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90" yWindow="405" windowWidth="28530" windowHeight="11685" firstSheet="1" activeTab="1"/>
  </bookViews>
  <sheets>
    <sheet name="Rekapitulace stavby" sheetId="1" state="veryHidden" r:id="rId1"/>
    <sheet name="01-01-01 - 2019 souhrn op..." sheetId="2" r:id="rId2"/>
    <sheet name="01-02-01 - 2020 souhrn op..." sheetId="3" r:id="rId3"/>
    <sheet name="01-02-02 - 2020 VRN" sheetId="4" r:id="rId4"/>
    <sheet name="01-03-01 - 1-2 2021 souhr..." sheetId="5" r:id="rId5"/>
    <sheet name="01-03-02 - 1-2 2021 VRN" sheetId="6" r:id="rId6"/>
    <sheet name="02-01 - 2020 souhrn oprav..." sheetId="7" r:id="rId7"/>
    <sheet name="02-02 - 1-2 2021 - souhrn..." sheetId="8" r:id="rId8"/>
    <sheet name="03-01-01 - 2020 - souhrn ..." sheetId="9" r:id="rId9"/>
    <sheet name="03-01-02 - 2020 VRN" sheetId="10" r:id="rId10"/>
    <sheet name="03-02-01 - 1-2 2021 - sou..." sheetId="11" r:id="rId11"/>
    <sheet name="03-02-02 - 1-2 2021 VRN" sheetId="12" r:id="rId12"/>
  </sheets>
  <definedNames>
    <definedName name="_xlnm._FilterDatabase" localSheetId="1" hidden="1">'01-01-01 - 2019 souhrn op...'!$C$120:$I$172</definedName>
    <definedName name="_xlnm._FilterDatabase" localSheetId="2" hidden="1">'01-02-01 - 2020 souhrn op...'!$C$121:$I$220</definedName>
    <definedName name="_xlnm._FilterDatabase" localSheetId="3" hidden="1">'01-02-02 - 2020 VRN'!$C$120:$I$127</definedName>
    <definedName name="_xlnm._FilterDatabase" localSheetId="4" hidden="1">'01-03-01 - 1-2 2021 souhr...'!$C$121:$I$174</definedName>
    <definedName name="_xlnm._FilterDatabase" localSheetId="5" hidden="1">'01-03-02 - 1-2 2021 VRN'!$C$121:$I$129</definedName>
    <definedName name="_xlnm._FilterDatabase" localSheetId="6" hidden="1">'02-01 - 2020 souhrn oprav...'!$C$116:$I$204</definedName>
    <definedName name="_xlnm._FilterDatabase" localSheetId="7" hidden="1">'02-02 - 1-2 2021 - souhrn...'!$C$116:$I$198</definedName>
    <definedName name="_xlnm._FilterDatabase" localSheetId="8" hidden="1">'03-01-01 - 2020 - souhrn ...'!$C$121:$I$218</definedName>
    <definedName name="_xlnm._FilterDatabase" localSheetId="9" hidden="1">'03-01-02 - 2020 VRN'!$C$120:$I$127</definedName>
    <definedName name="_xlnm._FilterDatabase" localSheetId="10" hidden="1">'03-02-01 - 1-2 2021 - sou...'!$C$121:$I$216</definedName>
    <definedName name="_xlnm._FilterDatabase" localSheetId="11" hidden="1">'03-02-02 - 1-2 2021 VRN'!$C$121:$I$129</definedName>
    <definedName name="_xlnm.Print_Titles" localSheetId="1">'01-01-01 - 2019 souhrn op...'!$120:$120</definedName>
    <definedName name="_xlnm.Print_Titles" localSheetId="2">'01-02-01 - 2020 souhrn op...'!$121:$121</definedName>
    <definedName name="_xlnm.Print_Titles" localSheetId="3">'01-02-02 - 2020 VRN'!$120:$120</definedName>
    <definedName name="_xlnm.Print_Titles" localSheetId="4">'01-03-01 - 1-2 2021 souhr...'!$121:$121</definedName>
    <definedName name="_xlnm.Print_Titles" localSheetId="5">'01-03-02 - 1-2 2021 VRN'!$121:$121</definedName>
    <definedName name="_xlnm.Print_Titles" localSheetId="6">'02-01 - 2020 souhrn oprav...'!$116:$116</definedName>
    <definedName name="_xlnm.Print_Titles" localSheetId="7">'02-02 - 1-2 2021 - souhrn...'!$116:$116</definedName>
    <definedName name="_xlnm.Print_Titles" localSheetId="8">'03-01-01 - 2020 - souhrn ...'!$121:$121</definedName>
    <definedName name="_xlnm.Print_Titles" localSheetId="9">'03-01-02 - 2020 VRN'!$120:$120</definedName>
    <definedName name="_xlnm.Print_Titles" localSheetId="10">'03-02-01 - 1-2 2021 - sou...'!$121:$121</definedName>
    <definedName name="_xlnm.Print_Titles" localSheetId="11">'03-02-02 - 1-2 2021 VRN'!$121:$121</definedName>
    <definedName name="_xlnm.Print_Titles" localSheetId="0">'Rekapitulace stavby'!$92:$92</definedName>
    <definedName name="_xlnm.Print_Area" localSheetId="1">'01-01-01 - 2019 souhrn op...'!$C$108:$I$172</definedName>
    <definedName name="_xlnm.Print_Area" localSheetId="2">'01-02-01 - 2020 souhrn op...'!$C$109:$I$220</definedName>
    <definedName name="_xlnm.Print_Area" localSheetId="3">'01-02-02 - 2020 VRN'!$C$108:$I$127</definedName>
    <definedName name="_xlnm.Print_Area" localSheetId="4">'01-03-01 - 1-2 2021 souhr...'!$C$109:$I$174</definedName>
    <definedName name="_xlnm.Print_Area" localSheetId="5">'01-03-02 - 1-2 2021 VRN'!$C$109:$I$129</definedName>
    <definedName name="_xlnm.Print_Area" localSheetId="6">'02-01 - 2020 souhrn oprav...'!$C$106:$I$204</definedName>
    <definedName name="_xlnm.Print_Area" localSheetId="7">'02-02 - 1-2 2021 - souhrn...'!$C$106:$I$198</definedName>
    <definedName name="_xlnm.Print_Area" localSheetId="8">'03-01-01 - 2020 - souhrn ...'!$C$109:$I$218</definedName>
    <definedName name="_xlnm.Print_Area" localSheetId="9">'03-01-02 - 2020 VRN'!$C$108:$I$127</definedName>
    <definedName name="_xlnm.Print_Area" localSheetId="10">'03-02-01 - 1-2 2021 - sou...'!$C$109:$I$216</definedName>
    <definedName name="_xlnm.Print_Area" localSheetId="11">'03-02-02 - 1-2 2021 VRN'!$C$109:$I$129</definedName>
    <definedName name="_xlnm.Print_Area" localSheetId="0">'Rekapitulace stavby'!$D$4:$AO$76,'Rekapitulace stavby'!$C$82:$AQ$114</definedName>
  </definedNames>
  <calcPr calcId="145621"/>
</workbook>
</file>

<file path=xl/calcChain.xml><?xml version="1.0" encoding="utf-8"?>
<calcChain xmlns="http://schemas.openxmlformats.org/spreadsheetml/2006/main">
  <c r="AY113" i="1" l="1"/>
  <c r="AX113" i="1"/>
  <c r="BG127" i="12"/>
  <c r="BF127" i="12"/>
  <c r="BE127" i="12"/>
  <c r="BD127" i="12"/>
  <c r="R127" i="12"/>
  <c r="P127" i="12"/>
  <c r="N127" i="12"/>
  <c r="BI127" i="12"/>
  <c r="BC127" i="12"/>
  <c r="BG125" i="12"/>
  <c r="BF125" i="12"/>
  <c r="BE125" i="12"/>
  <c r="F39" i="12"/>
  <c r="BB113" i="1" s="1"/>
  <c r="BD125" i="12"/>
  <c r="R125" i="12"/>
  <c r="R124" i="12" s="1"/>
  <c r="R123" i="12" s="1"/>
  <c r="R122" i="12" s="1"/>
  <c r="P125" i="12"/>
  <c r="P124" i="12"/>
  <c r="P123" i="12" s="1"/>
  <c r="P122" i="12" s="1"/>
  <c r="N125" i="12"/>
  <c r="N124" i="12"/>
  <c r="N123" i="12" s="1"/>
  <c r="N122" i="12" s="1"/>
  <c r="AU113" i="1" s="1"/>
  <c r="BI125" i="12"/>
  <c r="BI124" i="12" s="1"/>
  <c r="BC125" i="12"/>
  <c r="E118" i="12"/>
  <c r="F95" i="12"/>
  <c r="F93" i="12"/>
  <c r="E91" i="12"/>
  <c r="E25" i="12"/>
  <c r="E22" i="12"/>
  <c r="F96" i="12" s="1"/>
  <c r="E7" i="12"/>
  <c r="E85" i="12" s="1"/>
  <c r="AY112" i="1"/>
  <c r="AX112" i="1"/>
  <c r="BG215" i="11"/>
  <c r="BF215" i="11"/>
  <c r="BE215" i="11"/>
  <c r="BD215" i="11"/>
  <c r="R215" i="11"/>
  <c r="R214" i="11" s="1"/>
  <c r="P215" i="11"/>
  <c r="P214" i="11" s="1"/>
  <c r="N215" i="11"/>
  <c r="N214" i="11" s="1"/>
  <c r="BI215" i="11"/>
  <c r="BI214" i="11" s="1"/>
  <c r="BC215" i="11"/>
  <c r="BG212" i="11"/>
  <c r="BF212" i="11"/>
  <c r="BE212" i="11"/>
  <c r="BD212" i="11"/>
  <c r="R212" i="11"/>
  <c r="P212" i="11"/>
  <c r="N212" i="11"/>
  <c r="BI212" i="11"/>
  <c r="BC212" i="11"/>
  <c r="BG210" i="11"/>
  <c r="BF210" i="11"/>
  <c r="BE210" i="11"/>
  <c r="BD210" i="11"/>
  <c r="R210" i="11"/>
  <c r="P210" i="11"/>
  <c r="N210" i="11"/>
  <c r="BI210" i="11"/>
  <c r="BC210" i="11"/>
  <c r="BG208" i="11"/>
  <c r="BF208" i="11"/>
  <c r="BE208" i="11"/>
  <c r="BD208" i="11"/>
  <c r="R208" i="11"/>
  <c r="P208" i="11"/>
  <c r="N208" i="11"/>
  <c r="BI208" i="11"/>
  <c r="BC208" i="11"/>
  <c r="BG206" i="11"/>
  <c r="BF206" i="11"/>
  <c r="BE206" i="11"/>
  <c r="BD206" i="11"/>
  <c r="R206" i="11"/>
  <c r="P206" i="11"/>
  <c r="N206" i="11"/>
  <c r="BI206" i="11"/>
  <c r="BC206" i="11"/>
  <c r="BG204" i="11"/>
  <c r="BF204" i="11"/>
  <c r="BE204" i="11"/>
  <c r="BD204" i="11"/>
  <c r="R204" i="11"/>
  <c r="P204" i="11"/>
  <c r="N204" i="11"/>
  <c r="BI204" i="11"/>
  <c r="BC204" i="11"/>
  <c r="BG202" i="11"/>
  <c r="BF202" i="11"/>
  <c r="BE202" i="11"/>
  <c r="BD202" i="11"/>
  <c r="R202" i="11"/>
  <c r="P202" i="11"/>
  <c r="N202" i="11"/>
  <c r="BI202" i="11"/>
  <c r="BC202" i="11"/>
  <c r="BG200" i="11"/>
  <c r="BF200" i="11"/>
  <c r="BE200" i="11"/>
  <c r="BD200" i="11"/>
  <c r="R200" i="11"/>
  <c r="P200" i="11"/>
  <c r="N200" i="11"/>
  <c r="BI200" i="11"/>
  <c r="BC200" i="11"/>
  <c r="BG198" i="11"/>
  <c r="BF198" i="11"/>
  <c r="BE198" i="11"/>
  <c r="BD198" i="11"/>
  <c r="R198" i="11"/>
  <c r="P198" i="11"/>
  <c r="N198" i="11"/>
  <c r="BI198" i="11"/>
  <c r="BC198" i="11"/>
  <c r="BG196" i="11"/>
  <c r="BF196" i="11"/>
  <c r="BE196" i="11"/>
  <c r="BD196" i="11"/>
  <c r="R196" i="11"/>
  <c r="P196" i="11"/>
  <c r="N196" i="11"/>
  <c r="BI196" i="11"/>
  <c r="BC196" i="11"/>
  <c r="BG194" i="11"/>
  <c r="BF194" i="11"/>
  <c r="BE194" i="11"/>
  <c r="BD194" i="11"/>
  <c r="R194" i="11"/>
  <c r="P194" i="11"/>
  <c r="N194" i="11"/>
  <c r="BI194" i="11"/>
  <c r="BC194" i="11"/>
  <c r="BG192" i="11"/>
  <c r="BF192" i="11"/>
  <c r="BE192" i="11"/>
  <c r="BD192" i="11"/>
  <c r="R192" i="11"/>
  <c r="P192" i="11"/>
  <c r="N192" i="11"/>
  <c r="BI192" i="11"/>
  <c r="BC192" i="11"/>
  <c r="BG190" i="11"/>
  <c r="BF190" i="11"/>
  <c r="BE190" i="11"/>
  <c r="BD190" i="11"/>
  <c r="R190" i="11"/>
  <c r="P190" i="11"/>
  <c r="N190" i="11"/>
  <c r="BI190" i="11"/>
  <c r="BC190" i="11"/>
  <c r="BG188" i="11"/>
  <c r="BF188" i="11"/>
  <c r="BE188" i="11"/>
  <c r="BD188" i="11"/>
  <c r="R188" i="11"/>
  <c r="P188" i="11"/>
  <c r="N188" i="11"/>
  <c r="BI188" i="11"/>
  <c r="BC188" i="11"/>
  <c r="BG186" i="11"/>
  <c r="BF186" i="11"/>
  <c r="BE186" i="11"/>
  <c r="BD186" i="11"/>
  <c r="R186" i="11"/>
  <c r="P186" i="11"/>
  <c r="N186" i="11"/>
  <c r="BI186" i="11"/>
  <c r="BC186" i="11"/>
  <c r="BG184" i="11"/>
  <c r="BF184" i="11"/>
  <c r="BE184" i="11"/>
  <c r="BD184" i="11"/>
  <c r="R184" i="11"/>
  <c r="P184" i="11"/>
  <c r="N184" i="11"/>
  <c r="BI184" i="11"/>
  <c r="BC184" i="11"/>
  <c r="BG182" i="11"/>
  <c r="BF182" i="11"/>
  <c r="BE182" i="11"/>
  <c r="BD182" i="11"/>
  <c r="R182" i="11"/>
  <c r="P182" i="11"/>
  <c r="N182" i="11"/>
  <c r="BI182" i="11"/>
  <c r="BC182" i="11"/>
  <c r="BG180" i="11"/>
  <c r="BF180" i="11"/>
  <c r="BE180" i="11"/>
  <c r="BD180" i="11"/>
  <c r="R180" i="11"/>
  <c r="P180" i="11"/>
  <c r="N180" i="11"/>
  <c r="BI180" i="11"/>
  <c r="BC180" i="11"/>
  <c r="BG178" i="11"/>
  <c r="BF178" i="11"/>
  <c r="BE178" i="11"/>
  <c r="BD178" i="11"/>
  <c r="R178" i="11"/>
  <c r="P178" i="11"/>
  <c r="N178" i="11"/>
  <c r="BI178" i="11"/>
  <c r="BC178" i="11"/>
  <c r="BG176" i="11"/>
  <c r="BF176" i="11"/>
  <c r="BE176" i="11"/>
  <c r="BD176" i="11"/>
  <c r="R176" i="11"/>
  <c r="P176" i="11"/>
  <c r="N176" i="11"/>
  <c r="BI176" i="11"/>
  <c r="BC176" i="11"/>
  <c r="BG174" i="11"/>
  <c r="BF174" i="11"/>
  <c r="BE174" i="11"/>
  <c r="BD174" i="11"/>
  <c r="R174" i="11"/>
  <c r="P174" i="11"/>
  <c r="N174" i="11"/>
  <c r="BI174" i="11"/>
  <c r="BC174" i="11"/>
  <c r="BG172" i="11"/>
  <c r="BF172" i="11"/>
  <c r="BE172" i="11"/>
  <c r="BD172" i="11"/>
  <c r="R172" i="11"/>
  <c r="P172" i="11"/>
  <c r="N172" i="11"/>
  <c r="BI172" i="11"/>
  <c r="BC172" i="11"/>
  <c r="BG170" i="11"/>
  <c r="BF170" i="11"/>
  <c r="BE170" i="11"/>
  <c r="BD170" i="11"/>
  <c r="R170" i="11"/>
  <c r="P170" i="11"/>
  <c r="N170" i="11"/>
  <c r="BI170" i="11"/>
  <c r="BC170" i="11"/>
  <c r="BG168" i="11"/>
  <c r="BF168" i="11"/>
  <c r="BE168" i="11"/>
  <c r="BD168" i="11"/>
  <c r="R168" i="11"/>
  <c r="P168" i="11"/>
  <c r="N168" i="11"/>
  <c r="BI168" i="11"/>
  <c r="BC168" i="11"/>
  <c r="BG166" i="11"/>
  <c r="BF166" i="11"/>
  <c r="BE166" i="11"/>
  <c r="BD166" i="11"/>
  <c r="R166" i="11"/>
  <c r="P166" i="11"/>
  <c r="N166" i="11"/>
  <c r="BI166" i="11"/>
  <c r="BC166" i="11"/>
  <c r="BG164" i="11"/>
  <c r="BF164" i="11"/>
  <c r="BE164" i="11"/>
  <c r="BD164" i="11"/>
  <c r="R164" i="11"/>
  <c r="P164" i="11"/>
  <c r="N164" i="11"/>
  <c r="BI164" i="11"/>
  <c r="BC164" i="11"/>
  <c r="BG162" i="11"/>
  <c r="BF162" i="11"/>
  <c r="BE162" i="11"/>
  <c r="BD162" i="11"/>
  <c r="R162" i="11"/>
  <c r="P162" i="11"/>
  <c r="N162" i="11"/>
  <c r="BI162" i="11"/>
  <c r="BC162" i="11"/>
  <c r="BG160" i="11"/>
  <c r="BF160" i="11"/>
  <c r="BE160" i="11"/>
  <c r="BD160" i="11"/>
  <c r="R160" i="11"/>
  <c r="P160" i="11"/>
  <c r="N160" i="11"/>
  <c r="BI160" i="11"/>
  <c r="BC160" i="11"/>
  <c r="BG158" i="11"/>
  <c r="BF158" i="11"/>
  <c r="BE158" i="11"/>
  <c r="BD158" i="11"/>
  <c r="R158" i="11"/>
  <c r="P158" i="11"/>
  <c r="N158" i="11"/>
  <c r="BI158" i="11"/>
  <c r="BC158" i="11"/>
  <c r="BG156" i="11"/>
  <c r="BF156" i="11"/>
  <c r="BE156" i="11"/>
  <c r="BD156" i="11"/>
  <c r="R156" i="11"/>
  <c r="P156" i="11"/>
  <c r="N156" i="11"/>
  <c r="BI156" i="11"/>
  <c r="BC156" i="11"/>
  <c r="BG154" i="11"/>
  <c r="BF154" i="11"/>
  <c r="BE154" i="11"/>
  <c r="BD154" i="11"/>
  <c r="R154" i="11"/>
  <c r="P154" i="11"/>
  <c r="N154" i="11"/>
  <c r="BI154" i="11"/>
  <c r="BC154" i="11"/>
  <c r="BG152" i="11"/>
  <c r="BF152" i="11"/>
  <c r="BE152" i="11"/>
  <c r="BD152" i="11"/>
  <c r="R152" i="11"/>
  <c r="P152" i="11"/>
  <c r="N152" i="11"/>
  <c r="BI152" i="11"/>
  <c r="BC152" i="11"/>
  <c r="BG150" i="11"/>
  <c r="BF150" i="11"/>
  <c r="BE150" i="11"/>
  <c r="BD150" i="11"/>
  <c r="R150" i="11"/>
  <c r="P150" i="11"/>
  <c r="N150" i="11"/>
  <c r="BI150" i="11"/>
  <c r="BC150" i="11"/>
  <c r="BG148" i="11"/>
  <c r="BF148" i="11"/>
  <c r="BE148" i="11"/>
  <c r="BD148" i="11"/>
  <c r="R148" i="11"/>
  <c r="P148" i="11"/>
  <c r="N148" i="11"/>
  <c r="BI148" i="11"/>
  <c r="BC148" i="11"/>
  <c r="BG146" i="11"/>
  <c r="BF146" i="11"/>
  <c r="BE146" i="11"/>
  <c r="BD146" i="11"/>
  <c r="R146" i="11"/>
  <c r="P146" i="11"/>
  <c r="N146" i="11"/>
  <c r="BI146" i="11"/>
  <c r="BC146" i="11"/>
  <c r="BG144" i="11"/>
  <c r="BF144" i="11"/>
  <c r="BE144" i="11"/>
  <c r="BD144" i="11"/>
  <c r="R144" i="11"/>
  <c r="P144" i="11"/>
  <c r="N144" i="11"/>
  <c r="BI144" i="11"/>
  <c r="BC144" i="11"/>
  <c r="BG142" i="11"/>
  <c r="BF142" i="11"/>
  <c r="BE142" i="11"/>
  <c r="BD142" i="11"/>
  <c r="R142" i="11"/>
  <c r="P142" i="11"/>
  <c r="N142" i="11"/>
  <c r="BI142" i="11"/>
  <c r="BC142" i="11"/>
  <c r="BG140" i="11"/>
  <c r="BF140" i="11"/>
  <c r="BE140" i="11"/>
  <c r="BD140" i="11"/>
  <c r="R140" i="11"/>
  <c r="P140" i="11"/>
  <c r="N140" i="11"/>
  <c r="BI140" i="11"/>
  <c r="BC140" i="11"/>
  <c r="BG138" i="11"/>
  <c r="BF138" i="11"/>
  <c r="BE138" i="11"/>
  <c r="BD138" i="11"/>
  <c r="R138" i="11"/>
  <c r="P138" i="11"/>
  <c r="N138" i="11"/>
  <c r="BI138" i="11"/>
  <c r="BC138" i="11"/>
  <c r="BG136" i="11"/>
  <c r="BF136" i="11"/>
  <c r="BE136" i="11"/>
  <c r="BD136" i="11"/>
  <c r="R136" i="11"/>
  <c r="P136" i="11"/>
  <c r="N136" i="11"/>
  <c r="BI136" i="11"/>
  <c r="BC136" i="11"/>
  <c r="BG134" i="11"/>
  <c r="BF134" i="11"/>
  <c r="BE134" i="11"/>
  <c r="BD134" i="11"/>
  <c r="R134" i="11"/>
  <c r="P134" i="11"/>
  <c r="N134" i="11"/>
  <c r="BI134" i="11"/>
  <c r="BC134" i="11"/>
  <c r="BG132" i="11"/>
  <c r="BF132" i="11"/>
  <c r="BE132" i="11"/>
  <c r="BD132" i="11"/>
  <c r="R132" i="11"/>
  <c r="P132" i="11"/>
  <c r="N132" i="11"/>
  <c r="BI132" i="11"/>
  <c r="BC132" i="11"/>
  <c r="BG130" i="11"/>
  <c r="BF130" i="11"/>
  <c r="BE130" i="11"/>
  <c r="BD130" i="11"/>
  <c r="R130" i="11"/>
  <c r="P130" i="11"/>
  <c r="N130" i="11"/>
  <c r="BI130" i="11"/>
  <c r="BC130" i="11"/>
  <c r="BG128" i="11"/>
  <c r="BF128" i="11"/>
  <c r="BE128" i="11"/>
  <c r="BD128" i="11"/>
  <c r="R128" i="11"/>
  <c r="P128" i="11"/>
  <c r="N128" i="11"/>
  <c r="BI128" i="11"/>
  <c r="BC128" i="11"/>
  <c r="BG126" i="11"/>
  <c r="BF126" i="11"/>
  <c r="BE126" i="11"/>
  <c r="BD126" i="11"/>
  <c r="R126" i="11"/>
  <c r="P126" i="11"/>
  <c r="N126" i="11"/>
  <c r="BI126" i="11"/>
  <c r="BC126" i="11"/>
  <c r="BG124" i="11"/>
  <c r="F41" i="11"/>
  <c r="BD112" i="1" s="1"/>
  <c r="BF124" i="11"/>
  <c r="F40" i="11" s="1"/>
  <c r="BC112" i="1" s="1"/>
  <c r="BE124" i="11"/>
  <c r="F39" i="11" s="1"/>
  <c r="BB112" i="1" s="1"/>
  <c r="BB111" i="1" s="1"/>
  <c r="AX111" i="1" s="1"/>
  <c r="BD124" i="11"/>
  <c r="AW112" i="1" s="1"/>
  <c r="R124" i="11"/>
  <c r="P124" i="11"/>
  <c r="P123" i="11" s="1"/>
  <c r="P122" i="11" s="1"/>
  <c r="N124" i="11"/>
  <c r="BI124" i="11"/>
  <c r="BC124" i="11"/>
  <c r="E118" i="11"/>
  <c r="F95" i="11"/>
  <c r="F93" i="11"/>
  <c r="E91" i="11"/>
  <c r="E25" i="11"/>
  <c r="E22" i="11"/>
  <c r="F96" i="11" s="1"/>
  <c r="E7" i="11"/>
  <c r="E112" i="11" s="1"/>
  <c r="AY110" i="1"/>
  <c r="AX110" i="1"/>
  <c r="BG125" i="10"/>
  <c r="BF125" i="10"/>
  <c r="BE125" i="10"/>
  <c r="BD125" i="10"/>
  <c r="R125" i="10"/>
  <c r="P125" i="10"/>
  <c r="N125" i="10"/>
  <c r="BI125" i="10"/>
  <c r="BC125" i="10"/>
  <c r="BG123" i="10"/>
  <c r="F41" i="10" s="1"/>
  <c r="BD110" i="1" s="1"/>
  <c r="BF123" i="10"/>
  <c r="BE123" i="10"/>
  <c r="F39" i="10" s="1"/>
  <c r="BB110" i="1" s="1"/>
  <c r="BD123" i="10"/>
  <c r="F38" i="10" s="1"/>
  <c r="BA110" i="1" s="1"/>
  <c r="BA108" i="1" s="1"/>
  <c r="AW108" i="1" s="1"/>
  <c r="R123" i="10"/>
  <c r="R122" i="10" s="1"/>
  <c r="R121" i="10" s="1"/>
  <c r="P123" i="10"/>
  <c r="P122" i="10" s="1"/>
  <c r="P121" i="10" s="1"/>
  <c r="N123" i="10"/>
  <c r="N122" i="10" s="1"/>
  <c r="N121" i="10" s="1"/>
  <c r="AU110" i="1" s="1"/>
  <c r="BI123" i="10"/>
  <c r="BI122" i="10" s="1"/>
  <c r="BC123" i="10"/>
  <c r="E117" i="10"/>
  <c r="F95" i="10"/>
  <c r="F93" i="10"/>
  <c r="E91" i="10"/>
  <c r="E25" i="10"/>
  <c r="E22" i="10"/>
  <c r="E7" i="10"/>
  <c r="E85" i="10" s="1"/>
  <c r="AY109" i="1"/>
  <c r="AX109" i="1"/>
  <c r="BG217" i="9"/>
  <c r="BF217" i="9"/>
  <c r="BE217" i="9"/>
  <c r="BD217" i="9"/>
  <c r="R217" i="9"/>
  <c r="P217" i="9"/>
  <c r="N217" i="9"/>
  <c r="BI217" i="9"/>
  <c r="BC217" i="9"/>
  <c r="BG215" i="9"/>
  <c r="BF215" i="9"/>
  <c r="BE215" i="9"/>
  <c r="BD215" i="9"/>
  <c r="R215" i="9"/>
  <c r="P215" i="9"/>
  <c r="N215" i="9"/>
  <c r="BI215" i="9"/>
  <c r="BC215" i="9"/>
  <c r="BG213" i="9"/>
  <c r="BF213" i="9"/>
  <c r="BE213" i="9"/>
  <c r="BD213" i="9"/>
  <c r="R213" i="9"/>
  <c r="R212" i="9" s="1"/>
  <c r="P213" i="9"/>
  <c r="P212" i="9" s="1"/>
  <c r="N213" i="9"/>
  <c r="N212" i="9" s="1"/>
  <c r="BI213" i="9"/>
  <c r="BC213" i="9"/>
  <c r="BG210" i="9"/>
  <c r="BF210" i="9"/>
  <c r="BE210" i="9"/>
  <c r="BD210" i="9"/>
  <c r="R210" i="9"/>
  <c r="P210" i="9"/>
  <c r="N210" i="9"/>
  <c r="BI210" i="9"/>
  <c r="BC210" i="9"/>
  <c r="BG208" i="9"/>
  <c r="BF208" i="9"/>
  <c r="BE208" i="9"/>
  <c r="BD208" i="9"/>
  <c r="R208" i="9"/>
  <c r="P208" i="9"/>
  <c r="N208" i="9"/>
  <c r="BI208" i="9"/>
  <c r="BC208" i="9"/>
  <c r="BG206" i="9"/>
  <c r="BF206" i="9"/>
  <c r="BE206" i="9"/>
  <c r="BD206" i="9"/>
  <c r="R206" i="9"/>
  <c r="P206" i="9"/>
  <c r="N206" i="9"/>
  <c r="BI206" i="9"/>
  <c r="BC206" i="9"/>
  <c r="BG204" i="9"/>
  <c r="BF204" i="9"/>
  <c r="BE204" i="9"/>
  <c r="BD204" i="9"/>
  <c r="R204" i="9"/>
  <c r="P204" i="9"/>
  <c r="N204" i="9"/>
  <c r="BI204" i="9"/>
  <c r="BC204" i="9"/>
  <c r="BG202" i="9"/>
  <c r="BF202" i="9"/>
  <c r="BE202" i="9"/>
  <c r="BD202" i="9"/>
  <c r="R202" i="9"/>
  <c r="P202" i="9"/>
  <c r="N202" i="9"/>
  <c r="BI202" i="9"/>
  <c r="BC202" i="9"/>
  <c r="BG200" i="9"/>
  <c r="BF200" i="9"/>
  <c r="BE200" i="9"/>
  <c r="BD200" i="9"/>
  <c r="R200" i="9"/>
  <c r="P200" i="9"/>
  <c r="N200" i="9"/>
  <c r="BI200" i="9"/>
  <c r="BC200" i="9"/>
  <c r="BG198" i="9"/>
  <c r="BF198" i="9"/>
  <c r="BE198" i="9"/>
  <c r="BD198" i="9"/>
  <c r="R198" i="9"/>
  <c r="P198" i="9"/>
  <c r="N198" i="9"/>
  <c r="BI198" i="9"/>
  <c r="BC198" i="9"/>
  <c r="BG196" i="9"/>
  <c r="BF196" i="9"/>
  <c r="BE196" i="9"/>
  <c r="BD196" i="9"/>
  <c r="R196" i="9"/>
  <c r="P196" i="9"/>
  <c r="N196" i="9"/>
  <c r="BI196" i="9"/>
  <c r="BC196" i="9"/>
  <c r="BG194" i="9"/>
  <c r="BF194" i="9"/>
  <c r="BE194" i="9"/>
  <c r="BD194" i="9"/>
  <c r="R194" i="9"/>
  <c r="P194" i="9"/>
  <c r="N194" i="9"/>
  <c r="BI194" i="9"/>
  <c r="BC194" i="9"/>
  <c r="BG192" i="9"/>
  <c r="BF192" i="9"/>
  <c r="BE192" i="9"/>
  <c r="BD192" i="9"/>
  <c r="R192" i="9"/>
  <c r="P192" i="9"/>
  <c r="N192" i="9"/>
  <c r="BI192" i="9"/>
  <c r="BC192" i="9"/>
  <c r="BG190" i="9"/>
  <c r="BF190" i="9"/>
  <c r="BE190" i="9"/>
  <c r="BD190" i="9"/>
  <c r="R190" i="9"/>
  <c r="P190" i="9"/>
  <c r="N190" i="9"/>
  <c r="BI190" i="9"/>
  <c r="BC190" i="9"/>
  <c r="BG188" i="9"/>
  <c r="BF188" i="9"/>
  <c r="BE188" i="9"/>
  <c r="BD188" i="9"/>
  <c r="R188" i="9"/>
  <c r="P188" i="9"/>
  <c r="N188" i="9"/>
  <c r="BI188" i="9"/>
  <c r="BC188" i="9"/>
  <c r="BG186" i="9"/>
  <c r="BF186" i="9"/>
  <c r="BE186" i="9"/>
  <c r="BD186" i="9"/>
  <c r="R186" i="9"/>
  <c r="P186" i="9"/>
  <c r="N186" i="9"/>
  <c r="BI186" i="9"/>
  <c r="BC186" i="9"/>
  <c r="BG184" i="9"/>
  <c r="BF184" i="9"/>
  <c r="BE184" i="9"/>
  <c r="BD184" i="9"/>
  <c r="R184" i="9"/>
  <c r="P184" i="9"/>
  <c r="N184" i="9"/>
  <c r="BI184" i="9"/>
  <c r="BC184" i="9"/>
  <c r="BG182" i="9"/>
  <c r="BF182" i="9"/>
  <c r="BE182" i="9"/>
  <c r="BD182" i="9"/>
  <c r="R182" i="9"/>
  <c r="P182" i="9"/>
  <c r="N182" i="9"/>
  <c r="BI182" i="9"/>
  <c r="BC182" i="9"/>
  <c r="BG180" i="9"/>
  <c r="BF180" i="9"/>
  <c r="BE180" i="9"/>
  <c r="BD180" i="9"/>
  <c r="R180" i="9"/>
  <c r="P180" i="9"/>
  <c r="N180" i="9"/>
  <c r="BI180" i="9"/>
  <c r="BC180" i="9"/>
  <c r="BG178" i="9"/>
  <c r="BF178" i="9"/>
  <c r="BE178" i="9"/>
  <c r="BD178" i="9"/>
  <c r="R178" i="9"/>
  <c r="P178" i="9"/>
  <c r="N178" i="9"/>
  <c r="BI178" i="9"/>
  <c r="BC178" i="9"/>
  <c r="BG176" i="9"/>
  <c r="BF176" i="9"/>
  <c r="BE176" i="9"/>
  <c r="BD176" i="9"/>
  <c r="R176" i="9"/>
  <c r="P176" i="9"/>
  <c r="N176" i="9"/>
  <c r="BI176" i="9"/>
  <c r="BC176" i="9"/>
  <c r="BG174" i="9"/>
  <c r="BF174" i="9"/>
  <c r="BE174" i="9"/>
  <c r="BD174" i="9"/>
  <c r="R174" i="9"/>
  <c r="P174" i="9"/>
  <c r="N174" i="9"/>
  <c r="BI174" i="9"/>
  <c r="BC174" i="9"/>
  <c r="BG172" i="9"/>
  <c r="BF172" i="9"/>
  <c r="BE172" i="9"/>
  <c r="BD172" i="9"/>
  <c r="R172" i="9"/>
  <c r="P172" i="9"/>
  <c r="N172" i="9"/>
  <c r="BI172" i="9"/>
  <c r="BC172" i="9"/>
  <c r="BG170" i="9"/>
  <c r="BF170" i="9"/>
  <c r="BE170" i="9"/>
  <c r="BD170" i="9"/>
  <c r="R170" i="9"/>
  <c r="P170" i="9"/>
  <c r="N170" i="9"/>
  <c r="BI170" i="9"/>
  <c r="BC170" i="9"/>
  <c r="BG168" i="9"/>
  <c r="BF168" i="9"/>
  <c r="BE168" i="9"/>
  <c r="BD168" i="9"/>
  <c r="R168" i="9"/>
  <c r="P168" i="9"/>
  <c r="N168" i="9"/>
  <c r="BI168" i="9"/>
  <c r="BC168" i="9"/>
  <c r="BG166" i="9"/>
  <c r="BF166" i="9"/>
  <c r="BE166" i="9"/>
  <c r="BD166" i="9"/>
  <c r="R166" i="9"/>
  <c r="P166" i="9"/>
  <c r="N166" i="9"/>
  <c r="BI166" i="9"/>
  <c r="BC166" i="9"/>
  <c r="BG164" i="9"/>
  <c r="BF164" i="9"/>
  <c r="BE164" i="9"/>
  <c r="BD164" i="9"/>
  <c r="R164" i="9"/>
  <c r="P164" i="9"/>
  <c r="N164" i="9"/>
  <c r="BI164" i="9"/>
  <c r="BC164" i="9"/>
  <c r="BG162" i="9"/>
  <c r="BF162" i="9"/>
  <c r="BE162" i="9"/>
  <c r="BD162" i="9"/>
  <c r="R162" i="9"/>
  <c r="P162" i="9"/>
  <c r="N162" i="9"/>
  <c r="BI162" i="9"/>
  <c r="BC162" i="9"/>
  <c r="BG160" i="9"/>
  <c r="BF160" i="9"/>
  <c r="BE160" i="9"/>
  <c r="BD160" i="9"/>
  <c r="R160" i="9"/>
  <c r="P160" i="9"/>
  <c r="N160" i="9"/>
  <c r="BI160" i="9"/>
  <c r="BC160" i="9"/>
  <c r="BG158" i="9"/>
  <c r="BF158" i="9"/>
  <c r="BE158" i="9"/>
  <c r="BD158" i="9"/>
  <c r="R158" i="9"/>
  <c r="P158" i="9"/>
  <c r="N158" i="9"/>
  <c r="BI158" i="9"/>
  <c r="BC158" i="9"/>
  <c r="BG156" i="9"/>
  <c r="BF156" i="9"/>
  <c r="BE156" i="9"/>
  <c r="BD156" i="9"/>
  <c r="R156" i="9"/>
  <c r="P156" i="9"/>
  <c r="N156" i="9"/>
  <c r="BI156" i="9"/>
  <c r="BC156" i="9"/>
  <c r="BG154" i="9"/>
  <c r="BF154" i="9"/>
  <c r="BE154" i="9"/>
  <c r="BD154" i="9"/>
  <c r="R154" i="9"/>
  <c r="P154" i="9"/>
  <c r="N154" i="9"/>
  <c r="BI154" i="9"/>
  <c r="BC154" i="9"/>
  <c r="BG152" i="9"/>
  <c r="BF152" i="9"/>
  <c r="BE152" i="9"/>
  <c r="BD152" i="9"/>
  <c r="R152" i="9"/>
  <c r="P152" i="9"/>
  <c r="N152" i="9"/>
  <c r="BI152" i="9"/>
  <c r="BC152" i="9"/>
  <c r="BG150" i="9"/>
  <c r="BF150" i="9"/>
  <c r="BE150" i="9"/>
  <c r="BD150" i="9"/>
  <c r="R150" i="9"/>
  <c r="P150" i="9"/>
  <c r="N150" i="9"/>
  <c r="BI150" i="9"/>
  <c r="BC150" i="9"/>
  <c r="BG148" i="9"/>
  <c r="BF148" i="9"/>
  <c r="BE148" i="9"/>
  <c r="BD148" i="9"/>
  <c r="R148" i="9"/>
  <c r="P148" i="9"/>
  <c r="N148" i="9"/>
  <c r="BI148" i="9"/>
  <c r="BC148" i="9"/>
  <c r="BG146" i="9"/>
  <c r="BF146" i="9"/>
  <c r="BE146" i="9"/>
  <c r="BD146" i="9"/>
  <c r="R146" i="9"/>
  <c r="P146" i="9"/>
  <c r="N146" i="9"/>
  <c r="BI146" i="9"/>
  <c r="BC146" i="9"/>
  <c r="BG144" i="9"/>
  <c r="BF144" i="9"/>
  <c r="BE144" i="9"/>
  <c r="BD144" i="9"/>
  <c r="R144" i="9"/>
  <c r="P144" i="9"/>
  <c r="N144" i="9"/>
  <c r="BI144" i="9"/>
  <c r="BC144" i="9"/>
  <c r="BG142" i="9"/>
  <c r="BF142" i="9"/>
  <c r="BE142" i="9"/>
  <c r="BD142" i="9"/>
  <c r="R142" i="9"/>
  <c r="P142" i="9"/>
  <c r="N142" i="9"/>
  <c r="BI142" i="9"/>
  <c r="BC142" i="9"/>
  <c r="BG140" i="9"/>
  <c r="BF140" i="9"/>
  <c r="BE140" i="9"/>
  <c r="BD140" i="9"/>
  <c r="R140" i="9"/>
  <c r="P140" i="9"/>
  <c r="N140" i="9"/>
  <c r="BI140" i="9"/>
  <c r="BC140" i="9"/>
  <c r="BG138" i="9"/>
  <c r="BF138" i="9"/>
  <c r="BE138" i="9"/>
  <c r="BD138" i="9"/>
  <c r="R138" i="9"/>
  <c r="P138" i="9"/>
  <c r="N138" i="9"/>
  <c r="BI138" i="9"/>
  <c r="BC138" i="9"/>
  <c r="BG136" i="9"/>
  <c r="BF136" i="9"/>
  <c r="BE136" i="9"/>
  <c r="BD136" i="9"/>
  <c r="R136" i="9"/>
  <c r="P136" i="9"/>
  <c r="N136" i="9"/>
  <c r="BI136" i="9"/>
  <c r="BC136" i="9"/>
  <c r="BG134" i="9"/>
  <c r="BF134" i="9"/>
  <c r="BE134" i="9"/>
  <c r="BD134" i="9"/>
  <c r="R134" i="9"/>
  <c r="P134" i="9"/>
  <c r="N134" i="9"/>
  <c r="BI134" i="9"/>
  <c r="BC134" i="9"/>
  <c r="BG132" i="9"/>
  <c r="BF132" i="9"/>
  <c r="BE132" i="9"/>
  <c r="BD132" i="9"/>
  <c r="R132" i="9"/>
  <c r="P132" i="9"/>
  <c r="N132" i="9"/>
  <c r="BI132" i="9"/>
  <c r="BC132" i="9"/>
  <c r="BG130" i="9"/>
  <c r="BF130" i="9"/>
  <c r="BE130" i="9"/>
  <c r="BD130" i="9"/>
  <c r="R130" i="9"/>
  <c r="P130" i="9"/>
  <c r="N130" i="9"/>
  <c r="BI130" i="9"/>
  <c r="BC130" i="9"/>
  <c r="BG128" i="9"/>
  <c r="BF128" i="9"/>
  <c r="BE128" i="9"/>
  <c r="BD128" i="9"/>
  <c r="R128" i="9"/>
  <c r="P128" i="9"/>
  <c r="N128" i="9"/>
  <c r="BI128" i="9"/>
  <c r="BC128" i="9"/>
  <c r="BG126" i="9"/>
  <c r="BF126" i="9"/>
  <c r="BE126" i="9"/>
  <c r="BD126" i="9"/>
  <c r="R126" i="9"/>
  <c r="P126" i="9"/>
  <c r="N126" i="9"/>
  <c r="BI126" i="9"/>
  <c r="BC126" i="9"/>
  <c r="BG124" i="9"/>
  <c r="F41" i="9"/>
  <c r="BD109" i="1" s="1"/>
  <c r="BF124" i="9"/>
  <c r="BE124" i="9"/>
  <c r="F39" i="9" s="1"/>
  <c r="BB109" i="1" s="1"/>
  <c r="BB108" i="1" s="1"/>
  <c r="BD124" i="9"/>
  <c r="F38" i="9" s="1"/>
  <c r="BA109" i="1" s="1"/>
  <c r="R124" i="9"/>
  <c r="P124" i="9"/>
  <c r="P123" i="9" s="1"/>
  <c r="P122" i="9" s="1"/>
  <c r="N124" i="9"/>
  <c r="N123" i="9" s="1"/>
  <c r="N122" i="9" s="1"/>
  <c r="AU109" i="1" s="1"/>
  <c r="AU108" i="1" s="1"/>
  <c r="BI124" i="9"/>
  <c r="BC124" i="9"/>
  <c r="E118" i="9"/>
  <c r="F95" i="9"/>
  <c r="F93" i="9"/>
  <c r="E91" i="9"/>
  <c r="E25" i="9"/>
  <c r="E22" i="9"/>
  <c r="F96" i="9" s="1"/>
  <c r="E7" i="9"/>
  <c r="E112" i="9" s="1"/>
  <c r="AY106" i="1"/>
  <c r="AX106" i="1"/>
  <c r="BG197" i="8"/>
  <c r="BF197" i="8"/>
  <c r="BE197" i="8"/>
  <c r="BD197" i="8"/>
  <c r="R197" i="8"/>
  <c r="P197" i="8"/>
  <c r="N197" i="8"/>
  <c r="BI197" i="8"/>
  <c r="BC197" i="8"/>
  <c r="BG195" i="8"/>
  <c r="BF195" i="8"/>
  <c r="BE195" i="8"/>
  <c r="BD195" i="8"/>
  <c r="R195" i="8"/>
  <c r="P195" i="8"/>
  <c r="N195" i="8"/>
  <c r="BI195" i="8"/>
  <c r="BC195" i="8"/>
  <c r="BG193" i="8"/>
  <c r="BF193" i="8"/>
  <c r="BE193" i="8"/>
  <c r="BD193" i="8"/>
  <c r="R193" i="8"/>
  <c r="P193" i="8"/>
  <c r="N193" i="8"/>
  <c r="BI193" i="8"/>
  <c r="BC193" i="8"/>
  <c r="BG191" i="8"/>
  <c r="BF191" i="8"/>
  <c r="BE191" i="8"/>
  <c r="BD191" i="8"/>
  <c r="R191" i="8"/>
  <c r="P191" i="8"/>
  <c r="N191" i="8"/>
  <c r="BI191" i="8"/>
  <c r="BC191" i="8"/>
  <c r="BG189" i="8"/>
  <c r="BF189" i="8"/>
  <c r="BE189" i="8"/>
  <c r="BD189" i="8"/>
  <c r="R189" i="8"/>
  <c r="P189" i="8"/>
  <c r="N189" i="8"/>
  <c r="BI189" i="8"/>
  <c r="BC189" i="8"/>
  <c r="BG187" i="8"/>
  <c r="BF187" i="8"/>
  <c r="BE187" i="8"/>
  <c r="BD187" i="8"/>
  <c r="R187" i="8"/>
  <c r="P187" i="8"/>
  <c r="N187" i="8"/>
  <c r="BI187" i="8"/>
  <c r="BC187" i="8"/>
  <c r="BG185" i="8"/>
  <c r="BF185" i="8"/>
  <c r="BE185" i="8"/>
  <c r="BD185" i="8"/>
  <c r="R185" i="8"/>
  <c r="P185" i="8"/>
  <c r="N185" i="8"/>
  <c r="BI185" i="8"/>
  <c r="BC185" i="8"/>
  <c r="BG183" i="8"/>
  <c r="BF183" i="8"/>
  <c r="BE183" i="8"/>
  <c r="BD183" i="8"/>
  <c r="R183" i="8"/>
  <c r="P183" i="8"/>
  <c r="N183" i="8"/>
  <c r="BI183" i="8"/>
  <c r="BC183" i="8"/>
  <c r="BG181" i="8"/>
  <c r="BF181" i="8"/>
  <c r="BE181" i="8"/>
  <c r="BD181" i="8"/>
  <c r="R181" i="8"/>
  <c r="P181" i="8"/>
  <c r="N181" i="8"/>
  <c r="BI181" i="8"/>
  <c r="BC181" i="8"/>
  <c r="BG179" i="8"/>
  <c r="BF179" i="8"/>
  <c r="BE179" i="8"/>
  <c r="BD179" i="8"/>
  <c r="R179" i="8"/>
  <c r="P179" i="8"/>
  <c r="N179" i="8"/>
  <c r="BI179" i="8"/>
  <c r="BC179" i="8"/>
  <c r="BG177" i="8"/>
  <c r="BF177" i="8"/>
  <c r="BE177" i="8"/>
  <c r="BD177" i="8"/>
  <c r="R177" i="8"/>
  <c r="P177" i="8"/>
  <c r="N177" i="8"/>
  <c r="BI177" i="8"/>
  <c r="BC177" i="8"/>
  <c r="BG175" i="8"/>
  <c r="BF175" i="8"/>
  <c r="BE175" i="8"/>
  <c r="BD175" i="8"/>
  <c r="R175" i="8"/>
  <c r="P175" i="8"/>
  <c r="N175" i="8"/>
  <c r="BI175" i="8"/>
  <c r="BC175" i="8"/>
  <c r="BG173" i="8"/>
  <c r="BF173" i="8"/>
  <c r="BE173" i="8"/>
  <c r="BD173" i="8"/>
  <c r="R173" i="8"/>
  <c r="P173" i="8"/>
  <c r="N173" i="8"/>
  <c r="BI173" i="8"/>
  <c r="BC173" i="8"/>
  <c r="BG171" i="8"/>
  <c r="BF171" i="8"/>
  <c r="BE171" i="8"/>
  <c r="BD171" i="8"/>
  <c r="R171" i="8"/>
  <c r="P171" i="8"/>
  <c r="N171" i="8"/>
  <c r="BI171" i="8"/>
  <c r="BC171" i="8"/>
  <c r="BG169" i="8"/>
  <c r="BF169" i="8"/>
  <c r="BE169" i="8"/>
  <c r="BD169" i="8"/>
  <c r="R169" i="8"/>
  <c r="P169" i="8"/>
  <c r="N169" i="8"/>
  <c r="BI169" i="8"/>
  <c r="BC169" i="8"/>
  <c r="BG167" i="8"/>
  <c r="BF167" i="8"/>
  <c r="BE167" i="8"/>
  <c r="BD167" i="8"/>
  <c r="R167" i="8"/>
  <c r="P167" i="8"/>
  <c r="N167" i="8"/>
  <c r="BI167" i="8"/>
  <c r="BC167" i="8"/>
  <c r="BG165" i="8"/>
  <c r="BF165" i="8"/>
  <c r="BE165" i="8"/>
  <c r="BD165" i="8"/>
  <c r="R165" i="8"/>
  <c r="P165" i="8"/>
  <c r="N165" i="8"/>
  <c r="BI165" i="8"/>
  <c r="BC165" i="8"/>
  <c r="BG163" i="8"/>
  <c r="BF163" i="8"/>
  <c r="BE163" i="8"/>
  <c r="BD163" i="8"/>
  <c r="R163" i="8"/>
  <c r="P163" i="8"/>
  <c r="N163" i="8"/>
  <c r="BI163" i="8"/>
  <c r="BC163" i="8"/>
  <c r="BG161" i="8"/>
  <c r="BF161" i="8"/>
  <c r="BE161" i="8"/>
  <c r="BD161" i="8"/>
  <c r="R161" i="8"/>
  <c r="P161" i="8"/>
  <c r="N161" i="8"/>
  <c r="BI161" i="8"/>
  <c r="BC161" i="8"/>
  <c r="BG159" i="8"/>
  <c r="BF159" i="8"/>
  <c r="BE159" i="8"/>
  <c r="BD159" i="8"/>
  <c r="R159" i="8"/>
  <c r="P159" i="8"/>
  <c r="N159" i="8"/>
  <c r="BI159" i="8"/>
  <c r="BC159" i="8"/>
  <c r="BG157" i="8"/>
  <c r="BF157" i="8"/>
  <c r="BE157" i="8"/>
  <c r="BD157" i="8"/>
  <c r="R157" i="8"/>
  <c r="P157" i="8"/>
  <c r="N157" i="8"/>
  <c r="BI157" i="8"/>
  <c r="BC157" i="8"/>
  <c r="BG155" i="8"/>
  <c r="BF155" i="8"/>
  <c r="BE155" i="8"/>
  <c r="BD155" i="8"/>
  <c r="R155" i="8"/>
  <c r="P155" i="8"/>
  <c r="N155" i="8"/>
  <c r="BI155" i="8"/>
  <c r="BC155" i="8"/>
  <c r="BG153" i="8"/>
  <c r="BF153" i="8"/>
  <c r="BE153" i="8"/>
  <c r="BD153" i="8"/>
  <c r="R153" i="8"/>
  <c r="P153" i="8"/>
  <c r="N153" i="8"/>
  <c r="BI153" i="8"/>
  <c r="BC153" i="8"/>
  <c r="BG151" i="8"/>
  <c r="BF151" i="8"/>
  <c r="BE151" i="8"/>
  <c r="BD151" i="8"/>
  <c r="R151" i="8"/>
  <c r="P151" i="8"/>
  <c r="N151" i="8"/>
  <c r="BI151" i="8"/>
  <c r="BC151" i="8"/>
  <c r="BG149" i="8"/>
  <c r="BF149" i="8"/>
  <c r="BE149" i="8"/>
  <c r="BD149" i="8"/>
  <c r="R149" i="8"/>
  <c r="P149" i="8"/>
  <c r="N149" i="8"/>
  <c r="BI149" i="8"/>
  <c r="BC149" i="8"/>
  <c r="BG147" i="8"/>
  <c r="BF147" i="8"/>
  <c r="BE147" i="8"/>
  <c r="BD147" i="8"/>
  <c r="R147" i="8"/>
  <c r="P147" i="8"/>
  <c r="N147" i="8"/>
  <c r="BI147" i="8"/>
  <c r="BC147" i="8"/>
  <c r="BG145" i="8"/>
  <c r="BF145" i="8"/>
  <c r="BE145" i="8"/>
  <c r="BD145" i="8"/>
  <c r="R145" i="8"/>
  <c r="P145" i="8"/>
  <c r="N145" i="8"/>
  <c r="BI145" i="8"/>
  <c r="BC145" i="8"/>
  <c r="BG143" i="8"/>
  <c r="BF143" i="8"/>
  <c r="BE143" i="8"/>
  <c r="BD143" i="8"/>
  <c r="R143" i="8"/>
  <c r="P143" i="8"/>
  <c r="N143" i="8"/>
  <c r="BI143" i="8"/>
  <c r="BC143" i="8"/>
  <c r="BG141" i="8"/>
  <c r="BF141" i="8"/>
  <c r="BE141" i="8"/>
  <c r="BD141" i="8"/>
  <c r="R141" i="8"/>
  <c r="P141" i="8"/>
  <c r="N141" i="8"/>
  <c r="BI141" i="8"/>
  <c r="BC141" i="8"/>
  <c r="BG139" i="8"/>
  <c r="BF139" i="8"/>
  <c r="BE139" i="8"/>
  <c r="BD139" i="8"/>
  <c r="R139" i="8"/>
  <c r="P139" i="8"/>
  <c r="N139" i="8"/>
  <c r="BI139" i="8"/>
  <c r="BC139" i="8"/>
  <c r="BG137" i="8"/>
  <c r="BF137" i="8"/>
  <c r="BE137" i="8"/>
  <c r="BD137" i="8"/>
  <c r="R137" i="8"/>
  <c r="P137" i="8"/>
  <c r="N137" i="8"/>
  <c r="BI137" i="8"/>
  <c r="BC137" i="8"/>
  <c r="BG135" i="8"/>
  <c r="BF135" i="8"/>
  <c r="BE135" i="8"/>
  <c r="BD135" i="8"/>
  <c r="R135" i="8"/>
  <c r="P135" i="8"/>
  <c r="N135" i="8"/>
  <c r="BI135" i="8"/>
  <c r="BC135" i="8"/>
  <c r="BG133" i="8"/>
  <c r="BF133" i="8"/>
  <c r="BE133" i="8"/>
  <c r="BD133" i="8"/>
  <c r="R133" i="8"/>
  <c r="P133" i="8"/>
  <c r="N133" i="8"/>
  <c r="BI133" i="8"/>
  <c r="BC133" i="8"/>
  <c r="BG131" i="8"/>
  <c r="BF131" i="8"/>
  <c r="BE131" i="8"/>
  <c r="BD131" i="8"/>
  <c r="R131" i="8"/>
  <c r="P131" i="8"/>
  <c r="N131" i="8"/>
  <c r="BI131" i="8"/>
  <c r="BC131" i="8"/>
  <c r="BG129" i="8"/>
  <c r="BF129" i="8"/>
  <c r="BE129" i="8"/>
  <c r="BD129" i="8"/>
  <c r="R129" i="8"/>
  <c r="P129" i="8"/>
  <c r="N129" i="8"/>
  <c r="BI129" i="8"/>
  <c r="BC129" i="8"/>
  <c r="BG127" i="8"/>
  <c r="BF127" i="8"/>
  <c r="BE127" i="8"/>
  <c r="BD127" i="8"/>
  <c r="R127" i="8"/>
  <c r="P127" i="8"/>
  <c r="N127" i="8"/>
  <c r="BI127" i="8"/>
  <c r="BC127" i="8"/>
  <c r="BG125" i="8"/>
  <c r="BF125" i="8"/>
  <c r="BE125" i="8"/>
  <c r="BD125" i="8"/>
  <c r="R125" i="8"/>
  <c r="P125" i="8"/>
  <c r="N125" i="8"/>
  <c r="BI125" i="8"/>
  <c r="BC125" i="8"/>
  <c r="BG123" i="8"/>
  <c r="BF123" i="8"/>
  <c r="BE123" i="8"/>
  <c r="BD123" i="8"/>
  <c r="R123" i="8"/>
  <c r="P123" i="8"/>
  <c r="N123" i="8"/>
  <c r="BI123" i="8"/>
  <c r="BC123" i="8"/>
  <c r="BG121" i="8"/>
  <c r="BF121" i="8"/>
  <c r="BE121" i="8"/>
  <c r="BD121" i="8"/>
  <c r="R121" i="8"/>
  <c r="P121" i="8"/>
  <c r="N121" i="8"/>
  <c r="BI121" i="8"/>
  <c r="BC121" i="8"/>
  <c r="BG119" i="8"/>
  <c r="F39" i="8" s="1"/>
  <c r="BD106" i="1" s="1"/>
  <c r="BD104" i="1" s="1"/>
  <c r="BF119" i="8"/>
  <c r="BE119" i="8"/>
  <c r="BD119" i="8"/>
  <c r="R119" i="8"/>
  <c r="R118" i="8" s="1"/>
  <c r="R117" i="8" s="1"/>
  <c r="P119" i="8"/>
  <c r="P118" i="8" s="1"/>
  <c r="P117" i="8" s="1"/>
  <c r="N119" i="8"/>
  <c r="N118" i="8" s="1"/>
  <c r="N117" i="8" s="1"/>
  <c r="AU106" i="1" s="1"/>
  <c r="BI119" i="8"/>
  <c r="BI118" i="8" s="1"/>
  <c r="BC119" i="8"/>
  <c r="E113" i="8"/>
  <c r="F93" i="8"/>
  <c r="F91" i="8"/>
  <c r="E89" i="8"/>
  <c r="E23" i="8"/>
  <c r="E20" i="8"/>
  <c r="F94" i="8" s="1"/>
  <c r="E7" i="8"/>
  <c r="E109" i="8" s="1"/>
  <c r="AY105" i="1"/>
  <c r="AX105" i="1"/>
  <c r="BG203" i="7"/>
  <c r="BF203" i="7"/>
  <c r="BE203" i="7"/>
  <c r="BD203" i="7"/>
  <c r="R203" i="7"/>
  <c r="P203" i="7"/>
  <c r="N203" i="7"/>
  <c r="BI203" i="7"/>
  <c r="BC203" i="7"/>
  <c r="BG201" i="7"/>
  <c r="BF201" i="7"/>
  <c r="BE201" i="7"/>
  <c r="BD201" i="7"/>
  <c r="R201" i="7"/>
  <c r="P201" i="7"/>
  <c r="N201" i="7"/>
  <c r="BI201" i="7"/>
  <c r="BC201" i="7"/>
  <c r="BG199" i="7"/>
  <c r="BF199" i="7"/>
  <c r="BE199" i="7"/>
  <c r="BD199" i="7"/>
  <c r="R199" i="7"/>
  <c r="P199" i="7"/>
  <c r="N199" i="7"/>
  <c r="BI199" i="7"/>
  <c r="BC199" i="7"/>
  <c r="BG197" i="7"/>
  <c r="BF197" i="7"/>
  <c r="BE197" i="7"/>
  <c r="BD197" i="7"/>
  <c r="R197" i="7"/>
  <c r="P197" i="7"/>
  <c r="N197" i="7"/>
  <c r="BI197" i="7"/>
  <c r="BC197" i="7"/>
  <c r="BG195" i="7"/>
  <c r="BF195" i="7"/>
  <c r="BE195" i="7"/>
  <c r="BD195" i="7"/>
  <c r="R195" i="7"/>
  <c r="P195" i="7"/>
  <c r="N195" i="7"/>
  <c r="BI195" i="7"/>
  <c r="BC195" i="7"/>
  <c r="BG193" i="7"/>
  <c r="BF193" i="7"/>
  <c r="BE193" i="7"/>
  <c r="BD193" i="7"/>
  <c r="R193" i="7"/>
  <c r="P193" i="7"/>
  <c r="N193" i="7"/>
  <c r="BI193" i="7"/>
  <c r="BC193" i="7"/>
  <c r="BG191" i="7"/>
  <c r="BF191" i="7"/>
  <c r="BE191" i="7"/>
  <c r="BD191" i="7"/>
  <c r="R191" i="7"/>
  <c r="P191" i="7"/>
  <c r="N191" i="7"/>
  <c r="BI191" i="7"/>
  <c r="BC191" i="7"/>
  <c r="BG189" i="7"/>
  <c r="BF189" i="7"/>
  <c r="BE189" i="7"/>
  <c r="BD189" i="7"/>
  <c r="R189" i="7"/>
  <c r="P189" i="7"/>
  <c r="N189" i="7"/>
  <c r="BI189" i="7"/>
  <c r="BC189" i="7"/>
  <c r="BG187" i="7"/>
  <c r="BF187" i="7"/>
  <c r="BE187" i="7"/>
  <c r="BD187" i="7"/>
  <c r="R187" i="7"/>
  <c r="P187" i="7"/>
  <c r="N187" i="7"/>
  <c r="BI187" i="7"/>
  <c r="BC187" i="7"/>
  <c r="BG185" i="7"/>
  <c r="BF185" i="7"/>
  <c r="BE185" i="7"/>
  <c r="BD185" i="7"/>
  <c r="R185" i="7"/>
  <c r="P185" i="7"/>
  <c r="N185" i="7"/>
  <c r="BI185" i="7"/>
  <c r="BC185" i="7"/>
  <c r="BG183" i="7"/>
  <c r="BF183" i="7"/>
  <c r="BE183" i="7"/>
  <c r="BD183" i="7"/>
  <c r="R183" i="7"/>
  <c r="P183" i="7"/>
  <c r="N183" i="7"/>
  <c r="BI183" i="7"/>
  <c r="BC183" i="7"/>
  <c r="BG181" i="7"/>
  <c r="BF181" i="7"/>
  <c r="BE181" i="7"/>
  <c r="BD181" i="7"/>
  <c r="R181" i="7"/>
  <c r="P181" i="7"/>
  <c r="N181" i="7"/>
  <c r="BI181" i="7"/>
  <c r="BC181" i="7"/>
  <c r="BG179" i="7"/>
  <c r="BF179" i="7"/>
  <c r="BE179" i="7"/>
  <c r="BD179" i="7"/>
  <c r="R179" i="7"/>
  <c r="P179" i="7"/>
  <c r="N179" i="7"/>
  <c r="BI179" i="7"/>
  <c r="BC179" i="7"/>
  <c r="BG177" i="7"/>
  <c r="BF177" i="7"/>
  <c r="BE177" i="7"/>
  <c r="BD177" i="7"/>
  <c r="R177" i="7"/>
  <c r="P177" i="7"/>
  <c r="N177" i="7"/>
  <c r="BI177" i="7"/>
  <c r="BC177" i="7"/>
  <c r="BG175" i="7"/>
  <c r="BF175" i="7"/>
  <c r="BE175" i="7"/>
  <c r="BD175" i="7"/>
  <c r="R175" i="7"/>
  <c r="P175" i="7"/>
  <c r="N175" i="7"/>
  <c r="BI175" i="7"/>
  <c r="BC175" i="7"/>
  <c r="BG173" i="7"/>
  <c r="BF173" i="7"/>
  <c r="BE173" i="7"/>
  <c r="BD173" i="7"/>
  <c r="R173" i="7"/>
  <c r="P173" i="7"/>
  <c r="N173" i="7"/>
  <c r="BI173" i="7"/>
  <c r="BC173" i="7"/>
  <c r="BG171" i="7"/>
  <c r="BF171" i="7"/>
  <c r="BE171" i="7"/>
  <c r="BD171" i="7"/>
  <c r="R171" i="7"/>
  <c r="P171" i="7"/>
  <c r="N171" i="7"/>
  <c r="BI171" i="7"/>
  <c r="BC171" i="7"/>
  <c r="BG169" i="7"/>
  <c r="BF169" i="7"/>
  <c r="BE169" i="7"/>
  <c r="BD169" i="7"/>
  <c r="R169" i="7"/>
  <c r="P169" i="7"/>
  <c r="N169" i="7"/>
  <c r="BI169" i="7"/>
  <c r="BC169" i="7"/>
  <c r="BG167" i="7"/>
  <c r="BF167" i="7"/>
  <c r="BE167" i="7"/>
  <c r="BD167" i="7"/>
  <c r="R167" i="7"/>
  <c r="P167" i="7"/>
  <c r="N167" i="7"/>
  <c r="BI167" i="7"/>
  <c r="BC167" i="7"/>
  <c r="BG165" i="7"/>
  <c r="BF165" i="7"/>
  <c r="BE165" i="7"/>
  <c r="BD165" i="7"/>
  <c r="R165" i="7"/>
  <c r="P165" i="7"/>
  <c r="N165" i="7"/>
  <c r="BI165" i="7"/>
  <c r="BC165" i="7"/>
  <c r="BG163" i="7"/>
  <c r="BF163" i="7"/>
  <c r="BE163" i="7"/>
  <c r="BD163" i="7"/>
  <c r="R163" i="7"/>
  <c r="P163" i="7"/>
  <c r="N163" i="7"/>
  <c r="BI163" i="7"/>
  <c r="BC163" i="7"/>
  <c r="BG161" i="7"/>
  <c r="BF161" i="7"/>
  <c r="BE161" i="7"/>
  <c r="BD161" i="7"/>
  <c r="R161" i="7"/>
  <c r="P161" i="7"/>
  <c r="N161" i="7"/>
  <c r="BI161" i="7"/>
  <c r="BC161" i="7"/>
  <c r="BG159" i="7"/>
  <c r="BF159" i="7"/>
  <c r="BE159" i="7"/>
  <c r="BD159" i="7"/>
  <c r="R159" i="7"/>
  <c r="P159" i="7"/>
  <c r="N159" i="7"/>
  <c r="BI159" i="7"/>
  <c r="BC159" i="7"/>
  <c r="BG157" i="7"/>
  <c r="BF157" i="7"/>
  <c r="BE157" i="7"/>
  <c r="BD157" i="7"/>
  <c r="R157" i="7"/>
  <c r="P157" i="7"/>
  <c r="N157" i="7"/>
  <c r="BI157" i="7"/>
  <c r="BC157" i="7"/>
  <c r="BG155" i="7"/>
  <c r="BF155" i="7"/>
  <c r="BE155" i="7"/>
  <c r="BD155" i="7"/>
  <c r="R155" i="7"/>
  <c r="P155" i="7"/>
  <c r="N155" i="7"/>
  <c r="BI155" i="7"/>
  <c r="BC155" i="7"/>
  <c r="BG153" i="7"/>
  <c r="BF153" i="7"/>
  <c r="BE153" i="7"/>
  <c r="BD153" i="7"/>
  <c r="R153" i="7"/>
  <c r="P153" i="7"/>
  <c r="N153" i="7"/>
  <c r="BI153" i="7"/>
  <c r="BC153" i="7"/>
  <c r="BG151" i="7"/>
  <c r="BF151" i="7"/>
  <c r="BE151" i="7"/>
  <c r="BD151" i="7"/>
  <c r="R151" i="7"/>
  <c r="P151" i="7"/>
  <c r="N151" i="7"/>
  <c r="BI151" i="7"/>
  <c r="BC151" i="7"/>
  <c r="BG149" i="7"/>
  <c r="BF149" i="7"/>
  <c r="BE149" i="7"/>
  <c r="BD149" i="7"/>
  <c r="R149" i="7"/>
  <c r="P149" i="7"/>
  <c r="N149" i="7"/>
  <c r="BI149" i="7"/>
  <c r="BC149" i="7"/>
  <c r="BG147" i="7"/>
  <c r="BF147" i="7"/>
  <c r="BE147" i="7"/>
  <c r="BD147" i="7"/>
  <c r="R147" i="7"/>
  <c r="P147" i="7"/>
  <c r="N147" i="7"/>
  <c r="BI147" i="7"/>
  <c r="BC147" i="7"/>
  <c r="BG145" i="7"/>
  <c r="BF145" i="7"/>
  <c r="BE145" i="7"/>
  <c r="BD145" i="7"/>
  <c r="R145" i="7"/>
  <c r="P145" i="7"/>
  <c r="N145" i="7"/>
  <c r="BI145" i="7"/>
  <c r="BC145" i="7"/>
  <c r="BG143" i="7"/>
  <c r="BF143" i="7"/>
  <c r="BE143" i="7"/>
  <c r="BD143" i="7"/>
  <c r="R143" i="7"/>
  <c r="P143" i="7"/>
  <c r="N143" i="7"/>
  <c r="BI143" i="7"/>
  <c r="BC143" i="7"/>
  <c r="BG141" i="7"/>
  <c r="BF141" i="7"/>
  <c r="BE141" i="7"/>
  <c r="BD141" i="7"/>
  <c r="R141" i="7"/>
  <c r="P141" i="7"/>
  <c r="N141" i="7"/>
  <c r="BI141" i="7"/>
  <c r="BC141" i="7"/>
  <c r="BG139" i="7"/>
  <c r="BF139" i="7"/>
  <c r="BE139" i="7"/>
  <c r="BD139" i="7"/>
  <c r="R139" i="7"/>
  <c r="P139" i="7"/>
  <c r="N139" i="7"/>
  <c r="BI139" i="7"/>
  <c r="BC139" i="7"/>
  <c r="BG137" i="7"/>
  <c r="BF137" i="7"/>
  <c r="BE137" i="7"/>
  <c r="BD137" i="7"/>
  <c r="R137" i="7"/>
  <c r="P137" i="7"/>
  <c r="N137" i="7"/>
  <c r="BI137" i="7"/>
  <c r="BC137" i="7"/>
  <c r="BG135" i="7"/>
  <c r="BF135" i="7"/>
  <c r="BE135" i="7"/>
  <c r="BD135" i="7"/>
  <c r="R135" i="7"/>
  <c r="P135" i="7"/>
  <c r="N135" i="7"/>
  <c r="BI135" i="7"/>
  <c r="BC135" i="7"/>
  <c r="BG133" i="7"/>
  <c r="BF133" i="7"/>
  <c r="BE133" i="7"/>
  <c r="BD133" i="7"/>
  <c r="R133" i="7"/>
  <c r="P133" i="7"/>
  <c r="N133" i="7"/>
  <c r="BI133" i="7"/>
  <c r="BC133" i="7"/>
  <c r="BG131" i="7"/>
  <c r="BF131" i="7"/>
  <c r="BE131" i="7"/>
  <c r="BD131" i="7"/>
  <c r="R131" i="7"/>
  <c r="P131" i="7"/>
  <c r="N131" i="7"/>
  <c r="BI131" i="7"/>
  <c r="BC131" i="7"/>
  <c r="BG129" i="7"/>
  <c r="BF129" i="7"/>
  <c r="BE129" i="7"/>
  <c r="BD129" i="7"/>
  <c r="R129" i="7"/>
  <c r="P129" i="7"/>
  <c r="N129" i="7"/>
  <c r="BI129" i="7"/>
  <c r="BC129" i="7"/>
  <c r="BG127" i="7"/>
  <c r="BF127" i="7"/>
  <c r="BE127" i="7"/>
  <c r="BD127" i="7"/>
  <c r="R127" i="7"/>
  <c r="P127" i="7"/>
  <c r="N127" i="7"/>
  <c r="BI127" i="7"/>
  <c r="BC127" i="7"/>
  <c r="BG125" i="7"/>
  <c r="BF125" i="7"/>
  <c r="BE125" i="7"/>
  <c r="BD125" i="7"/>
  <c r="R125" i="7"/>
  <c r="P125" i="7"/>
  <c r="N125" i="7"/>
  <c r="BI125" i="7"/>
  <c r="BC125" i="7"/>
  <c r="BG123" i="7"/>
  <c r="BF123" i="7"/>
  <c r="BE123" i="7"/>
  <c r="BD123" i="7"/>
  <c r="R123" i="7"/>
  <c r="P123" i="7"/>
  <c r="N123" i="7"/>
  <c r="BI123" i="7"/>
  <c r="BC123" i="7"/>
  <c r="BG121" i="7"/>
  <c r="BF121" i="7"/>
  <c r="BE121" i="7"/>
  <c r="BD121" i="7"/>
  <c r="R121" i="7"/>
  <c r="P121" i="7"/>
  <c r="N121" i="7"/>
  <c r="BI121" i="7"/>
  <c r="BC121" i="7"/>
  <c r="BG119" i="7"/>
  <c r="F39" i="7"/>
  <c r="BD105" i="1" s="1"/>
  <c r="BF119" i="7"/>
  <c r="F38" i="7" s="1"/>
  <c r="BC105" i="1" s="1"/>
  <c r="BE119" i="7"/>
  <c r="F37" i="7" s="1"/>
  <c r="BB105" i="1" s="1"/>
  <c r="BD119" i="7"/>
  <c r="F36" i="7" s="1"/>
  <c r="BA105" i="1" s="1"/>
  <c r="R119" i="7"/>
  <c r="R118" i="7" s="1"/>
  <c r="R117" i="7" s="1"/>
  <c r="P119" i="7"/>
  <c r="P118" i="7" s="1"/>
  <c r="P117" i="7" s="1"/>
  <c r="N119" i="7"/>
  <c r="N118" i="7" s="1"/>
  <c r="N117" i="7" s="1"/>
  <c r="AU105" i="1" s="1"/>
  <c r="AU104" i="1" s="1"/>
  <c r="BI119" i="7"/>
  <c r="BI118" i="7" s="1"/>
  <c r="BC119" i="7"/>
  <c r="E113" i="7"/>
  <c r="F93" i="7"/>
  <c r="F91" i="7"/>
  <c r="E89" i="7"/>
  <c r="E23" i="7"/>
  <c r="E20" i="7"/>
  <c r="F94" i="7" s="1"/>
  <c r="E7" i="7"/>
  <c r="E109" i="7" s="1"/>
  <c r="AY103" i="1"/>
  <c r="AX103" i="1"/>
  <c r="BG127" i="6"/>
  <c r="BF127" i="6"/>
  <c r="BE127" i="6"/>
  <c r="BD127" i="6"/>
  <c r="R127" i="6"/>
  <c r="P127" i="6"/>
  <c r="N127" i="6"/>
  <c r="BI127" i="6"/>
  <c r="BC127" i="6"/>
  <c r="BG125" i="6"/>
  <c r="BF125" i="6"/>
  <c r="F40" i="6"/>
  <c r="BC103" i="1" s="1"/>
  <c r="BE125" i="6"/>
  <c r="F39" i="6" s="1"/>
  <c r="BB103" i="1" s="1"/>
  <c r="BD125" i="6"/>
  <c r="AW103" i="1" s="1"/>
  <c r="R125" i="6"/>
  <c r="R124" i="6" s="1"/>
  <c r="R123" i="6" s="1"/>
  <c r="R122" i="6" s="1"/>
  <c r="P125" i="6"/>
  <c r="P124" i="6" s="1"/>
  <c r="P123" i="6" s="1"/>
  <c r="P122" i="6" s="1"/>
  <c r="N125" i="6"/>
  <c r="N124" i="6" s="1"/>
  <c r="N123" i="6" s="1"/>
  <c r="N122" i="6" s="1"/>
  <c r="AU103" i="1" s="1"/>
  <c r="BI125" i="6"/>
  <c r="BI124" i="6" s="1"/>
  <c r="BC125" i="6"/>
  <c r="E118" i="6"/>
  <c r="F95" i="6"/>
  <c r="F93" i="6"/>
  <c r="E91" i="6"/>
  <c r="E25" i="6"/>
  <c r="E22" i="6"/>
  <c r="E7" i="6"/>
  <c r="E85" i="6" s="1"/>
  <c r="AY102" i="1"/>
  <c r="AX102" i="1"/>
  <c r="BG173" i="5"/>
  <c r="BF173" i="5"/>
  <c r="BE173" i="5"/>
  <c r="BD173" i="5"/>
  <c r="R173" i="5"/>
  <c r="R172" i="5" s="1"/>
  <c r="P173" i="5"/>
  <c r="P172" i="5" s="1"/>
  <c r="N173" i="5"/>
  <c r="N172" i="5" s="1"/>
  <c r="BI173" i="5"/>
  <c r="BI172" i="5" s="1"/>
  <c r="BC173" i="5"/>
  <c r="BG170" i="5"/>
  <c r="BF170" i="5"/>
  <c r="BE170" i="5"/>
  <c r="BD170" i="5"/>
  <c r="R170" i="5"/>
  <c r="P170" i="5"/>
  <c r="N170" i="5"/>
  <c r="BI170" i="5"/>
  <c r="BC170" i="5"/>
  <c r="BG168" i="5"/>
  <c r="BF168" i="5"/>
  <c r="BE168" i="5"/>
  <c r="BD168" i="5"/>
  <c r="R168" i="5"/>
  <c r="P168" i="5"/>
  <c r="N168" i="5"/>
  <c r="BI168" i="5"/>
  <c r="BC168" i="5"/>
  <c r="BG166" i="5"/>
  <c r="BF166" i="5"/>
  <c r="BE166" i="5"/>
  <c r="BD166" i="5"/>
  <c r="R166" i="5"/>
  <c r="P166" i="5"/>
  <c r="N166" i="5"/>
  <c r="BI166" i="5"/>
  <c r="BC166" i="5"/>
  <c r="BG164" i="5"/>
  <c r="BF164" i="5"/>
  <c r="BE164" i="5"/>
  <c r="BD164" i="5"/>
  <c r="R164" i="5"/>
  <c r="P164" i="5"/>
  <c r="N164" i="5"/>
  <c r="BI164" i="5"/>
  <c r="BC164" i="5"/>
  <c r="BG162" i="5"/>
  <c r="BF162" i="5"/>
  <c r="BE162" i="5"/>
  <c r="BD162" i="5"/>
  <c r="R162" i="5"/>
  <c r="P162" i="5"/>
  <c r="N162" i="5"/>
  <c r="BI162" i="5"/>
  <c r="BC162" i="5"/>
  <c r="BG160" i="5"/>
  <c r="BF160" i="5"/>
  <c r="BE160" i="5"/>
  <c r="BD160" i="5"/>
  <c r="R160" i="5"/>
  <c r="P160" i="5"/>
  <c r="N160" i="5"/>
  <c r="BI160" i="5"/>
  <c r="BC160" i="5"/>
  <c r="BG158" i="5"/>
  <c r="BF158" i="5"/>
  <c r="BE158" i="5"/>
  <c r="BD158" i="5"/>
  <c r="R158" i="5"/>
  <c r="P158" i="5"/>
  <c r="N158" i="5"/>
  <c r="BI158" i="5"/>
  <c r="BC158" i="5"/>
  <c r="BG156" i="5"/>
  <c r="BF156" i="5"/>
  <c r="BE156" i="5"/>
  <c r="BD156" i="5"/>
  <c r="R156" i="5"/>
  <c r="P156" i="5"/>
  <c r="N156" i="5"/>
  <c r="BI156" i="5"/>
  <c r="BC156" i="5"/>
  <c r="BG154" i="5"/>
  <c r="BF154" i="5"/>
  <c r="BE154" i="5"/>
  <c r="BD154" i="5"/>
  <c r="R154" i="5"/>
  <c r="P154" i="5"/>
  <c r="N154" i="5"/>
  <c r="BI154" i="5"/>
  <c r="BC154" i="5"/>
  <c r="BG152" i="5"/>
  <c r="BF152" i="5"/>
  <c r="BE152" i="5"/>
  <c r="BD152" i="5"/>
  <c r="R152" i="5"/>
  <c r="P152" i="5"/>
  <c r="N152" i="5"/>
  <c r="BI152" i="5"/>
  <c r="BC152" i="5"/>
  <c r="BG150" i="5"/>
  <c r="BF150" i="5"/>
  <c r="BE150" i="5"/>
  <c r="BD150" i="5"/>
  <c r="R150" i="5"/>
  <c r="P150" i="5"/>
  <c r="N150" i="5"/>
  <c r="BI150" i="5"/>
  <c r="BC150" i="5"/>
  <c r="BG148" i="5"/>
  <c r="BF148" i="5"/>
  <c r="BE148" i="5"/>
  <c r="BD148" i="5"/>
  <c r="R148" i="5"/>
  <c r="P148" i="5"/>
  <c r="N148" i="5"/>
  <c r="BI148" i="5"/>
  <c r="BC148" i="5"/>
  <c r="BG146" i="5"/>
  <c r="BF146" i="5"/>
  <c r="BE146" i="5"/>
  <c r="BD146" i="5"/>
  <c r="R146" i="5"/>
  <c r="P146" i="5"/>
  <c r="N146" i="5"/>
  <c r="BI146" i="5"/>
  <c r="BC146" i="5"/>
  <c r="BG144" i="5"/>
  <c r="BF144" i="5"/>
  <c r="BE144" i="5"/>
  <c r="BD144" i="5"/>
  <c r="R144" i="5"/>
  <c r="P144" i="5"/>
  <c r="N144" i="5"/>
  <c r="BI144" i="5"/>
  <c r="BC144" i="5"/>
  <c r="BG142" i="5"/>
  <c r="BF142" i="5"/>
  <c r="BE142" i="5"/>
  <c r="BD142" i="5"/>
  <c r="R142" i="5"/>
  <c r="P142" i="5"/>
  <c r="N142" i="5"/>
  <c r="BI142" i="5"/>
  <c r="BC142" i="5"/>
  <c r="BG140" i="5"/>
  <c r="BF140" i="5"/>
  <c r="BE140" i="5"/>
  <c r="BD140" i="5"/>
  <c r="R140" i="5"/>
  <c r="P140" i="5"/>
  <c r="N140" i="5"/>
  <c r="BI140" i="5"/>
  <c r="BC140" i="5"/>
  <c r="BG138" i="5"/>
  <c r="BF138" i="5"/>
  <c r="BE138" i="5"/>
  <c r="BD138" i="5"/>
  <c r="R138" i="5"/>
  <c r="P138" i="5"/>
  <c r="N138" i="5"/>
  <c r="BI138" i="5"/>
  <c r="BC138" i="5"/>
  <c r="BG136" i="5"/>
  <c r="BF136" i="5"/>
  <c r="BE136" i="5"/>
  <c r="BD136" i="5"/>
  <c r="R136" i="5"/>
  <c r="P136" i="5"/>
  <c r="N136" i="5"/>
  <c r="BI136" i="5"/>
  <c r="BC136" i="5"/>
  <c r="BG134" i="5"/>
  <c r="BF134" i="5"/>
  <c r="BE134" i="5"/>
  <c r="BD134" i="5"/>
  <c r="R134" i="5"/>
  <c r="P134" i="5"/>
  <c r="N134" i="5"/>
  <c r="BI134" i="5"/>
  <c r="BC134" i="5"/>
  <c r="BG132" i="5"/>
  <c r="BF132" i="5"/>
  <c r="BE132" i="5"/>
  <c r="BD132" i="5"/>
  <c r="R132" i="5"/>
  <c r="P132" i="5"/>
  <c r="N132" i="5"/>
  <c r="BI132" i="5"/>
  <c r="BC132" i="5"/>
  <c r="BG130" i="5"/>
  <c r="BF130" i="5"/>
  <c r="BE130" i="5"/>
  <c r="BD130" i="5"/>
  <c r="R130" i="5"/>
  <c r="P130" i="5"/>
  <c r="N130" i="5"/>
  <c r="BI130" i="5"/>
  <c r="BC130" i="5"/>
  <c r="BG128" i="5"/>
  <c r="BF128" i="5"/>
  <c r="BE128" i="5"/>
  <c r="BD128" i="5"/>
  <c r="R128" i="5"/>
  <c r="P128" i="5"/>
  <c r="N128" i="5"/>
  <c r="BI128" i="5"/>
  <c r="BC128" i="5"/>
  <c r="BG126" i="5"/>
  <c r="BF126" i="5"/>
  <c r="BE126" i="5"/>
  <c r="BD126" i="5"/>
  <c r="R126" i="5"/>
  <c r="P126" i="5"/>
  <c r="N126" i="5"/>
  <c r="BI126" i="5"/>
  <c r="BC126" i="5"/>
  <c r="BG124" i="5"/>
  <c r="F41" i="5"/>
  <c r="BD102" i="1" s="1"/>
  <c r="BF124" i="5"/>
  <c r="BE124" i="5"/>
  <c r="BD124" i="5"/>
  <c r="F38" i="5" s="1"/>
  <c r="BA102" i="1" s="1"/>
  <c r="R124" i="5"/>
  <c r="R123" i="5" s="1"/>
  <c r="R122" i="5" s="1"/>
  <c r="P124" i="5"/>
  <c r="P123" i="5" s="1"/>
  <c r="P122" i="5" s="1"/>
  <c r="N124" i="5"/>
  <c r="BI124" i="5"/>
  <c r="BC124" i="5"/>
  <c r="E118" i="5"/>
  <c r="F95" i="5"/>
  <c r="F93" i="5"/>
  <c r="E91" i="5"/>
  <c r="E25" i="5"/>
  <c r="E22" i="5"/>
  <c r="F96" i="5" s="1"/>
  <c r="E7" i="5"/>
  <c r="E112" i="5" s="1"/>
  <c r="AY100" i="1"/>
  <c r="AX100" i="1"/>
  <c r="BG125" i="4"/>
  <c r="BF125" i="4"/>
  <c r="BE125" i="4"/>
  <c r="BD125" i="4"/>
  <c r="R125" i="4"/>
  <c r="P125" i="4"/>
  <c r="N125" i="4"/>
  <c r="BI125" i="4"/>
  <c r="BC125" i="4"/>
  <c r="BG123" i="4"/>
  <c r="F41" i="4" s="1"/>
  <c r="BD100" i="1" s="1"/>
  <c r="BF123" i="4"/>
  <c r="F40" i="4" s="1"/>
  <c r="BC100" i="1" s="1"/>
  <c r="BE123" i="4"/>
  <c r="BD123" i="4"/>
  <c r="AW100" i="1" s="1"/>
  <c r="F38" i="4"/>
  <c r="BA100" i="1" s="1"/>
  <c r="R123" i="4"/>
  <c r="R122" i="4" s="1"/>
  <c r="R121" i="4" s="1"/>
  <c r="P123" i="4"/>
  <c r="N123" i="4"/>
  <c r="N122" i="4" s="1"/>
  <c r="N121" i="4" s="1"/>
  <c r="AU100" i="1" s="1"/>
  <c r="BI123" i="4"/>
  <c r="BI122" i="4" s="1"/>
  <c r="BC123" i="4"/>
  <c r="E117" i="4"/>
  <c r="F95" i="4"/>
  <c r="F93" i="4"/>
  <c r="E91" i="4"/>
  <c r="E25" i="4"/>
  <c r="E22" i="4"/>
  <c r="E7" i="4"/>
  <c r="E111" i="4" s="1"/>
  <c r="AY99" i="1"/>
  <c r="AX99" i="1"/>
  <c r="BG219" i="3"/>
  <c r="BF219" i="3"/>
  <c r="BE219" i="3"/>
  <c r="BD219" i="3"/>
  <c r="R219" i="3"/>
  <c r="R218" i="3" s="1"/>
  <c r="P219" i="3"/>
  <c r="P218" i="3" s="1"/>
  <c r="N219" i="3"/>
  <c r="N218" i="3" s="1"/>
  <c r="BI219" i="3"/>
  <c r="BI218" i="3" s="1"/>
  <c r="BC219" i="3"/>
  <c r="BG216" i="3"/>
  <c r="BF216" i="3"/>
  <c r="BE216" i="3"/>
  <c r="BD216" i="3"/>
  <c r="R216" i="3"/>
  <c r="P216" i="3"/>
  <c r="N216" i="3"/>
  <c r="BI216" i="3"/>
  <c r="BC216" i="3"/>
  <c r="BG214" i="3"/>
  <c r="BF214" i="3"/>
  <c r="BE214" i="3"/>
  <c r="BD214" i="3"/>
  <c r="R214" i="3"/>
  <c r="P214" i="3"/>
  <c r="N214" i="3"/>
  <c r="BI214" i="3"/>
  <c r="BC214" i="3"/>
  <c r="BG212" i="3"/>
  <c r="BF212" i="3"/>
  <c r="BE212" i="3"/>
  <c r="BD212" i="3"/>
  <c r="R212" i="3"/>
  <c r="P212" i="3"/>
  <c r="N212" i="3"/>
  <c r="BI212" i="3"/>
  <c r="BC212" i="3"/>
  <c r="BG210" i="3"/>
  <c r="BF210" i="3"/>
  <c r="BE210" i="3"/>
  <c r="BD210" i="3"/>
  <c r="R210" i="3"/>
  <c r="P210" i="3"/>
  <c r="N210" i="3"/>
  <c r="BI210" i="3"/>
  <c r="BC210" i="3"/>
  <c r="BG208" i="3"/>
  <c r="BF208" i="3"/>
  <c r="BE208" i="3"/>
  <c r="BD208" i="3"/>
  <c r="R208" i="3"/>
  <c r="P208" i="3"/>
  <c r="N208" i="3"/>
  <c r="BI208" i="3"/>
  <c r="BC208" i="3"/>
  <c r="BG206" i="3"/>
  <c r="BF206" i="3"/>
  <c r="BE206" i="3"/>
  <c r="BD206" i="3"/>
  <c r="R206" i="3"/>
  <c r="P206" i="3"/>
  <c r="N206" i="3"/>
  <c r="BI206" i="3"/>
  <c r="BC206" i="3"/>
  <c r="BG204" i="3"/>
  <c r="BF204" i="3"/>
  <c r="BE204" i="3"/>
  <c r="BD204" i="3"/>
  <c r="R204" i="3"/>
  <c r="P204" i="3"/>
  <c r="N204" i="3"/>
  <c r="BI204" i="3"/>
  <c r="BC204" i="3"/>
  <c r="BG202" i="3"/>
  <c r="BF202" i="3"/>
  <c r="BE202" i="3"/>
  <c r="BD202" i="3"/>
  <c r="R202" i="3"/>
  <c r="P202" i="3"/>
  <c r="N202" i="3"/>
  <c r="BI202" i="3"/>
  <c r="BC202" i="3"/>
  <c r="BG200" i="3"/>
  <c r="BF200" i="3"/>
  <c r="BE200" i="3"/>
  <c r="BD200" i="3"/>
  <c r="R200" i="3"/>
  <c r="P200" i="3"/>
  <c r="N200" i="3"/>
  <c r="BI200" i="3"/>
  <c r="BC200" i="3"/>
  <c r="BG198" i="3"/>
  <c r="BF198" i="3"/>
  <c r="BE198" i="3"/>
  <c r="BD198" i="3"/>
  <c r="R198" i="3"/>
  <c r="P198" i="3"/>
  <c r="N198" i="3"/>
  <c r="BI198" i="3"/>
  <c r="BC198" i="3"/>
  <c r="BG196" i="3"/>
  <c r="BF196" i="3"/>
  <c r="BE196" i="3"/>
  <c r="BD196" i="3"/>
  <c r="R196" i="3"/>
  <c r="P196" i="3"/>
  <c r="N196" i="3"/>
  <c r="BI196" i="3"/>
  <c r="BC196" i="3"/>
  <c r="BG194" i="3"/>
  <c r="BF194" i="3"/>
  <c r="BE194" i="3"/>
  <c r="BD194" i="3"/>
  <c r="R194" i="3"/>
  <c r="P194" i="3"/>
  <c r="N194" i="3"/>
  <c r="BI194" i="3"/>
  <c r="BC194" i="3"/>
  <c r="BG192" i="3"/>
  <c r="BF192" i="3"/>
  <c r="BE192" i="3"/>
  <c r="BD192" i="3"/>
  <c r="R192" i="3"/>
  <c r="P192" i="3"/>
  <c r="N192" i="3"/>
  <c r="BI192" i="3"/>
  <c r="BC192" i="3"/>
  <c r="BG190" i="3"/>
  <c r="BF190" i="3"/>
  <c r="BE190" i="3"/>
  <c r="BD190" i="3"/>
  <c r="R190" i="3"/>
  <c r="P190" i="3"/>
  <c r="N190" i="3"/>
  <c r="BI190" i="3"/>
  <c r="BC190" i="3"/>
  <c r="BG188" i="3"/>
  <c r="BF188" i="3"/>
  <c r="BE188" i="3"/>
  <c r="BD188" i="3"/>
  <c r="R188" i="3"/>
  <c r="P188" i="3"/>
  <c r="N188" i="3"/>
  <c r="BI188" i="3"/>
  <c r="BC188" i="3"/>
  <c r="BG186" i="3"/>
  <c r="BF186" i="3"/>
  <c r="BE186" i="3"/>
  <c r="BD186" i="3"/>
  <c r="R186" i="3"/>
  <c r="P186" i="3"/>
  <c r="N186" i="3"/>
  <c r="BI186" i="3"/>
  <c r="BC186" i="3"/>
  <c r="BG184" i="3"/>
  <c r="BF184" i="3"/>
  <c r="BE184" i="3"/>
  <c r="BD184" i="3"/>
  <c r="R184" i="3"/>
  <c r="P184" i="3"/>
  <c r="N184" i="3"/>
  <c r="BI184" i="3"/>
  <c r="BC184" i="3"/>
  <c r="BG182" i="3"/>
  <c r="BF182" i="3"/>
  <c r="BE182" i="3"/>
  <c r="BD182" i="3"/>
  <c r="R182" i="3"/>
  <c r="P182" i="3"/>
  <c r="N182" i="3"/>
  <c r="BI182" i="3"/>
  <c r="BC182" i="3"/>
  <c r="BG180" i="3"/>
  <c r="BF180" i="3"/>
  <c r="BE180" i="3"/>
  <c r="BD180" i="3"/>
  <c r="R180" i="3"/>
  <c r="P180" i="3"/>
  <c r="N180" i="3"/>
  <c r="BI180" i="3"/>
  <c r="BC180" i="3"/>
  <c r="BG178" i="3"/>
  <c r="BF178" i="3"/>
  <c r="BE178" i="3"/>
  <c r="BD178" i="3"/>
  <c r="R178" i="3"/>
  <c r="P178" i="3"/>
  <c r="N178" i="3"/>
  <c r="BI178" i="3"/>
  <c r="BC178" i="3"/>
  <c r="BG176" i="3"/>
  <c r="BF176" i="3"/>
  <c r="BE176" i="3"/>
  <c r="BD176" i="3"/>
  <c r="R176" i="3"/>
  <c r="P176" i="3"/>
  <c r="N176" i="3"/>
  <c r="BI176" i="3"/>
  <c r="BC176" i="3"/>
  <c r="BG174" i="3"/>
  <c r="BF174" i="3"/>
  <c r="BE174" i="3"/>
  <c r="BD174" i="3"/>
  <c r="R174" i="3"/>
  <c r="P174" i="3"/>
  <c r="N174" i="3"/>
  <c r="BI174" i="3"/>
  <c r="BC174" i="3"/>
  <c r="BG172" i="3"/>
  <c r="BF172" i="3"/>
  <c r="BE172" i="3"/>
  <c r="BD172" i="3"/>
  <c r="R172" i="3"/>
  <c r="P172" i="3"/>
  <c r="N172" i="3"/>
  <c r="BI172" i="3"/>
  <c r="BC172" i="3"/>
  <c r="BG170" i="3"/>
  <c r="BF170" i="3"/>
  <c r="BE170" i="3"/>
  <c r="BD170" i="3"/>
  <c r="R170" i="3"/>
  <c r="P170" i="3"/>
  <c r="N170" i="3"/>
  <c r="BI170" i="3"/>
  <c r="BC170" i="3"/>
  <c r="BG168" i="3"/>
  <c r="BF168" i="3"/>
  <c r="BE168" i="3"/>
  <c r="BD168" i="3"/>
  <c r="R168" i="3"/>
  <c r="P168" i="3"/>
  <c r="N168" i="3"/>
  <c r="BI168" i="3"/>
  <c r="BC168" i="3"/>
  <c r="BG166" i="3"/>
  <c r="BF166" i="3"/>
  <c r="BE166" i="3"/>
  <c r="BD166" i="3"/>
  <c r="R166" i="3"/>
  <c r="P166" i="3"/>
  <c r="N166" i="3"/>
  <c r="BI166" i="3"/>
  <c r="BC166" i="3"/>
  <c r="BG164" i="3"/>
  <c r="BF164" i="3"/>
  <c r="BE164" i="3"/>
  <c r="BD164" i="3"/>
  <c r="R164" i="3"/>
  <c r="P164" i="3"/>
  <c r="N164" i="3"/>
  <c r="BI164" i="3"/>
  <c r="BC164" i="3"/>
  <c r="BG162" i="3"/>
  <c r="BF162" i="3"/>
  <c r="BE162" i="3"/>
  <c r="BD162" i="3"/>
  <c r="R162" i="3"/>
  <c r="P162" i="3"/>
  <c r="N162" i="3"/>
  <c r="BI162" i="3"/>
  <c r="BC162" i="3"/>
  <c r="BG160" i="3"/>
  <c r="BF160" i="3"/>
  <c r="BE160" i="3"/>
  <c r="BD160" i="3"/>
  <c r="R160" i="3"/>
  <c r="P160" i="3"/>
  <c r="N160" i="3"/>
  <c r="BI160" i="3"/>
  <c r="BC160" i="3"/>
  <c r="BG158" i="3"/>
  <c r="BF158" i="3"/>
  <c r="BE158" i="3"/>
  <c r="BD158" i="3"/>
  <c r="R158" i="3"/>
  <c r="P158" i="3"/>
  <c r="N158" i="3"/>
  <c r="BI158" i="3"/>
  <c r="BC158" i="3"/>
  <c r="BG156" i="3"/>
  <c r="BF156" i="3"/>
  <c r="BE156" i="3"/>
  <c r="BD156" i="3"/>
  <c r="R156" i="3"/>
  <c r="P156" i="3"/>
  <c r="N156" i="3"/>
  <c r="BI156" i="3"/>
  <c r="BC156" i="3"/>
  <c r="BG154" i="3"/>
  <c r="BF154" i="3"/>
  <c r="BE154" i="3"/>
  <c r="BD154" i="3"/>
  <c r="R154" i="3"/>
  <c r="P154" i="3"/>
  <c r="N154" i="3"/>
  <c r="BI154" i="3"/>
  <c r="BC154" i="3"/>
  <c r="BG152" i="3"/>
  <c r="BF152" i="3"/>
  <c r="BE152" i="3"/>
  <c r="BD152" i="3"/>
  <c r="R152" i="3"/>
  <c r="P152" i="3"/>
  <c r="N152" i="3"/>
  <c r="BI152" i="3"/>
  <c r="BC152" i="3"/>
  <c r="BG150" i="3"/>
  <c r="BF150" i="3"/>
  <c r="BE150" i="3"/>
  <c r="BD150" i="3"/>
  <c r="R150" i="3"/>
  <c r="P150" i="3"/>
  <c r="N150" i="3"/>
  <c r="BI150" i="3"/>
  <c r="BC150" i="3"/>
  <c r="BG148" i="3"/>
  <c r="BF148" i="3"/>
  <c r="BE148" i="3"/>
  <c r="BD148" i="3"/>
  <c r="R148" i="3"/>
  <c r="P148" i="3"/>
  <c r="N148" i="3"/>
  <c r="BI148" i="3"/>
  <c r="BC148" i="3"/>
  <c r="BG146" i="3"/>
  <c r="BF146" i="3"/>
  <c r="BE146" i="3"/>
  <c r="BD146" i="3"/>
  <c r="R146" i="3"/>
  <c r="P146" i="3"/>
  <c r="N146" i="3"/>
  <c r="BI146" i="3"/>
  <c r="BC146" i="3"/>
  <c r="BG144" i="3"/>
  <c r="BF144" i="3"/>
  <c r="BE144" i="3"/>
  <c r="BD144" i="3"/>
  <c r="R144" i="3"/>
  <c r="P144" i="3"/>
  <c r="N144" i="3"/>
  <c r="BI144" i="3"/>
  <c r="BC144" i="3"/>
  <c r="BG142" i="3"/>
  <c r="BF142" i="3"/>
  <c r="BE142" i="3"/>
  <c r="BD142" i="3"/>
  <c r="R142" i="3"/>
  <c r="P142" i="3"/>
  <c r="N142" i="3"/>
  <c r="BI142" i="3"/>
  <c r="BC142" i="3"/>
  <c r="BG140" i="3"/>
  <c r="BF140" i="3"/>
  <c r="BE140" i="3"/>
  <c r="BD140" i="3"/>
  <c r="R140" i="3"/>
  <c r="P140" i="3"/>
  <c r="N140" i="3"/>
  <c r="BI140" i="3"/>
  <c r="BC140" i="3"/>
  <c r="BG138" i="3"/>
  <c r="BF138" i="3"/>
  <c r="BE138" i="3"/>
  <c r="BD138" i="3"/>
  <c r="R138" i="3"/>
  <c r="P138" i="3"/>
  <c r="N138" i="3"/>
  <c r="BI138" i="3"/>
  <c r="BC138" i="3"/>
  <c r="BG136" i="3"/>
  <c r="BF136" i="3"/>
  <c r="BE136" i="3"/>
  <c r="BD136" i="3"/>
  <c r="R136" i="3"/>
  <c r="P136" i="3"/>
  <c r="N136" i="3"/>
  <c r="BI136" i="3"/>
  <c r="BC136" i="3"/>
  <c r="BG134" i="3"/>
  <c r="BF134" i="3"/>
  <c r="BE134" i="3"/>
  <c r="BD134" i="3"/>
  <c r="R134" i="3"/>
  <c r="P134" i="3"/>
  <c r="N134" i="3"/>
  <c r="BI134" i="3"/>
  <c r="BC134" i="3"/>
  <c r="BG132" i="3"/>
  <c r="BF132" i="3"/>
  <c r="BE132" i="3"/>
  <c r="BD132" i="3"/>
  <c r="R132" i="3"/>
  <c r="P132" i="3"/>
  <c r="N132" i="3"/>
  <c r="BI132" i="3"/>
  <c r="BC132" i="3"/>
  <c r="BG130" i="3"/>
  <c r="BF130" i="3"/>
  <c r="BE130" i="3"/>
  <c r="BD130" i="3"/>
  <c r="R130" i="3"/>
  <c r="P130" i="3"/>
  <c r="N130" i="3"/>
  <c r="BI130" i="3"/>
  <c r="BC130" i="3"/>
  <c r="BG128" i="3"/>
  <c r="BF128" i="3"/>
  <c r="BE128" i="3"/>
  <c r="BD128" i="3"/>
  <c r="R128" i="3"/>
  <c r="P128" i="3"/>
  <c r="N128" i="3"/>
  <c r="BI128" i="3"/>
  <c r="BC128" i="3"/>
  <c r="BG126" i="3"/>
  <c r="BF126" i="3"/>
  <c r="BE126" i="3"/>
  <c r="BD126" i="3"/>
  <c r="R126" i="3"/>
  <c r="P126" i="3"/>
  <c r="N126" i="3"/>
  <c r="BI126" i="3"/>
  <c r="BC126" i="3"/>
  <c r="BG124" i="3"/>
  <c r="F41" i="3" s="1"/>
  <c r="BD99" i="1" s="1"/>
  <c r="BD98" i="1" s="1"/>
  <c r="BF124" i="3"/>
  <c r="F40" i="3" s="1"/>
  <c r="BC99" i="1" s="1"/>
  <c r="BE124" i="3"/>
  <c r="F39" i="3" s="1"/>
  <c r="BB99" i="1" s="1"/>
  <c r="BD124" i="3"/>
  <c r="AW99" i="1" s="1"/>
  <c r="R124" i="3"/>
  <c r="P124" i="3"/>
  <c r="P123" i="3" s="1"/>
  <c r="P122" i="3" s="1"/>
  <c r="N124" i="3"/>
  <c r="N123" i="3" s="1"/>
  <c r="N122" i="3" s="1"/>
  <c r="AU99" i="1" s="1"/>
  <c r="AU98" i="1" s="1"/>
  <c r="BI124" i="3"/>
  <c r="BC124" i="3"/>
  <c r="AV99" i="1" s="1"/>
  <c r="AT99" i="1" s="1"/>
  <c r="E118" i="3"/>
  <c r="F95" i="3"/>
  <c r="F93" i="3"/>
  <c r="E91" i="3"/>
  <c r="E25" i="3"/>
  <c r="E22" i="3"/>
  <c r="F96" i="3" s="1"/>
  <c r="E7" i="3"/>
  <c r="E112" i="3" s="1"/>
  <c r="AY97" i="1"/>
  <c r="AX97" i="1"/>
  <c r="BG171" i="2"/>
  <c r="BF171" i="2"/>
  <c r="BE171" i="2"/>
  <c r="BD171" i="2"/>
  <c r="R171" i="2"/>
  <c r="P171" i="2"/>
  <c r="N171" i="2"/>
  <c r="BI171" i="2"/>
  <c r="BC171" i="2"/>
  <c r="BG169" i="2"/>
  <c r="BF169" i="2"/>
  <c r="BE169" i="2"/>
  <c r="BD169" i="2"/>
  <c r="R169" i="2"/>
  <c r="P169" i="2"/>
  <c r="N169" i="2"/>
  <c r="BI169" i="2"/>
  <c r="BC169" i="2"/>
  <c r="BG167" i="2"/>
  <c r="BF167" i="2"/>
  <c r="BE167" i="2"/>
  <c r="BD167" i="2"/>
  <c r="R167" i="2"/>
  <c r="P167" i="2"/>
  <c r="N167" i="2"/>
  <c r="BI167" i="2"/>
  <c r="BC167" i="2"/>
  <c r="BG165" i="2"/>
  <c r="BF165" i="2"/>
  <c r="BE165" i="2"/>
  <c r="BD165" i="2"/>
  <c r="R165" i="2"/>
  <c r="P165" i="2"/>
  <c r="N165" i="2"/>
  <c r="BI165" i="2"/>
  <c r="BC165" i="2"/>
  <c r="BG163" i="2"/>
  <c r="BF163" i="2"/>
  <c r="BE163" i="2"/>
  <c r="BD163" i="2"/>
  <c r="R163" i="2"/>
  <c r="P163" i="2"/>
  <c r="N163" i="2"/>
  <c r="BI163" i="2"/>
  <c r="BC163" i="2"/>
  <c r="BG161" i="2"/>
  <c r="BF161" i="2"/>
  <c r="BE161" i="2"/>
  <c r="BD161" i="2"/>
  <c r="R161" i="2"/>
  <c r="P161" i="2"/>
  <c r="N161" i="2"/>
  <c r="BI161" i="2"/>
  <c r="BC161" i="2"/>
  <c r="BG159" i="2"/>
  <c r="BF159" i="2"/>
  <c r="BE159" i="2"/>
  <c r="BD159" i="2"/>
  <c r="R159" i="2"/>
  <c r="P159" i="2"/>
  <c r="N159" i="2"/>
  <c r="BI159" i="2"/>
  <c r="BC159" i="2"/>
  <c r="BG157" i="2"/>
  <c r="BF157" i="2"/>
  <c r="BE157" i="2"/>
  <c r="BD157" i="2"/>
  <c r="R157" i="2"/>
  <c r="P157" i="2"/>
  <c r="N157" i="2"/>
  <c r="BI157" i="2"/>
  <c r="BC157" i="2"/>
  <c r="BG155" i="2"/>
  <c r="BF155" i="2"/>
  <c r="BE155" i="2"/>
  <c r="BD155" i="2"/>
  <c r="R155" i="2"/>
  <c r="P155" i="2"/>
  <c r="N155" i="2"/>
  <c r="BI155" i="2"/>
  <c r="BC155" i="2"/>
  <c r="BG153" i="2"/>
  <c r="BF153" i="2"/>
  <c r="BE153" i="2"/>
  <c r="BD153" i="2"/>
  <c r="R153" i="2"/>
  <c r="P153" i="2"/>
  <c r="N153" i="2"/>
  <c r="BI153" i="2"/>
  <c r="BC153" i="2"/>
  <c r="BG151" i="2"/>
  <c r="BF151" i="2"/>
  <c r="BE151" i="2"/>
  <c r="BD151" i="2"/>
  <c r="R151" i="2"/>
  <c r="P151" i="2"/>
  <c r="N151" i="2"/>
  <c r="BI151" i="2"/>
  <c r="BC151" i="2"/>
  <c r="BG149" i="2"/>
  <c r="BF149" i="2"/>
  <c r="BE149" i="2"/>
  <c r="BD149" i="2"/>
  <c r="R149" i="2"/>
  <c r="P149" i="2"/>
  <c r="N149" i="2"/>
  <c r="BI149" i="2"/>
  <c r="BC149" i="2"/>
  <c r="BG147" i="2"/>
  <c r="BF147" i="2"/>
  <c r="BE147" i="2"/>
  <c r="BD147" i="2"/>
  <c r="R147" i="2"/>
  <c r="P147" i="2"/>
  <c r="N147" i="2"/>
  <c r="BI147" i="2"/>
  <c r="BC147" i="2"/>
  <c r="BG145" i="2"/>
  <c r="BF145" i="2"/>
  <c r="BE145" i="2"/>
  <c r="BD145" i="2"/>
  <c r="R145" i="2"/>
  <c r="P145" i="2"/>
  <c r="N145" i="2"/>
  <c r="BI145" i="2"/>
  <c r="BC145" i="2"/>
  <c r="BG143" i="2"/>
  <c r="BF143" i="2"/>
  <c r="BE143" i="2"/>
  <c r="BD143" i="2"/>
  <c r="R143" i="2"/>
  <c r="P143" i="2"/>
  <c r="N143" i="2"/>
  <c r="BI143" i="2"/>
  <c r="BC143" i="2"/>
  <c r="BG141" i="2"/>
  <c r="BF141" i="2"/>
  <c r="BE141" i="2"/>
  <c r="BD141" i="2"/>
  <c r="R141" i="2"/>
  <c r="P141" i="2"/>
  <c r="N141" i="2"/>
  <c r="BI141" i="2"/>
  <c r="BC141" i="2"/>
  <c r="BG139" i="2"/>
  <c r="BF139" i="2"/>
  <c r="BE139" i="2"/>
  <c r="BD139" i="2"/>
  <c r="R139" i="2"/>
  <c r="P139" i="2"/>
  <c r="N139" i="2"/>
  <c r="BI139" i="2"/>
  <c r="BC139" i="2"/>
  <c r="BG137" i="2"/>
  <c r="BF137" i="2"/>
  <c r="BE137" i="2"/>
  <c r="BD137" i="2"/>
  <c r="R137" i="2"/>
  <c r="P137" i="2"/>
  <c r="N137" i="2"/>
  <c r="BI137" i="2"/>
  <c r="BC137" i="2"/>
  <c r="BG135" i="2"/>
  <c r="BF135" i="2"/>
  <c r="BE135" i="2"/>
  <c r="BD135" i="2"/>
  <c r="R135" i="2"/>
  <c r="P135" i="2"/>
  <c r="N135" i="2"/>
  <c r="BI135" i="2"/>
  <c r="BC135" i="2"/>
  <c r="BG133" i="2"/>
  <c r="BF133" i="2"/>
  <c r="BE133" i="2"/>
  <c r="BD133" i="2"/>
  <c r="R133" i="2"/>
  <c r="P133" i="2"/>
  <c r="N133" i="2"/>
  <c r="BI133" i="2"/>
  <c r="BC133" i="2"/>
  <c r="BG131" i="2"/>
  <c r="BF131" i="2"/>
  <c r="BE131" i="2"/>
  <c r="BD131" i="2"/>
  <c r="R131" i="2"/>
  <c r="P131" i="2"/>
  <c r="N131" i="2"/>
  <c r="BI131" i="2"/>
  <c r="BC131" i="2"/>
  <c r="BG129" i="2"/>
  <c r="BF129" i="2"/>
  <c r="BE129" i="2"/>
  <c r="BD129" i="2"/>
  <c r="R129" i="2"/>
  <c r="P129" i="2"/>
  <c r="N129" i="2"/>
  <c r="BI129" i="2"/>
  <c r="BC129" i="2"/>
  <c r="BG127" i="2"/>
  <c r="BF127" i="2"/>
  <c r="BE127" i="2"/>
  <c r="BD127" i="2"/>
  <c r="R127" i="2"/>
  <c r="P127" i="2"/>
  <c r="N127" i="2"/>
  <c r="BI127" i="2"/>
  <c r="BC127" i="2"/>
  <c r="BG125" i="2"/>
  <c r="BF125" i="2"/>
  <c r="BE125" i="2"/>
  <c r="BD125" i="2"/>
  <c r="R125" i="2"/>
  <c r="P125" i="2"/>
  <c r="N125" i="2"/>
  <c r="BI125" i="2"/>
  <c r="BC125" i="2"/>
  <c r="BG123" i="2"/>
  <c r="F41" i="2"/>
  <c r="BD97" i="1" s="1"/>
  <c r="BD96" i="1" s="1"/>
  <c r="BF123" i="2"/>
  <c r="F40" i="2" s="1"/>
  <c r="BC97" i="1" s="1"/>
  <c r="BC96" i="1" s="1"/>
  <c r="BE123" i="2"/>
  <c r="BD123" i="2"/>
  <c r="F38" i="2" s="1"/>
  <c r="BA97" i="1" s="1"/>
  <c r="BA96" i="1" s="1"/>
  <c r="R123" i="2"/>
  <c r="R122" i="2" s="1"/>
  <c r="R121" i="2" s="1"/>
  <c r="P123" i="2"/>
  <c r="P122" i="2" s="1"/>
  <c r="P121" i="2" s="1"/>
  <c r="N123" i="2"/>
  <c r="N122" i="2" s="1"/>
  <c r="N121" i="2" s="1"/>
  <c r="AU97" i="1" s="1"/>
  <c r="AU96" i="1" s="1"/>
  <c r="BI123" i="2"/>
  <c r="BI122" i="2" s="1"/>
  <c r="BC123" i="2"/>
  <c r="E117" i="2"/>
  <c r="F95" i="2"/>
  <c r="F93" i="2"/>
  <c r="E91" i="2"/>
  <c r="E25" i="2"/>
  <c r="E22" i="2"/>
  <c r="F96" i="2" s="1"/>
  <c r="E7" i="2"/>
  <c r="E111" i="2" s="1"/>
  <c r="AS111" i="1"/>
  <c r="BD108" i="1"/>
  <c r="AS108" i="1"/>
  <c r="AS107" i="1"/>
  <c r="AS104" i="1"/>
  <c r="AS101" i="1"/>
  <c r="AS98" i="1"/>
  <c r="AS96" i="1"/>
  <c r="AS95" i="1" s="1"/>
  <c r="AS94" i="1" s="1"/>
  <c r="L90" i="1"/>
  <c r="AM90" i="1"/>
  <c r="AM89" i="1"/>
  <c r="L89" i="1"/>
  <c r="AM87" i="1"/>
  <c r="L87" i="1"/>
  <c r="L85" i="1"/>
  <c r="L84" i="1"/>
  <c r="BI123" i="11" l="1"/>
  <c r="BI122" i="11" s="1"/>
  <c r="BI123" i="5"/>
  <c r="BI122" i="5" s="1"/>
  <c r="AG102" i="1" s="1"/>
  <c r="F37" i="12"/>
  <c r="AZ113" i="1" s="1"/>
  <c r="AV113" i="1"/>
  <c r="F38" i="12"/>
  <c r="BA113" i="1" s="1"/>
  <c r="AW113" i="1"/>
  <c r="F40" i="12"/>
  <c r="BC113" i="1" s="1"/>
  <c r="BC111" i="1" s="1"/>
  <c r="AY111" i="1" s="1"/>
  <c r="F41" i="12"/>
  <c r="BD113" i="1" s="1"/>
  <c r="BD111" i="1" s="1"/>
  <c r="BD107" i="1" s="1"/>
  <c r="R123" i="11"/>
  <c r="R122" i="11" s="1"/>
  <c r="N123" i="11"/>
  <c r="N122" i="11" s="1"/>
  <c r="AU112" i="1" s="1"/>
  <c r="AU111" i="1" s="1"/>
  <c r="AU107" i="1" s="1"/>
  <c r="E111" i="10"/>
  <c r="F40" i="10"/>
  <c r="BC110" i="1" s="1"/>
  <c r="AW110" i="1"/>
  <c r="R123" i="9"/>
  <c r="R122" i="9" s="1"/>
  <c r="AX108" i="1"/>
  <c r="BB107" i="1"/>
  <c r="AX107" i="1" s="1"/>
  <c r="BI212" i="9"/>
  <c r="BI123" i="9" s="1"/>
  <c r="F40" i="9"/>
  <c r="BC109" i="1" s="1"/>
  <c r="F37" i="9"/>
  <c r="AZ109" i="1" s="1"/>
  <c r="F37" i="8"/>
  <c r="BB106" i="1" s="1"/>
  <c r="BB104" i="1"/>
  <c r="AX104" i="1" s="1"/>
  <c r="F38" i="8"/>
  <c r="BC106" i="1" s="1"/>
  <c r="BC104" i="1" s="1"/>
  <c r="AY104" i="1" s="1"/>
  <c r="AW106" i="1"/>
  <c r="F38" i="6"/>
  <c r="BA103" i="1" s="1"/>
  <c r="BA101" i="1" s="1"/>
  <c r="AW101" i="1" s="1"/>
  <c r="E112" i="6"/>
  <c r="BI123" i="6"/>
  <c r="BI122" i="6" s="1"/>
  <c r="F41" i="6"/>
  <c r="BD103" i="1" s="1"/>
  <c r="BD101" i="1" s="1"/>
  <c r="F96" i="6"/>
  <c r="F39" i="2"/>
  <c r="BB97" i="1" s="1"/>
  <c r="BB96" i="1" s="1"/>
  <c r="BI123" i="3"/>
  <c r="BI122" i="3" s="1"/>
  <c r="N123" i="5"/>
  <c r="N122" i="5" s="1"/>
  <c r="AU102" i="1" s="1"/>
  <c r="AU101" i="1" s="1"/>
  <c r="AU95" i="1" s="1"/>
  <c r="F39" i="5"/>
  <c r="BB102" i="1" s="1"/>
  <c r="BB101" i="1" s="1"/>
  <c r="AX101" i="1" s="1"/>
  <c r="E85" i="5"/>
  <c r="BD95" i="1"/>
  <c r="F40" i="5"/>
  <c r="BC102" i="1" s="1"/>
  <c r="BC101" i="1" s="1"/>
  <c r="AY101" i="1" s="1"/>
  <c r="F96" i="4"/>
  <c r="BC98" i="1"/>
  <c r="AY98" i="1" s="1"/>
  <c r="E85" i="4"/>
  <c r="F39" i="4"/>
  <c r="BB100" i="1" s="1"/>
  <c r="BB98" i="1" s="1"/>
  <c r="P122" i="4"/>
  <c r="P121" i="4" s="1"/>
  <c r="R123" i="3"/>
  <c r="R122" i="3" s="1"/>
  <c r="AV100" i="1"/>
  <c r="AT100" i="1" s="1"/>
  <c r="F37" i="4"/>
  <c r="AZ100" i="1" s="1"/>
  <c r="F37" i="2"/>
  <c r="AZ97" i="1" s="1"/>
  <c r="AZ96" i="1" s="1"/>
  <c r="AY96" i="1"/>
  <c r="BI121" i="4"/>
  <c r="AW96" i="1"/>
  <c r="AX96" i="1"/>
  <c r="E85" i="2"/>
  <c r="BI121" i="2"/>
  <c r="F37" i="3"/>
  <c r="AZ99" i="1" s="1"/>
  <c r="F38" i="3"/>
  <c r="BA99" i="1" s="1"/>
  <c r="BA98" i="1" s="1"/>
  <c r="AW98" i="1" s="1"/>
  <c r="AV112" i="1"/>
  <c r="AT112" i="1" s="1"/>
  <c r="BI123" i="12"/>
  <c r="AV97" i="1"/>
  <c r="AW97" i="1"/>
  <c r="E85" i="3"/>
  <c r="F37" i="5"/>
  <c r="AZ102" i="1" s="1"/>
  <c r="F37" i="10"/>
  <c r="AZ110" i="1" s="1"/>
  <c r="AZ108" i="1" s="1"/>
  <c r="AV110" i="1"/>
  <c r="AT110" i="1" s="1"/>
  <c r="F37" i="6"/>
  <c r="AZ103" i="1" s="1"/>
  <c r="BI121" i="10"/>
  <c r="F35" i="7"/>
  <c r="AZ105" i="1" s="1"/>
  <c r="AV106" i="1"/>
  <c r="AT106" i="1" s="1"/>
  <c r="E85" i="7"/>
  <c r="BI117" i="7"/>
  <c r="F35" i="8"/>
  <c r="AZ106" i="1" s="1"/>
  <c r="F36" i="8"/>
  <c r="BA106" i="1" s="1"/>
  <c r="BA104" i="1" s="1"/>
  <c r="AW104" i="1" s="1"/>
  <c r="E85" i="9"/>
  <c r="E112" i="12"/>
  <c r="AW102" i="1"/>
  <c r="AV103" i="1"/>
  <c r="AT103" i="1" s="1"/>
  <c r="AV105" i="1"/>
  <c r="AW105" i="1"/>
  <c r="E85" i="8"/>
  <c r="BI117" i="8"/>
  <c r="AV109" i="1"/>
  <c r="AW109" i="1"/>
  <c r="F37" i="11"/>
  <c r="AZ112" i="1" s="1"/>
  <c r="AZ111" i="1" s="1"/>
  <c r="AV111" i="1" s="1"/>
  <c r="F38" i="11"/>
  <c r="BA112" i="1" s="1"/>
  <c r="BA111" i="1" s="1"/>
  <c r="F96" i="10"/>
  <c r="E85" i="11"/>
  <c r="AT113" i="1" l="1"/>
  <c r="BD94" i="1"/>
  <c r="W33" i="1" s="1"/>
  <c r="AU94" i="1"/>
  <c r="BC108" i="1"/>
  <c r="BC107" i="1"/>
  <c r="AY107" i="1" s="1"/>
  <c r="AY108" i="1"/>
  <c r="AT105" i="1"/>
  <c r="AX98" i="1"/>
  <c r="BB95" i="1"/>
  <c r="BB94" i="1" s="1"/>
  <c r="BC95" i="1"/>
  <c r="AY95" i="1" s="1"/>
  <c r="AZ101" i="1"/>
  <c r="AV101" i="1" s="1"/>
  <c r="AT101" i="1" s="1"/>
  <c r="AZ104" i="1"/>
  <c r="AV104" i="1" s="1"/>
  <c r="AT104" i="1" s="1"/>
  <c r="AT109" i="1"/>
  <c r="AV108" i="1"/>
  <c r="AT108" i="1" s="1"/>
  <c r="AZ107" i="1"/>
  <c r="AV107" i="1" s="1"/>
  <c r="BI122" i="12"/>
  <c r="BI122" i="9"/>
  <c r="BA107" i="1"/>
  <c r="AW107" i="1" s="1"/>
  <c r="AW111" i="1"/>
  <c r="AT111" i="1" s="1"/>
  <c r="AV102" i="1"/>
  <c r="AT102" i="1" s="1"/>
  <c r="AN102" i="1" s="1"/>
  <c r="AV96" i="1"/>
  <c r="AT96" i="1" s="1"/>
  <c r="AT97" i="1"/>
  <c r="AZ98" i="1"/>
  <c r="AV98" i="1" s="1"/>
  <c r="AT98" i="1" s="1"/>
  <c r="BA95" i="1"/>
  <c r="AX95" i="1" l="1"/>
  <c r="BC94" i="1"/>
  <c r="W32" i="1" s="1"/>
  <c r="AW95" i="1"/>
  <c r="BA94" i="1"/>
  <c r="AG105" i="1"/>
  <c r="W31" i="1"/>
  <c r="AX94" i="1"/>
  <c r="AG100" i="1"/>
  <c r="AN100" i="1" s="1"/>
  <c r="AG99" i="1"/>
  <c r="AZ95" i="1"/>
  <c r="AG103" i="1"/>
  <c r="AG97" i="1"/>
  <c r="AG110" i="1"/>
  <c r="AN110" i="1" s="1"/>
  <c r="AG106" i="1"/>
  <c r="AN106" i="1" s="1"/>
  <c r="AT107" i="1"/>
  <c r="AG112" i="1"/>
  <c r="AY94" i="1" l="1"/>
  <c r="AN112" i="1"/>
  <c r="AZ94" i="1"/>
  <c r="AV95" i="1"/>
  <c r="AT95" i="1" s="1"/>
  <c r="AG104" i="1"/>
  <c r="AN104" i="1" s="1"/>
  <c r="AN105" i="1"/>
  <c r="AN97" i="1"/>
  <c r="AG96" i="1"/>
  <c r="AW94" i="1"/>
  <c r="AK30" i="1" s="1"/>
  <c r="W30" i="1"/>
  <c r="AG109" i="1"/>
  <c r="AG113" i="1"/>
  <c r="AN113" i="1" s="1"/>
  <c r="AN103" i="1"/>
  <c r="AG101" i="1"/>
  <c r="AN101" i="1" s="1"/>
  <c r="AG98" i="1"/>
  <c r="AN98" i="1" s="1"/>
  <c r="AN99" i="1"/>
  <c r="AG108" i="1" l="1"/>
  <c r="AN109" i="1"/>
  <c r="W29" i="1"/>
  <c r="AV94" i="1"/>
  <c r="AG111" i="1"/>
  <c r="AN111" i="1" s="1"/>
  <c r="AN96" i="1"/>
  <c r="AG95" i="1"/>
  <c r="AN95" i="1" l="1"/>
  <c r="AG107" i="1"/>
  <c r="AN107" i="1" s="1"/>
  <c r="AN108" i="1"/>
  <c r="AT94" i="1"/>
  <c r="AK29" i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<sst xmlns="http://schemas.openxmlformats.org/spreadsheetml/2006/main" count="6879" uniqueCount="808">
  <si>
    <t>Export Komplet</t>
  </si>
  <si>
    <t/>
  </si>
  <si>
    <t>2.0</t>
  </si>
  <si>
    <t>False</t>
  </si>
  <si>
    <t>{d5c7f3e7-b139-4eaf-bbdd-555d84901141}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</si>
  <si>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</si>
  <si>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</si>
  <si>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</si>
  <si>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</si>
  <si>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</si>
  <si>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</si>
  <si>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</si>
  <si>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</si>
  <si>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</si>
  <si>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2019_119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</si>
  <si>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</si>
  <si>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</si>
  <si>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zařízení v obvodu SSZT 2020</t>
  </si>
  <si>
    <t>KSO:</t>
  </si>
  <si>
    <t>CC-CZ:</t>
  </si>
  <si>
    <t>Místo:</t>
  </si>
  <si>
    <t>OŘ Praha</t>
  </si>
  <si>
    <t>Datum:</t>
  </si>
  <si>
    <t>10. 7. 2019</t>
  </si>
  <si>
    <t>Zadavatel:</t>
  </si>
  <si>
    <t>IČ:</t>
  </si>
  <si>
    <t>Jiří Kejkula, přednosta SSZT Pv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</si>
  <si>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</si>
  <si>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</si>
  <si>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</si>
  <si>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</si>
  <si>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</si>
  <si>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</si>
  <si>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</si>
  <si>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</si>
  <si>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</si>
  <si>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</si>
  <si>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</si>
  <si>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</si>
  <si>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</si>
  <si>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</si>
  <si>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</si>
  <si>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</si>
  <si>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</si>
  <si>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</si>
  <si>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</si>
  <si>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</si>
  <si>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</si>
  <si>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</si>
  <si>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</si>
  <si>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</si>
  <si>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</si>
  <si>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</si>
  <si>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</si>
  <si>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</si>
  <si>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</si>
  <si>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</si>
  <si>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</si>
  <si>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</si>
  <si>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</si>
  <si>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</si>
  <si>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</si>
  <si>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</si>
  <si>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</si>
  <si>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</si>
  <si>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</si>
  <si>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</si>
  <si>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</si>
  <si>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</si>
  <si>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</si>
  <si>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</si>
  <si>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</si>
  <si>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</si>
  <si>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</si>
  <si>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</si>
  <si>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</si>
  <si>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</si>
  <si>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</si>
  <si>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</si>
  <si>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</si>
  <si>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</si>
  <si>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SSZT Praha východ</t>
  </si>
  <si>
    <t>PRO</t>
  </si>
  <si>
    <t>1</t>
  </si>
  <si>
    <t>{3daf1adb-a299-4cf0-968f-c2e47058793f}</t>
  </si>
  <si>
    <t>2</t>
  </si>
  <si>
    <t>01-01</t>
  </si>
  <si>
    <t>2019</t>
  </si>
  <si>
    <t>Soupis</t>
  </si>
  <si>
    <t>{e3ca531b-6781-4b9e-9bad-cdb73ed606ff}</t>
  </si>
  <si>
    <t>/</t>
  </si>
  <si>
    <t>01-01-01</t>
  </si>
  <si>
    <t>2019 souhrn oprav relé</t>
  </si>
  <si>
    <t>3</t>
  </si>
  <si>
    <t>{1273b488-d6b8-446b-a83a-0ad2ee1f96a6}</t>
  </si>
  <si>
    <t>01-02</t>
  </si>
  <si>
    <t>2020</t>
  </si>
  <si>
    <t>{d26f86b6-fd5c-4e17-b8d7-2acb4c7a877f}</t>
  </si>
  <si>
    <t>01-02-01</t>
  </si>
  <si>
    <t>2020 souhrn oprav relé</t>
  </si>
  <si>
    <t>{b7d6603f-2a30-41f0-9187-f46f5486b9a9}</t>
  </si>
  <si>
    <t>01-02-02</t>
  </si>
  <si>
    <t>2020 VRN</t>
  </si>
  <si>
    <t>{1a039dcf-8380-4f96-861c-1ccf4f2450e6}</t>
  </si>
  <si>
    <t>01-03</t>
  </si>
  <si>
    <t>1/2 2021</t>
  </si>
  <si>
    <t>{0b76289f-0d11-4ce5-9170-7288806190ec}</t>
  </si>
  <si>
    <t>01-03-01</t>
  </si>
  <si>
    <t>1/2 2021 souhrn oprav relé</t>
  </si>
  <si>
    <t>{9b827f26-2547-4521-8dad-ee6ed163a144}</t>
  </si>
  <si>
    <t>01-03-02</t>
  </si>
  <si>
    <t>1/2 2021 VRN</t>
  </si>
  <si>
    <t>{ba6e143c-26d9-41fa-b129-34ffff77cdad}</t>
  </si>
  <si>
    <t>02</t>
  </si>
  <si>
    <t>SSZT Praha západ</t>
  </si>
  <si>
    <t>{2da1512e-7670-4f6c-886b-3c1fa79c327a}</t>
  </si>
  <si>
    <t>02-01</t>
  </si>
  <si>
    <t>{be242bfd-41da-4a38-a981-100903c2c7d6}</t>
  </si>
  <si>
    <t>02-02</t>
  </si>
  <si>
    <t>1/2 2021 - souhrn oprav relé</t>
  </si>
  <si>
    <t>{d965d797-f251-4e5c-a389-f4d72e3cbef1}</t>
  </si>
  <si>
    <t>03</t>
  </si>
  <si>
    <t>SSZT Nymburk</t>
  </si>
  <si>
    <t>{42328977-f892-4649-9c0f-28bae3124472}</t>
  </si>
  <si>
    <t>03-01</t>
  </si>
  <si>
    <t>{519cd529-bd32-4e37-aa6b-034e0e8d03bf}</t>
  </si>
  <si>
    <t>03-01-01</t>
  </si>
  <si>
    <t>2020 - souhrn oprav relé</t>
  </si>
  <si>
    <t>{934c9730-dfea-4d5f-91af-0226cfd2fedf}</t>
  </si>
  <si>
    <t>03-01-02</t>
  </si>
  <si>
    <t>{cdd83c90-056b-47d1-8a03-1df08f488d39}</t>
  </si>
  <si>
    <t>03-02</t>
  </si>
  <si>
    <t>{ab042e6e-f61e-4fb9-942e-cbcf16b4780d}</t>
  </si>
  <si>
    <t>03-02-01</t>
  </si>
  <si>
    <t>{74ef0a8f-5cf9-4236-873e-af32c6278069}</t>
  </si>
  <si>
    <t>03-02-02</t>
  </si>
  <si>
    <t>{6d1d1f85-f95f-4747-a256-0dfb086ca95b}</t>
  </si>
  <si>
    <t>KRYCÍ LIST SOUPISU PRACÍ</t>
  </si>
  <si>
    <t>Objekt:</t>
  </si>
  <si>
    <t>01 - SSZT Praha východ</t>
  </si>
  <si>
    <t>Soupis:</t>
  </si>
  <si>
    <t>01-01 - 2019</t>
  </si>
  <si>
    <t>Úroveň 3:</t>
  </si>
  <si>
    <t>01-01-01 - 2019 souhrn oprav relé</t>
  </si>
  <si>
    <t>REKAPITULACE ČLENĚNÍ SOUPISU PRACÍ</t>
  </si>
  <si>
    <t>Kód dílu - Popis</t>
  </si>
  <si>
    <t>Náklady ze soupisu prací</t>
  </si>
  <si>
    <t>-1</t>
  </si>
  <si>
    <t>OST - Ostatní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</si>
  <si>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</si>
  <si>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</si>
  <si>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</si>
  <si>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</si>
  <si>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</si>
  <si>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</si>
  <si>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</si>
  <si>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</si>
  <si>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</si>
  <si>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</si>
  <si>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</si>
  <si>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</si>
  <si>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</si>
  <si>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</si>
  <si>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</si>
  <si>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</si>
  <si>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25</t>
  </si>
  <si>
    <t>K</t>
  </si>
  <si>
    <t>7593333120</t>
  </si>
  <si>
    <t>Oprava relé malorozměrového řada NMŠ(M)1</t>
  </si>
  <si>
    <t>kus</t>
  </si>
  <si>
    <t>Sborník UOŽI 01 2019</t>
  </si>
  <si>
    <t>-762597645</t>
  </si>
  <si>
    <t>PP</t>
  </si>
  <si>
    <t>Oprava relé malorozměrového řada NMŠ(M)1 - oprava se provádí podle přidružených předpisů k předpisu SŽDC (ČD) T115, pokud není popsána, pak podle technických podmínek výrobku</t>
  </si>
  <si>
    <t>26</t>
  </si>
  <si>
    <t>7593333125</t>
  </si>
  <si>
    <t>Oprava relé malorozměrového řada NMŠ{M)2, OMŠ-74(RUS), OMŠ2-63RUS, OMŠS2-60, SMŠ2 280/2000, SMŠ2 280/280, AŠ2, ANŠ2, AŠ5, OMŠM-1 RUS</t>
  </si>
  <si>
    <t>2069888392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</si>
  <si>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</si>
  <si>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24</t>
  </si>
  <si>
    <t>7593333155</t>
  </si>
  <si>
    <t>Oprava relé malorozměrového řada TN, TT</t>
  </si>
  <si>
    <t>-1522370305</t>
  </si>
  <si>
    <t>Oprava relé malorozměrového řada TN, TT - oprava se provádí podle přidružených předpisů k předpisu SŽDC (ČD) T115, pokud není popsána, pak podle technických podmínek výrobku</t>
  </si>
  <si>
    <t>18</t>
  </si>
  <si>
    <t>7593333190</t>
  </si>
  <si>
    <t>Oprava časového souboru TM-10, TU-60, RTS-61, TK-11</t>
  </si>
  <si>
    <t>460451914</t>
  </si>
  <si>
    <t>Oprava časového souboru TM-10, TU-60, RTS-61, TK-11 - oprava se provádí podle přidružených předpisů k předpisu SŽDC (ČD) T115, pokud není popsána, pak podle technických podmínek výrobku</t>
  </si>
  <si>
    <t>20</t>
  </si>
  <si>
    <t>7593333256</t>
  </si>
  <si>
    <t>Oprava relé kazety univerzální, světel, výhybky, pruhů</t>
  </si>
  <si>
    <t>1266353578</t>
  </si>
  <si>
    <t>Oprava relé kazety univerzální, světel, výhybky, pruhů - oprava se provádí podle přidružených předpisů k předpisu SŽDC (ČD) T115, pokud není popsána, pak podle technických podmínek výrobku</t>
  </si>
  <si>
    <t>7593333295</t>
  </si>
  <si>
    <t>Oprava kodéru MK1, MK2, MK3, UMK-1</t>
  </si>
  <si>
    <t>-1499023071</t>
  </si>
  <si>
    <t>Oprava kodéru MK1, MK2, MK3, UMK-1 - oprava se provádí podle přidružených předpisů k předpisu SŽDC (ČD) T115, pokud není popsána, pak podle technických podmínek výrobku</t>
  </si>
  <si>
    <t>8</t>
  </si>
  <si>
    <t>7593333320</t>
  </si>
  <si>
    <t>Oprava relé indukčního DSŠ12, DSŠ12P, DSŠ12S, DSŠ12U</t>
  </si>
  <si>
    <t>-1983894853</t>
  </si>
  <si>
    <t>Oprava relé indukčního DSŠ12, DSŠ12P, DSŠ12S, DSŠ12U - oprava se provádí podle přidružených předpisů k předpisu SŽDC (ČD) T115, pokud není popsána, pak podle technických podmínek výrobku</t>
  </si>
  <si>
    <t>7593333390</t>
  </si>
  <si>
    <t>Oprava reléové jednotky VÚD A</t>
  </si>
  <si>
    <t>-337964630</t>
  </si>
  <si>
    <t>Oprava reléové jednotky VÚD A - oprava se provádí podle přidružených předpisů k předpisu SŽDC (ČD) T115; pokud není popsána, pak podle technických podmínek výrobku</t>
  </si>
  <si>
    <t>9</t>
  </si>
  <si>
    <t>7593333396</t>
  </si>
  <si>
    <t>Oprava reléové jednotky VÚD E-F</t>
  </si>
  <si>
    <t>-1903021140</t>
  </si>
  <si>
    <t>Oprava reléové jednotky VÚD E-F - oprava se provádí podle přidružených předpisů k předpisu SŽDC (ČD) T115; pokud není popsána, pak podle technických podmínek výrobku</t>
  </si>
  <si>
    <t>5</t>
  </si>
  <si>
    <t>7593333398</t>
  </si>
  <si>
    <t>Oprava reléové jednotky VÚD BL1 - BL2</t>
  </si>
  <si>
    <t>1291300171</t>
  </si>
  <si>
    <t>Oprava reléové jednotky VÚD BL1 - BL2 - oprava se provádí podle přidružených předpisů k předpisu SŽDC (ČD) T115; pokud není popsána, pak podle technických podmínek výrobku</t>
  </si>
  <si>
    <t>7593333416</t>
  </si>
  <si>
    <t>Oprava reléové jednotky VÚD A1, A2 (C1, C2)</t>
  </si>
  <si>
    <t>-1463833165</t>
  </si>
  <si>
    <t>Oprava reléové jednotky VÚD A1, A2 (C1, C2) - oprava se provádí podle přidružených předpisů k předpisu SŽDC (ČD) T115; pokud není popsána, pak podle technických podmínek výrobku</t>
  </si>
  <si>
    <t>14</t>
  </si>
  <si>
    <t>7593333424</t>
  </si>
  <si>
    <t>Oprava reléové jednotky VÚD OB</t>
  </si>
  <si>
    <t>-1222018892</t>
  </si>
  <si>
    <t>Oprava reléové jednotky VÚD OB - oprava se provádí podle přidružených předpisů k předpisu SŽDC (ČD) T115; pokud není popsána, pak podle technických podmínek výrobku</t>
  </si>
  <si>
    <t>16</t>
  </si>
  <si>
    <t>7593333438</t>
  </si>
  <si>
    <t>Oprava reléové jednotky VÚD P</t>
  </si>
  <si>
    <t>-505170650</t>
  </si>
  <si>
    <t>Oprava reléové jednotky VÚD P - oprava se provádí podle přidružených předpisů k předpisu SŽDC (ČD) T115; pokud není popsána, pak podle technických podmínek výrobku</t>
  </si>
  <si>
    <t>11</t>
  </si>
  <si>
    <t>7593333442</t>
  </si>
  <si>
    <t>Oprava reléové jednotky VÚD ND/V5 W</t>
  </si>
  <si>
    <t>1138801053</t>
  </si>
  <si>
    <t>Oprava reléové jednotky VÚD ND/V5 W - oprava se provádí podle přidružených předpisů k předpisu SŽDC (ČD) T115; pokud není popsána, pak podle technických podmínek výrobku</t>
  </si>
  <si>
    <t>17</t>
  </si>
  <si>
    <t>7593333455</t>
  </si>
  <si>
    <t>Oprava reléové jednotky VÚD TH1,TH2</t>
  </si>
  <si>
    <t>-240753268</t>
  </si>
  <si>
    <t>Oprava reléové jednotky VÚD TH1,TH2 - oprava se provádí podle přidružených předpisů k předpisu SŽDC (ČD) T115; pokud není popsána, pak podle technických podmínek výrobku</t>
  </si>
  <si>
    <t>7593333474</t>
  </si>
  <si>
    <t>Oprava reléové jednotky VÚD B - C</t>
  </si>
  <si>
    <t>1790431190</t>
  </si>
  <si>
    <t>Oprava reléové jednotky VÚD B - C - oprava se provádí podle přidružených předpisů k předpisu SŽDC (ČD) T115; pokud není popsána, pak podle technických podmínek výrobku</t>
  </si>
  <si>
    <t>13</t>
  </si>
  <si>
    <t>7593333490</t>
  </si>
  <si>
    <t>Oprava reléové jednotky VÚD O1</t>
  </si>
  <si>
    <t>-1255546038</t>
  </si>
  <si>
    <t>Oprava reléové jednotky VÚD O1 - oprava se provádí podle přidružených předpisů k předpisu SŽDC (ČD) T115; pokud není popsána, pak podle technických podmínek výrobku</t>
  </si>
  <si>
    <t>6</t>
  </si>
  <si>
    <t>7593333494</t>
  </si>
  <si>
    <t>Oprava reléové jednotky VÚD C1-OC1</t>
  </si>
  <si>
    <t>-27459951</t>
  </si>
  <si>
    <t>Oprava reléové jednotky VÚD C1-OC1 - oprava se provádí podle přidružených předpisů k předpisu SŽDC (ČD) T115; pokud není popsána, pak podle technických podmínek výrobku</t>
  </si>
  <si>
    <t>7593333496</t>
  </si>
  <si>
    <t>Oprava reléové jednotky VÚD A1-OA1</t>
  </si>
  <si>
    <t>-1325893439</t>
  </si>
  <si>
    <t>Oprava reléové jednotky VÚD A1-OA1 - oprava se provádí podle přidružených předpisů k předpisu SŽDC (ČD) T115; pokud není popsána, pak podle technických podmínek výrobku</t>
  </si>
  <si>
    <t>10</t>
  </si>
  <si>
    <t>7593333498</t>
  </si>
  <si>
    <t>Oprava reléové jednotky VÚD K-X</t>
  </si>
  <si>
    <t>-1019471505</t>
  </si>
  <si>
    <t>Oprava reléové jednotky VÚD K-X - oprava se provádí podle přidružených předpisů k předpisu SŽDC (ČD) T115; pokud není popsána, pak podle technických podmínek výrobku</t>
  </si>
  <si>
    <t>7593333502</t>
  </si>
  <si>
    <t>Oprava reléové jednotky VÚD OT1-T1</t>
  </si>
  <si>
    <t>-1735696558</t>
  </si>
  <si>
    <t>Oprava reléové jednotky VÚD OT1-T1 - oprava se provádí podle přidružených předpisů k předpisu SŽDC (ČD) T115; pokud není popsána, pak podle technických podmínek výrobku</t>
  </si>
  <si>
    <t>7</t>
  </si>
  <si>
    <t>7593333508</t>
  </si>
  <si>
    <t>Oprava reléové jednotky VÚD C2</t>
  </si>
  <si>
    <t>-502396724</t>
  </si>
  <si>
    <t>Oprava reléové jednotky VÚD C2 - oprava se provádí podle přidružených předpisů k předpisu SŽDC (ČD) T115; pokud není popsána, pak podle technických podmínek výrobku</t>
  </si>
  <si>
    <t>22</t>
  </si>
  <si>
    <t>7593333510</t>
  </si>
  <si>
    <t>Oprava reléové jednotky VÚD polariz. relé Y(Z)</t>
  </si>
  <si>
    <t>1447467984</t>
  </si>
  <si>
    <t>Oprava reléové jednotky VÚD polariz. relé Y(Z) - oprava se provádí podle přidružených předpisů k předpisu SŽDC (ČD) T115; pokud není popsána, pak podle technických podmínek výrobku</t>
  </si>
  <si>
    <t>23</t>
  </si>
  <si>
    <t>7593333531</t>
  </si>
  <si>
    <t>Oprava reléových bloků BV4, BV5, BV11, BV12</t>
  </si>
  <si>
    <t>-1371585744</t>
  </si>
  <si>
    <t>Oprava reléových bloků BV4, BV5, BV11, BV12 - oprava se provádí podle přidružených předpisů k předpisu SŽDC (ČD) T115, pokud není popsána, pak podle technických podmínek výrobku</t>
  </si>
  <si>
    <t>19</t>
  </si>
  <si>
    <t>7593333569</t>
  </si>
  <si>
    <t>Oprava reléových bloků V, VT</t>
  </si>
  <si>
    <t>1780660067</t>
  </si>
  <si>
    <t>Oprava reléových bloků V, VT - oprava se provádí podle přidružených předpisů k předpisu SŽDC (ČD) T115, pokud není popsána, pak podle technických podmínek výrobku</t>
  </si>
  <si>
    <t>01-02 - 2020</t>
  </si>
  <si>
    <t>01-02-01 - 2020 souhrn oprav relé</t>
  </si>
  <si>
    <t xml:space="preserve">    revize - revize 2-leté VÚD 2020</t>
  </si>
  <si>
    <t>7593333050</t>
  </si>
  <si>
    <t>Oprava relé kombinovaného KŠ1-40, KŠ1-80, KŠ1-280, KŠ1-600, KŠ1-1000, KŠ1M-400</t>
  </si>
  <si>
    <t>-1622309918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</si>
  <si>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</si>
  <si>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53</t>
  </si>
  <si>
    <t>7593333060</t>
  </si>
  <si>
    <t>Oprava relé kombinovaného SKŠ1-250</t>
  </si>
  <si>
    <t>-111883391</t>
  </si>
  <si>
    <t>Oprava relé kombinovaného SKŠ1-250 - oprava se provádí podle přidružených předpisů k předpisu SŽDC (ČD) T115, pokud není popsána, pak podle technických podmínek výrobku</t>
  </si>
  <si>
    <t>31</t>
  </si>
  <si>
    <t>-1313990270</t>
  </si>
  <si>
    <t>70</t>
  </si>
  <si>
    <t>362459793</t>
  </si>
  <si>
    <t>55</t>
  </si>
  <si>
    <t>7593333130</t>
  </si>
  <si>
    <t>Oprava relé malorozměrového SMŠ2 280/2000, SMŠ2 280/280</t>
  </si>
  <si>
    <t>31818182</t>
  </si>
  <si>
    <t>Oprava relé malorozměrového SMŠ2 280/2000, SMŠ2 280/280 - oprava se provádí podle přidružených předpisů k předpisu SŽDC (ČD) T115, pokud není popsána, pak podle technických podmínek výrobku</t>
  </si>
  <si>
    <t>36</t>
  </si>
  <si>
    <t>7593333135</t>
  </si>
  <si>
    <t>Oprava relé malorozměrového NMŠ2G, NMVŠ2, ANVŠ2</t>
  </si>
  <si>
    <t>-1719330985</t>
  </si>
  <si>
    <t>Oprava relé malorozměrového NMŠ2G, NMVŠ2, ANVŠ2 - oprava se provádí podle přidružených předpisů k předpisu SŽDC (ČD) T115, pokud není popsána, pak podle technických podmínek výrobku</t>
  </si>
  <si>
    <t>7593333140</t>
  </si>
  <si>
    <t>Oprava relé malorozměrového NMPŠ4-1000/200,NMŠ4-600, NMŠ4-3000, NMŠ4-3,4, MNŠ4-90/1500, NMŠ4-35/1500, NMPŠ-900, NMPŠ1-2000, NMPŠ3-02/220 RUS</t>
  </si>
  <si>
    <t>1834237028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</si>
  <si>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</si>
  <si>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68</t>
  </si>
  <si>
    <t>644796327</t>
  </si>
  <si>
    <t>62</t>
  </si>
  <si>
    <t>-1172804394</t>
  </si>
  <si>
    <t>7593333235</t>
  </si>
  <si>
    <t>Oprava relé KA2</t>
  </si>
  <si>
    <t>569714709</t>
  </si>
  <si>
    <t>Oprava relé KA2 - oprava se provádí podle přidružených předpisů k předpisu SŽDC (ČD) T115, pokud není popsána, pak podle technických podmínek výrobku</t>
  </si>
  <si>
    <t>59</t>
  </si>
  <si>
    <t>7593333240</t>
  </si>
  <si>
    <t>Oprava relé TAZ-1, TAZ-1A, TAZ-2</t>
  </si>
  <si>
    <t>-556065584</t>
  </si>
  <si>
    <t>Oprava relé TAZ-1, TAZ-1A, TAZ-2 - oprava se provádí podle přidružených předpisů k předpisu SŽDC (ČD) T115, pokud není popsána, pak podle technických podmínek výrobku</t>
  </si>
  <si>
    <t>7593333245</t>
  </si>
  <si>
    <t>Oprava relé kazety K, KVR, U</t>
  </si>
  <si>
    <t>426979346</t>
  </si>
  <si>
    <t>Oprava relé kazety K, KVR, U - oprava se provádí podle přidružených předpisů k předpisu SŽDC (ČD) T115, pokud není popsána, pak podle technických podmínek výrobku</t>
  </si>
  <si>
    <t>54</t>
  </si>
  <si>
    <t>7593333275</t>
  </si>
  <si>
    <t>Oprava kodéru SMMS 1</t>
  </si>
  <si>
    <t>1112166012</t>
  </si>
  <si>
    <t>Oprava kodéru SMMS 1 - oprava se provádí podle přidružených předpisů k předpisu SŽDC (ČD) T115, pokud není popsána, pak podle technických podmínek výrobku</t>
  </si>
  <si>
    <t>12</t>
  </si>
  <si>
    <t>-304526980</t>
  </si>
  <si>
    <t>336429458</t>
  </si>
  <si>
    <t>427081094</t>
  </si>
  <si>
    <t>912871723</t>
  </si>
  <si>
    <t>130911032</t>
  </si>
  <si>
    <t>45</t>
  </si>
  <si>
    <t>887371338</t>
  </si>
  <si>
    <t>49</t>
  </si>
  <si>
    <t>-451434381</t>
  </si>
  <si>
    <t>1077882271</t>
  </si>
  <si>
    <t>50</t>
  </si>
  <si>
    <t>7593333448</t>
  </si>
  <si>
    <t>Oprava reléové jednotky VÚD Q</t>
  </si>
  <si>
    <t>-592055301</t>
  </si>
  <si>
    <t>Oprava reléové jednotky VÚD Q - oprava se provádí podle přidružených předpisů k předpisu SŽDC (ČD) T115; pokud není popsána, pak podle technických podmínek výrobku</t>
  </si>
  <si>
    <t>60</t>
  </si>
  <si>
    <t>-943661553</t>
  </si>
  <si>
    <t>61</t>
  </si>
  <si>
    <t>979114340</t>
  </si>
  <si>
    <t>1758523491</t>
  </si>
  <si>
    <t>7593333488</t>
  </si>
  <si>
    <t>Oprava reléové jednotky VÚD K1</t>
  </si>
  <si>
    <t>894626825</t>
  </si>
  <si>
    <t>Oprava reléové jednotky VÚD K1 - oprava se provádí podle přidružených předpisů k předpisu SŽDC (ČD) T115; pokud není popsána, pak podle technických podmínek výrobku</t>
  </si>
  <si>
    <t>44</t>
  </si>
  <si>
    <t>613312421</t>
  </si>
  <si>
    <t>-2050430616</t>
  </si>
  <si>
    <t>322725038</t>
  </si>
  <si>
    <t>-842878489</t>
  </si>
  <si>
    <t>48</t>
  </si>
  <si>
    <t>-94840437</t>
  </si>
  <si>
    <t>7593333506</t>
  </si>
  <si>
    <t>Oprava reléové jednotky VÚD A2</t>
  </si>
  <si>
    <t>142309208</t>
  </si>
  <si>
    <t>Oprava reléové jednotky VÚD A2 - oprava se provádí podle přidružených předpisů k předpisu SŽDC (ČD) T115; pokud není popsána, pak podle technických podmínek výrobku</t>
  </si>
  <si>
    <t>1452152525</t>
  </si>
  <si>
    <t>47</t>
  </si>
  <si>
    <t>7593333514</t>
  </si>
  <si>
    <t>Oprava reléové jednotky VÚD OBL-ON</t>
  </si>
  <si>
    <t>1149037863</t>
  </si>
  <si>
    <t>Oprava reléové jednotky VÚD OBL-ON - oprava se provádí podle přidružených předpisů k předpisu SŽDC (ČD) T115; pokud není popsána, pak podle technických podmínek výrobku</t>
  </si>
  <si>
    <t>7593333521</t>
  </si>
  <si>
    <t>Oprava reléové jednotky VÚD 1K1K až 2K2K</t>
  </si>
  <si>
    <t>-1566273882</t>
  </si>
  <si>
    <t>Oprava reléové jednotky VÚD 1K1K až 2K2K - oprava se provádí podle přidružených předpisů k předpisu SŽDC (ČD) T115; pokud není popsána, pak podle technických podmínek výrobku</t>
  </si>
  <si>
    <t>67</t>
  </si>
  <si>
    <t>-210438369</t>
  </si>
  <si>
    <t>7593333549</t>
  </si>
  <si>
    <t>Oprava reléových bloků B</t>
  </si>
  <si>
    <t>-87061813</t>
  </si>
  <si>
    <t>Oprava reléových bloků B - oprava se provádí podle přidružených předpisů k předpisu SŽDC (ČD) T115, pokud není popsána, pak podle technických podmínek výrobku</t>
  </si>
  <si>
    <t>7593333551</t>
  </si>
  <si>
    <t>Oprava reléových bloků C</t>
  </si>
  <si>
    <t>222633724</t>
  </si>
  <si>
    <t>Oprava reléových bloků C - oprava se provádí podle přidružených předpisů k předpisu SŽDC (ČD) T115, pokud není popsána, pak podle technických podmínek výrobku</t>
  </si>
  <si>
    <t>7593333555</t>
  </si>
  <si>
    <t>Oprava reléových bloků H</t>
  </si>
  <si>
    <t>310154116</t>
  </si>
  <si>
    <t>Oprava reléových bloků H - oprava se provádí podle přidružených předpisů k předpisu SŽDC (ČD) T115, pokud není popsána, pak podle technických podmínek výrobku</t>
  </si>
  <si>
    <t>7593333557</t>
  </si>
  <si>
    <t>Oprava reléových bloků K</t>
  </si>
  <si>
    <t>-1629182656</t>
  </si>
  <si>
    <t>Oprava reléových bloků K - oprava se provádí podle přidružených předpisů k předpisu SŽDC (ČD) T115, pokud není popsána, pak podle technických podmínek výrobku</t>
  </si>
  <si>
    <t>7593333561</t>
  </si>
  <si>
    <t>Oprava reléových bloků M</t>
  </si>
  <si>
    <t>1059753281</t>
  </si>
  <si>
    <t>Oprava reléových bloků M - oprava se provádí podle přidružených předpisů k předpisu SŽDC (ČD) T115, pokud není popsána, pak podle technických podmínek výrobku</t>
  </si>
  <si>
    <t>46</t>
  </si>
  <si>
    <t>7593333563</t>
  </si>
  <si>
    <t>Oprava reléových bloků OB1</t>
  </si>
  <si>
    <t>-335092685</t>
  </si>
  <si>
    <t>Oprava reléových bloků OB1 - oprava se provádí podle přidružených předpisů k předpisu SŽDC (ČD) T115, pokud není popsána, pak podle technických podmínek výrobku</t>
  </si>
  <si>
    <t>51</t>
  </si>
  <si>
    <t>7593333565</t>
  </si>
  <si>
    <t>Oprava reléových bloků Q</t>
  </si>
  <si>
    <t>-187062832</t>
  </si>
  <si>
    <t>Oprava reléových bloků Q - oprava se provádí podle přidružených předpisů k předpisu SŽDC (ČD) T115, pokud není popsána, pak podle technických podmínek výrobku</t>
  </si>
  <si>
    <t>52</t>
  </si>
  <si>
    <t>7593333568</t>
  </si>
  <si>
    <t>Oprava reléových bloků S</t>
  </si>
  <si>
    <t>-2038173304</t>
  </si>
  <si>
    <t>Oprava reléových bloků S - oprava se provádí podle přidružených předpisů k předpisu SŽDC (ČD) T115, pokud není popsána, pak podle technických podmínek výrobku</t>
  </si>
  <si>
    <t>64</t>
  </si>
  <si>
    <t>1182508417</t>
  </si>
  <si>
    <t>65</t>
  </si>
  <si>
    <t>7593333573</t>
  </si>
  <si>
    <t>Oprava reléových bloků VS-2</t>
  </si>
  <si>
    <t>901233359</t>
  </si>
  <si>
    <t>Oprava reléových bloků VS-2 - oprava se provádí podle přidružených předpisů k předpisu SŽDC (ČD) T115, pokud není popsána, pak podle technických podmínek výrobku</t>
  </si>
  <si>
    <t>66</t>
  </si>
  <si>
    <t>7593333575</t>
  </si>
  <si>
    <t>Oprava reléových bloků W</t>
  </si>
  <si>
    <t>1438678700</t>
  </si>
  <si>
    <t>Oprava reléových bloků W - oprava se provádí podle přidružených předpisů k předpisu SŽDC (ČD) T115, pokud není popsána, pak podle technických podmínek výrobku</t>
  </si>
  <si>
    <t>revize</t>
  </si>
  <si>
    <t>revize 2-leté VÚD 2020</t>
  </si>
  <si>
    <t>71</t>
  </si>
  <si>
    <t>7598095531</t>
  </si>
  <si>
    <t>Dvouletá komplexní prohlídka PZS typu VÚD včetně výměny a opravy dílů</t>
  </si>
  <si>
    <t>512</t>
  </si>
  <si>
    <t>-1187029991</t>
  </si>
  <si>
    <t>Dvouletá komplexní prohlídka PZS typu VÚD včetně výměny a opravy dílů - dle T126, včetně prohlídky VKO</t>
  </si>
  <si>
    <t>01-02-02 - 2020 VRN</t>
  </si>
  <si>
    <t>VRN - Vedlejší rozpočtové náklady</t>
  </si>
  <si>
    <t>VRN</t>
  </si>
  <si>
    <t>Vedlejší rozpočtové náklady</t>
  </si>
  <si>
    <t>033121011</t>
  </si>
  <si>
    <t>Provozní vlivy Rušení prací železničním provozem širá trať nebo dopravny s kolejovým rozvětvením s počtem vlaků za směnu 8,5 hod. přes 25 do 50</t>
  </si>
  <si>
    <t>%</t>
  </si>
  <si>
    <t>-1480717220</t>
  </si>
  <si>
    <t>9901000900</t>
  </si>
  <si>
    <t>Doprava dodávek zhotovitele, dodávek objednatele nebo výzisku mechanizací o nosnosti do 3,5 t do 200 km</t>
  </si>
  <si>
    <t>1903966483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</si>
  <si>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</si>
  <si>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PSC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</si>
  <si>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</si>
  <si>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01-03 - 1/2 2021</t>
  </si>
  <si>
    <t>01-03-01 - 1/2 2021 souhrn oprav relé</t>
  </si>
  <si>
    <t xml:space="preserve">    revize - revize 2-leté VÚD 1/2 2021</t>
  </si>
  <si>
    <t>2099402516</t>
  </si>
  <si>
    <t>35</t>
  </si>
  <si>
    <t>132724271</t>
  </si>
  <si>
    <t>-1701818022</t>
  </si>
  <si>
    <t>30</t>
  </si>
  <si>
    <t>-382454086</t>
  </si>
  <si>
    <t>827483215</t>
  </si>
  <si>
    <t>34</t>
  </si>
  <si>
    <t>-2003247605</t>
  </si>
  <si>
    <t>2006453152</t>
  </si>
  <si>
    <t>-1448868542</t>
  </si>
  <si>
    <t>1906495777</t>
  </si>
  <si>
    <t>-55279758</t>
  </si>
  <si>
    <t>-1170623900</t>
  </si>
  <si>
    <t>-610130920</t>
  </si>
  <si>
    <t>-39631136</t>
  </si>
  <si>
    <t>-392790486</t>
  </si>
  <si>
    <t>-90653523</t>
  </si>
  <si>
    <t>1110975833</t>
  </si>
  <si>
    <t>-696054281</t>
  </si>
  <si>
    <t>1735717091</t>
  </si>
  <si>
    <t>-109328471</t>
  </si>
  <si>
    <t>33</t>
  </si>
  <si>
    <t>-1129790856</t>
  </si>
  <si>
    <t>1629069011</t>
  </si>
  <si>
    <t>1735063966</t>
  </si>
  <si>
    <t>506569178</t>
  </si>
  <si>
    <t>641940048</t>
  </si>
  <si>
    <t>revize 2-leté VÚD 1/2 2021</t>
  </si>
  <si>
    <t>37</t>
  </si>
  <si>
    <t>200945641</t>
  </si>
  <si>
    <t>01-03-02 - 1/2 2021 VRN</t>
  </si>
  <si>
    <t xml:space="preserve">    revize - revize 2-leté 1/2 VÚD 2021</t>
  </si>
  <si>
    <t>revize 2-leté 1/2 VÚD 2021</t>
  </si>
  <si>
    <t>-325601157</t>
  </si>
  <si>
    <t>2102847755</t>
  </si>
  <si>
    <t>02 - SSZT Praha západ</t>
  </si>
  <si>
    <t>02-01 - 2020 souhrn oprav relé</t>
  </si>
  <si>
    <t>7593323010</t>
  </si>
  <si>
    <t>Oprava pojistky 0,16 A - dle SŽDC (ČSD) T 115/1</t>
  </si>
  <si>
    <t>2134970373</t>
  </si>
  <si>
    <t>7593323012</t>
  </si>
  <si>
    <t>Oprava pojistky 0,5 A - dle SŽDC (ČSD) T 115/1</t>
  </si>
  <si>
    <t>581525181</t>
  </si>
  <si>
    <t>7593323014</t>
  </si>
  <si>
    <t>Oprava pojistky 1 A - dle SŽDC (ČSD) T 115/1</t>
  </si>
  <si>
    <t>-1615119068</t>
  </si>
  <si>
    <t>7593323016</t>
  </si>
  <si>
    <t>Oprava pojistky 2 A - dle SŽDC (ČSD) T 115/1</t>
  </si>
  <si>
    <t>1494518538</t>
  </si>
  <si>
    <t>7593323018</t>
  </si>
  <si>
    <t>Oprava pojistky 5 A - dle SŽDC (ČSD) T 115/1</t>
  </si>
  <si>
    <t>343547302</t>
  </si>
  <si>
    <t>7593323020</t>
  </si>
  <si>
    <t>Oprava pojistky 10 A - dle SŽDC (ČSD) T 115/1</t>
  </si>
  <si>
    <t>70137756</t>
  </si>
  <si>
    <t>7593323022</t>
  </si>
  <si>
    <t>Oprava pojistky 20 A - dle SŽDC (ČSD) T 115/1</t>
  </si>
  <si>
    <t>1661223324</t>
  </si>
  <si>
    <t>7593323024</t>
  </si>
  <si>
    <t>Oprava pojistky 30 A - dle SŽDC (ČSD) T 115/1</t>
  </si>
  <si>
    <t>-175437195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</si>
  <si>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</si>
  <si>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</si>
  <si>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-712997965</t>
  </si>
  <si>
    <t>7593333035</t>
  </si>
  <si>
    <t>Oprava relé kombinovaného KSR1-270 - oprava se provádí podle přidružených předpisů k předpisu SŽDC (ČD) T115, pokud není popsána, pak podle technických podmínek výrobku</t>
  </si>
  <si>
    <t>-1677200776</t>
  </si>
  <si>
    <t>7593333045</t>
  </si>
  <si>
    <t>Oprava relé kombinovaného KPR1-1000 - oprava se provádí podle přidružených předpisů k předpisu SŽDC (ČD) T115, pokud není popsána, pak podle technických podmínek výrobku</t>
  </si>
  <si>
    <t>-1696917095</t>
  </si>
  <si>
    <t>133259989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</si>
  <si>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</si>
  <si>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</si>
  <si>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-2144553039</t>
  </si>
  <si>
    <t>7593333095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</si>
  <si>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</si>
  <si>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-1000451180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</si>
  <si>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</si>
  <si>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</si>
  <si>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-132454781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</si>
  <si>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</si>
  <si>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</si>
  <si>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1246976542</t>
  </si>
  <si>
    <t>-1856607510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</si>
  <si>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</t>
  </si>
  <si>
    <t>-987888320</t>
  </si>
  <si>
    <t>10553120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</si>
  <si>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</t>
  </si>
  <si>
    <t>-584031956</t>
  </si>
  <si>
    <t>1390137496</t>
  </si>
  <si>
    <t>-1584642151</t>
  </si>
  <si>
    <t>1239212191</t>
  </si>
  <si>
    <t>460776409</t>
  </si>
  <si>
    <t>7593333310</t>
  </si>
  <si>
    <t>Oprava relé indukčního DSR12S, DSR-1, DSR-12, DSR12P - oprava se provádí podle přidružených předpisů k předpisu SŽDC (ČD) T115, pokud není popsána, pak podle technických podmínek výrobku</t>
  </si>
  <si>
    <t>499140058</t>
  </si>
  <si>
    <t>1234115638</t>
  </si>
  <si>
    <t>27</t>
  </si>
  <si>
    <t>7593333323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</si>
  <si>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</si>
  <si>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-904757840</t>
  </si>
  <si>
    <t>28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</si>
  <si>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</si>
  <si>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</si>
  <si>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899795877</t>
  </si>
  <si>
    <t>29</t>
  </si>
  <si>
    <t>1470452776</t>
  </si>
  <si>
    <t>1423648805</t>
  </si>
  <si>
    <t>7593333547</t>
  </si>
  <si>
    <t>Oprava reléových bloků A - oprava se provádí podle přidružených předpisů k předpisu SŽDC (ČD) T115, pokud není popsána, pak podle technických podmínek výrobku</t>
  </si>
  <si>
    <t>743293630</t>
  </si>
  <si>
    <t>32</t>
  </si>
  <si>
    <t>-92109991</t>
  </si>
  <si>
    <t>854175979</t>
  </si>
  <si>
    <t>7593333553</t>
  </si>
  <si>
    <t>Oprava reléových bloků D - oprava se provádí podle přidružených předpisů k předpisu SŽDC (ČD) T115, pokud není popsána, pak podle technických podmínek výrobku</t>
  </si>
  <si>
    <t>1238697379</t>
  </si>
  <si>
    <t>1941519856</t>
  </si>
  <si>
    <t>7593333556</t>
  </si>
  <si>
    <t>Oprava reléových bloků J - oprava se provádí podle přidružených předpisů k předpisu SŽDC (ČD) T115, pokud není popsána, pak podle technických podmínek výrobku</t>
  </si>
  <si>
    <t>-1839290284</t>
  </si>
  <si>
    <t>144768880</t>
  </si>
  <si>
    <t>38</t>
  </si>
  <si>
    <t>-442052253</t>
  </si>
  <si>
    <t>39</t>
  </si>
  <si>
    <t>-1363903292</t>
  </si>
  <si>
    <t>40</t>
  </si>
  <si>
    <t>7593333567</t>
  </si>
  <si>
    <t>Oprava reléových bloků R - oprava se provádí podle přidružených předpisů k předpisu SŽDC (ČD) T115, pokud není popsána, pak podle technických podmínek výrobku</t>
  </si>
  <si>
    <t>-124555391</t>
  </si>
  <si>
    <t>41</t>
  </si>
  <si>
    <t>468045461</t>
  </si>
  <si>
    <t>42</t>
  </si>
  <si>
    <t>450468130</t>
  </si>
  <si>
    <t>43</t>
  </si>
  <si>
    <t>58317925</t>
  </si>
  <si>
    <t>02-02 - 1/2 2021 - souhrn oprav relé</t>
  </si>
  <si>
    <t>426363300</t>
  </si>
  <si>
    <t>-793659262</t>
  </si>
  <si>
    <t>345656117</t>
  </si>
  <si>
    <t>928793924</t>
  </si>
  <si>
    <t>-214129420</t>
  </si>
  <si>
    <t>-362975767</t>
  </si>
  <si>
    <t>1973585066</t>
  </si>
  <si>
    <t>1934297505</t>
  </si>
  <si>
    <t>2103245773</t>
  </si>
  <si>
    <t>-311560690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</si>
  <si>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</si>
  <si>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</si>
  <si>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973887529</t>
  </si>
  <si>
    <t>-1665526243</t>
  </si>
  <si>
    <t>-351184501</t>
  </si>
  <si>
    <t>-1465039306</t>
  </si>
  <si>
    <t>2082265577</t>
  </si>
  <si>
    <t>1632493842</t>
  </si>
  <si>
    <t>1226617929</t>
  </si>
  <si>
    <t>2082250111</t>
  </si>
  <si>
    <t>1055922359</t>
  </si>
  <si>
    <t>7593333150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</si>
  <si>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</si>
  <si>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-906014258</t>
  </si>
  <si>
    <t>7593333185</t>
  </si>
  <si>
    <t>Oprava relé tepelného TMŠ2 - oprava se provádí podle přidružených předpisů k předpisu SŽDC (ČD) T115, pokud není popsána, pak podle technických podmínek výrobku</t>
  </si>
  <si>
    <t>-1178099819</t>
  </si>
  <si>
    <t>-1606849088</t>
  </si>
  <si>
    <t>7593333220</t>
  </si>
  <si>
    <t>Oprava relé UKDR1, KDRŠ - oprava se provádí podle přidružených předpisů k předpisu SŽDC (ČD) T115, pokud není popsána, pak podle technických podmínek výrobku</t>
  </si>
  <si>
    <t>345749907</t>
  </si>
  <si>
    <t>322364608</t>
  </si>
  <si>
    <t>1162265698</t>
  </si>
  <si>
    <t>-1724274299</t>
  </si>
  <si>
    <t>1212177621</t>
  </si>
  <si>
    <t>1874816193</t>
  </si>
  <si>
    <t>-1594222195</t>
  </si>
  <si>
    <t>-1733666844</t>
  </si>
  <si>
    <t>773576441</t>
  </si>
  <si>
    <t>-800058080</t>
  </si>
  <si>
    <t>716452391</t>
  </si>
  <si>
    <t>670034081</t>
  </si>
  <si>
    <t>-1989277867</t>
  </si>
  <si>
    <t>-857774560</t>
  </si>
  <si>
    <t>-690437370</t>
  </si>
  <si>
    <t>990079869</t>
  </si>
  <si>
    <t>-333541260</t>
  </si>
  <si>
    <t>-1773470594</t>
  </si>
  <si>
    <t>03 - SSZT Nymburk</t>
  </si>
  <si>
    <t>03-01 - 2020</t>
  </si>
  <si>
    <t>03-01-01 - 2020 - souhrn oprav relé</t>
  </si>
  <si>
    <t xml:space="preserve">    revize - revize 2-leté VÚD 2019/2020</t>
  </si>
  <si>
    <t>7593333010</t>
  </si>
  <si>
    <t>Testování relé malorozměrového řada NMŠ(M)1</t>
  </si>
  <si>
    <t>-1659675344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</si>
  <si>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</si>
  <si>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1883494614</t>
  </si>
  <si>
    <t>1473830662</t>
  </si>
  <si>
    <t>254805957</t>
  </si>
  <si>
    <t>1369061386</t>
  </si>
  <si>
    <t>Oprava relé malorozměrového NMŠT-2000, NMŠT-1800 (RUS), NMŠT-1440 (RUS)</t>
  </si>
  <si>
    <t>-754592057</t>
  </si>
  <si>
    <t>232851652</t>
  </si>
  <si>
    <t>1400845476</t>
  </si>
  <si>
    <t>7593333300</t>
  </si>
  <si>
    <t>Oprava kodéru adaptér vjezdový, translační, normální</t>
  </si>
  <si>
    <t>-1306916548</t>
  </si>
  <si>
    <t>Oprava kodéru adaptér vjezdový, translační, normální - oprava se provádí podle přidružených předpisů k předpisu SŽDC (ČD) T115, pokud není popsána, pak podle technických podmínek výrobku</t>
  </si>
  <si>
    <t>Oprava relé indukčního DSR12S, DSR-1, DSR-12, DSR12P</t>
  </si>
  <si>
    <t>-823090983</t>
  </si>
  <si>
    <t>-1547999155</t>
  </si>
  <si>
    <t>Oprava relé indukčního DSŠ12, DSŠ12P, DSŠ12S, DSŠ12U včetně výměny krytu</t>
  </si>
  <si>
    <t>2073254096</t>
  </si>
  <si>
    <t>7593333330</t>
  </si>
  <si>
    <t>Oprava souborů KO FID2, FID3</t>
  </si>
  <si>
    <t>174056010</t>
  </si>
  <si>
    <t>Oprava souborů KO FID2, FID3 - oprava se provádí podle přidružených předpisů k předpisu SŽDC (ČD) T115; pokud není popsána, pak podle technických podmínek výrobku</t>
  </si>
  <si>
    <t>7593333340</t>
  </si>
  <si>
    <t>Oprava dílů VÚD PSS, PST</t>
  </si>
  <si>
    <t>474145508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</si>
  <si>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</si>
  <si>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1235804137</t>
  </si>
  <si>
    <t>-846594153</t>
  </si>
  <si>
    <t>-458233981</t>
  </si>
  <si>
    <t>619432178</t>
  </si>
  <si>
    <t>7593333422</t>
  </si>
  <si>
    <t>Oprava reléové jednotky VÚD OV</t>
  </si>
  <si>
    <t>-603344423</t>
  </si>
  <si>
    <t>Oprava reléové jednotky VÚD OV - oprava se provádí podle přidružených předpisů k předpisu SŽDC (ČD) T115; pokud není popsána, pak podle technických podmínek výrobku</t>
  </si>
  <si>
    <t>-378703327</t>
  </si>
  <si>
    <t>7593333436</t>
  </si>
  <si>
    <t>Oprava reléové jednotky VÚD VO</t>
  </si>
  <si>
    <t>519079778</t>
  </si>
  <si>
    <t>Oprava reléové jednotky VÚD VO - oprava se provádí podle přidružených předpisů k předpisu SŽDC (ČD) T115; pokud není popsána, pak podle technických podmínek výrobku</t>
  </si>
  <si>
    <t>608731526</t>
  </si>
  <si>
    <t>-1573818057</t>
  </si>
  <si>
    <t>7593333450</t>
  </si>
  <si>
    <t>Oprava reléové jednotky VÚD ND</t>
  </si>
  <si>
    <t>1423270782</t>
  </si>
  <si>
    <t>Oprava reléové jednotky VÚD ND - oprava se provádí podle přidružených předpisů k předpisu SŽDC (ČD) T115; pokud není popsána, pak podle technických podmínek výrobku</t>
  </si>
  <si>
    <t>1329919544</t>
  </si>
  <si>
    <t>1922617365</t>
  </si>
  <si>
    <t>127720160</t>
  </si>
  <si>
    <t>1134473396</t>
  </si>
  <si>
    <t>-1093046879</t>
  </si>
  <si>
    <t>-1140518579</t>
  </si>
  <si>
    <t>1767234867</t>
  </si>
  <si>
    <t>1708616347</t>
  </si>
  <si>
    <t>-283519535</t>
  </si>
  <si>
    <t>7593333512</t>
  </si>
  <si>
    <t>Oprava reléové jednotky VÚD R-S</t>
  </si>
  <si>
    <t>1891496618</t>
  </si>
  <si>
    <t>Oprava reléové jednotky VÚD R-S - oprava se provádí podle přidružených předpisů k předpisu SŽDC (ČD) T115; pokud není popsána, pak podle technických podmínek výrobku</t>
  </si>
  <si>
    <t>-742807044</t>
  </si>
  <si>
    <t>-314549402</t>
  </si>
  <si>
    <t>-1822693053</t>
  </si>
  <si>
    <t>Oprava reléových bloků D</t>
  </si>
  <si>
    <t>1436909831</t>
  </si>
  <si>
    <t>Oprava reléových bloků J</t>
  </si>
  <si>
    <t>-1345279944</t>
  </si>
  <si>
    <t>146990097</t>
  </si>
  <si>
    <t>M</t>
  </si>
  <si>
    <t>7593330040</t>
  </si>
  <si>
    <t>Výměnné díly Relé NMŠ 1-2000 (HM0404221990407)</t>
  </si>
  <si>
    <t>495292393</t>
  </si>
  <si>
    <t>7593330160</t>
  </si>
  <si>
    <t>Výměnné díly Relé NMŠ 2-4000 (HM0404221990419)</t>
  </si>
  <si>
    <t>-352498702</t>
  </si>
  <si>
    <t>7593330340</t>
  </si>
  <si>
    <t>Výměnné díly Relé NMŠ 1-0,25/0,7 (HM0404221990437)</t>
  </si>
  <si>
    <t>1637086122</t>
  </si>
  <si>
    <t>7593330120</t>
  </si>
  <si>
    <t>Výměnné díly Relé NMŠM 1-1500 (HM0404221990415)</t>
  </si>
  <si>
    <t>1403503372</t>
  </si>
  <si>
    <t>revize 2-leté VÚD 2019/2020</t>
  </si>
  <si>
    <t>-1822747464</t>
  </si>
  <si>
    <t>7598095532</t>
  </si>
  <si>
    <t>Dvouletá komplexní prohlídka PZS typu VÚD bez výměny a opravy dílů</t>
  </si>
  <si>
    <t>2031669961</t>
  </si>
  <si>
    <t>56</t>
  </si>
  <si>
    <t>7598095533</t>
  </si>
  <si>
    <t>Dvouletá komplexní prohlídka ventilových kolejových obvodů VKO u PZS</t>
  </si>
  <si>
    <t>-691850579</t>
  </si>
  <si>
    <t>Dvouletá komplexní prohlídka ventilových kolejových obvodů VKO u PZS - dle T120 a T126, včetně výměny dílů a vyhotovení protokolu</t>
  </si>
  <si>
    <t>03-01-02 - 2020 VRN</t>
  </si>
  <si>
    <t>-1391221688</t>
  </si>
  <si>
    <t>986013298</t>
  </si>
  <si>
    <t>03-02 - 1/2 2021</t>
  </si>
  <si>
    <t>03-02-01 - 1/2 2021 - souhrn oprav relé</t>
  </si>
  <si>
    <t xml:space="preserve">    revize - revize 2-leté VÚD 2021</t>
  </si>
  <si>
    <t>-1747488138</t>
  </si>
  <si>
    <t>-588955005</t>
  </si>
  <si>
    <t>1020713230</t>
  </si>
  <si>
    <t>-2077671465</t>
  </si>
  <si>
    <t>170425849</t>
  </si>
  <si>
    <t>-188257996</t>
  </si>
  <si>
    <t>1455088503</t>
  </si>
  <si>
    <t>-97678775</t>
  </si>
  <si>
    <t>-521757027</t>
  </si>
  <si>
    <t>-356106170</t>
  </si>
  <si>
    <t>883542826</t>
  </si>
  <si>
    <t>1951971179</t>
  </si>
  <si>
    <t>1061199455</t>
  </si>
  <si>
    <t>7593333345</t>
  </si>
  <si>
    <t>Oprava dílů VÚD VKO</t>
  </si>
  <si>
    <t>-2068647776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</si>
  <si>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</si>
  <si>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-342873348</t>
  </si>
  <si>
    <t>848542599</t>
  </si>
  <si>
    <t>898275842</t>
  </si>
  <si>
    <t>-810641003</t>
  </si>
  <si>
    <t>-69738740</t>
  </si>
  <si>
    <t>7593333434</t>
  </si>
  <si>
    <t>Oprava reléové jednotky VÚD V1 - P1</t>
  </si>
  <si>
    <t>1845029866</t>
  </si>
  <si>
    <t>Oprava reléové jednotky VÚD V1 - P1 - oprava se provádí podle přidružených předpisů k předpisu SŽDC (ČD) T115; pokud není popsána, pak podle technických podmínek výrobku</t>
  </si>
  <si>
    <t>49776845</t>
  </si>
  <si>
    <t>-1308740412</t>
  </si>
  <si>
    <t>2035084296</t>
  </si>
  <si>
    <t>-1343091452</t>
  </si>
  <si>
    <t>1850115224</t>
  </si>
  <si>
    <t>7593333492</t>
  </si>
  <si>
    <t>Oprava reléové jednotky VÚD TH1-TH2A</t>
  </si>
  <si>
    <t>1779453406</t>
  </si>
  <si>
    <t>Oprava reléové jednotky VÚD TH1-TH2A - oprava se provádí podle přidružených předpisů k předpisu SŽDC (ČD) T115; pokud není popsána, pak podle technických podmínek výrobku</t>
  </si>
  <si>
    <t>1149465421</t>
  </si>
  <si>
    <t>172044126</t>
  </si>
  <si>
    <t>982864092</t>
  </si>
  <si>
    <t>1706835986</t>
  </si>
  <si>
    <t>-277416499</t>
  </si>
  <si>
    <t>1022171437</t>
  </si>
  <si>
    <t>-962232102</t>
  </si>
  <si>
    <t>1004144111</t>
  </si>
  <si>
    <t>-996585529</t>
  </si>
  <si>
    <t>Oprava reléových bloků A</t>
  </si>
  <si>
    <t>-160677335</t>
  </si>
  <si>
    <t>-1401276018</t>
  </si>
  <si>
    <t>634683610</t>
  </si>
  <si>
    <t>-825153402</t>
  </si>
  <si>
    <t>-1444653726</t>
  </si>
  <si>
    <t>1927010037</t>
  </si>
  <si>
    <t>-1694013965</t>
  </si>
  <si>
    <t>-1317868669</t>
  </si>
  <si>
    <t>-1584908695</t>
  </si>
  <si>
    <t>-1579824455</t>
  </si>
  <si>
    <t>revize 2-leté VÚD 2021</t>
  </si>
  <si>
    <t>57515837</t>
  </si>
  <si>
    <t>03-02-02 - 1/2 2021 VRN</t>
  </si>
  <si>
    <t>-278400932</t>
  </si>
  <si>
    <t>1826214593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</si>
</sst>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0" fillId="5" borderId="7" xfId="0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Protection="1"/>
    <xf numFmtId="0" fontId="0" fillId="0" borderId="0" xfId="0" applyProtection="1"/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5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09" t="s">
        <v>5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0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17"/>
      <c r="BE5" s="229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221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17"/>
      <c r="BE6" s="230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30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30"/>
      <c r="BS8" s="14" t="s">
        <v>6</v>
      </c>
    </row>
    <row r="9" spans="1:74" s="1" customFormat="1" ht="14.45" customHeight="1" x14ac:dyDescent="0.2">
      <c r="B9" s="17"/>
      <c r="AR9" s="17"/>
      <c r="BE9" s="230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230"/>
      <c r="BS10" s="14" t="s">
        <v>6</v>
      </c>
    </row>
    <row r="11" spans="1:74" s="1" customFormat="1" ht="18.399999999999999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E11" s="230"/>
      <c r="BS11" s="14" t="s">
        <v>6</v>
      </c>
    </row>
    <row r="12" spans="1:74" s="1" customFormat="1" ht="6.95" customHeight="1" x14ac:dyDescent="0.2">
      <c r="B12" s="17"/>
      <c r="AR12" s="17"/>
      <c r="BE12" s="230"/>
      <c r="BS12" s="14" t="s">
        <v>6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E13" s="230"/>
      <c r="BS13" s="14" t="s">
        <v>6</v>
      </c>
    </row>
    <row r="14" spans="1:74" ht="12.75" x14ac:dyDescent="0.2">
      <c r="B14" s="17"/>
      <c r="E14" s="222" t="s">
        <v>29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4" t="s">
        <v>27</v>
      </c>
      <c r="AN14" s="26" t="s">
        <v>29</v>
      </c>
      <c r="AR14" s="17"/>
      <c r="BE14" s="230"/>
      <c r="BS14" s="14" t="s">
        <v>6</v>
      </c>
    </row>
    <row r="15" spans="1:74" s="1" customFormat="1" ht="6.95" customHeight="1" x14ac:dyDescent="0.2">
      <c r="B15" s="17"/>
      <c r="AR15" s="17"/>
      <c r="BE15" s="230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E16" s="230"/>
      <c r="BS16" s="14" t="s">
        <v>3</v>
      </c>
    </row>
    <row r="17" spans="1:71" s="1" customFormat="1" ht="18.399999999999999" customHeight="1" x14ac:dyDescent="0.2">
      <c r="B17" s="17"/>
      <c r="E17" s="22" t="s">
        <v>31</v>
      </c>
      <c r="AK17" s="24" t="s">
        <v>27</v>
      </c>
      <c r="AN17" s="22" t="s">
        <v>1</v>
      </c>
      <c r="AR17" s="17"/>
      <c r="BE17" s="230"/>
      <c r="BS17" s="14" t="s">
        <v>32</v>
      </c>
    </row>
    <row r="18" spans="1:71" s="1" customFormat="1" ht="6.95" customHeight="1" x14ac:dyDescent="0.2">
      <c r="B18" s="17"/>
      <c r="AR18" s="17"/>
      <c r="BE18" s="230"/>
      <c r="BS18" s="14" t="s">
        <v>6</v>
      </c>
    </row>
    <row r="19" spans="1:71" s="1" customFormat="1" ht="12" customHeight="1" x14ac:dyDescent="0.2">
      <c r="B19" s="17"/>
      <c r="D19" s="24" t="s">
        <v>33</v>
      </c>
      <c r="AK19" s="24" t="s">
        <v>25</v>
      </c>
      <c r="AN19" s="22" t="s">
        <v>1</v>
      </c>
      <c r="AR19" s="17"/>
      <c r="BE19" s="230"/>
      <c r="BS19" s="14" t="s">
        <v>6</v>
      </c>
    </row>
    <row r="20" spans="1:71" s="1" customFormat="1" ht="18.399999999999999" customHeight="1" x14ac:dyDescent="0.2">
      <c r="B20" s="17"/>
      <c r="E20" s="22" t="s">
        <v>34</v>
      </c>
      <c r="AK20" s="24" t="s">
        <v>27</v>
      </c>
      <c r="AN20" s="22" t="s">
        <v>1</v>
      </c>
      <c r="AR20" s="17"/>
      <c r="BE20" s="230"/>
      <c r="BS20" s="14" t="s">
        <v>32</v>
      </c>
    </row>
    <row r="21" spans="1:71" s="1" customFormat="1" ht="6.95" customHeight="1" x14ac:dyDescent="0.2">
      <c r="B21" s="17"/>
      <c r="AR21" s="17"/>
      <c r="BE21" s="230"/>
    </row>
    <row r="22" spans="1:71" s="1" customFormat="1" ht="12" customHeight="1" x14ac:dyDescent="0.2">
      <c r="B22" s="17"/>
      <c r="D22" s="24" t="s">
        <v>35</v>
      </c>
      <c r="AR22" s="17"/>
      <c r="BE22" s="230"/>
    </row>
    <row r="23" spans="1:71" s="1" customFormat="1" ht="16.5" customHeight="1" x14ac:dyDescent="0.2">
      <c r="B23" s="17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7"/>
      <c r="BE23" s="230"/>
    </row>
    <row r="24" spans="1:71" s="1" customFormat="1" ht="6.95" customHeight="1" x14ac:dyDescent="0.2">
      <c r="B24" s="17"/>
      <c r="AR24" s="17"/>
      <c r="BE24" s="230"/>
    </row>
    <row r="25" spans="1:71" s="1" customFormat="1" ht="6.95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230"/>
    </row>
    <row r="26" spans="1:71" s="2" customFormat="1" ht="25.9" customHeight="1" x14ac:dyDescent="0.2">
      <c r="A26" s="28"/>
      <c r="B26" s="29"/>
      <c r="C26" s="28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32" t="e">
        <f>ROUND(AG94,2)</f>
        <v>#REF!</v>
      </c>
      <c r="AL26" s="233"/>
      <c r="AM26" s="233"/>
      <c r="AN26" s="233"/>
      <c r="AO26" s="233"/>
      <c r="AP26" s="28"/>
      <c r="AQ26" s="28"/>
      <c r="AR26" s="29"/>
      <c r="BE26" s="230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30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5" t="s">
        <v>37</v>
      </c>
      <c r="M28" s="225"/>
      <c r="N28" s="225"/>
      <c r="O28" s="225"/>
      <c r="P28" s="225"/>
      <c r="Q28" s="28"/>
      <c r="R28" s="28"/>
      <c r="S28" s="28"/>
      <c r="T28" s="28"/>
      <c r="U28" s="28"/>
      <c r="V28" s="28"/>
      <c r="W28" s="225" t="s">
        <v>38</v>
      </c>
      <c r="X28" s="225"/>
      <c r="Y28" s="225"/>
      <c r="Z28" s="225"/>
      <c r="AA28" s="225"/>
      <c r="AB28" s="225"/>
      <c r="AC28" s="225"/>
      <c r="AD28" s="225"/>
      <c r="AE28" s="225"/>
      <c r="AF28" s="28"/>
      <c r="AG28" s="28"/>
      <c r="AH28" s="28"/>
      <c r="AI28" s="28"/>
      <c r="AJ28" s="28"/>
      <c r="AK28" s="225" t="s">
        <v>39</v>
      </c>
      <c r="AL28" s="225"/>
      <c r="AM28" s="225"/>
      <c r="AN28" s="225"/>
      <c r="AO28" s="225"/>
      <c r="AP28" s="28"/>
      <c r="AQ28" s="28"/>
      <c r="AR28" s="29"/>
      <c r="BE28" s="230"/>
    </row>
    <row r="29" spans="1:71" s="3" customFormat="1" ht="14.45" customHeight="1" x14ac:dyDescent="0.2">
      <c r="B29" s="33"/>
      <c r="D29" s="24" t="s">
        <v>40</v>
      </c>
      <c r="F29" s="24" t="s">
        <v>41</v>
      </c>
      <c r="L29" s="226">
        <v>0.21</v>
      </c>
      <c r="M29" s="227"/>
      <c r="N29" s="227"/>
      <c r="O29" s="227"/>
      <c r="P29" s="227"/>
      <c r="W29" s="228" t="e">
        <f>ROUND(AZ94, 2)</f>
        <v>#REF!</v>
      </c>
      <c r="X29" s="227"/>
      <c r="Y29" s="227"/>
      <c r="Z29" s="227"/>
      <c r="AA29" s="227"/>
      <c r="AB29" s="227"/>
      <c r="AC29" s="227"/>
      <c r="AD29" s="227"/>
      <c r="AE29" s="227"/>
      <c r="AK29" s="228" t="e">
        <f>ROUND(AV94, 2)</f>
        <v>#REF!</v>
      </c>
      <c r="AL29" s="227"/>
      <c r="AM29" s="227"/>
      <c r="AN29" s="227"/>
      <c r="AO29" s="227"/>
      <c r="AR29" s="33"/>
      <c r="BE29" s="231"/>
    </row>
    <row r="30" spans="1:71" s="3" customFormat="1" ht="14.45" customHeight="1" x14ac:dyDescent="0.2">
      <c r="B30" s="33"/>
      <c r="F30" s="24" t="s">
        <v>42</v>
      </c>
      <c r="L30" s="226">
        <v>0.15</v>
      </c>
      <c r="M30" s="227"/>
      <c r="N30" s="227"/>
      <c r="O30" s="227"/>
      <c r="P30" s="227"/>
      <c r="W30" s="228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K30" s="228">
        <f>ROUND(AW94, 2)</f>
        <v>0</v>
      </c>
      <c r="AL30" s="227"/>
      <c r="AM30" s="227"/>
      <c r="AN30" s="227"/>
      <c r="AO30" s="227"/>
      <c r="AR30" s="33"/>
      <c r="BE30" s="231"/>
    </row>
    <row r="31" spans="1:71" s="3" customFormat="1" ht="14.45" hidden="1" customHeight="1" x14ac:dyDescent="0.2">
      <c r="B31" s="33"/>
      <c r="F31" s="24" t="s">
        <v>43</v>
      </c>
      <c r="L31" s="226">
        <v>0.21</v>
      </c>
      <c r="M31" s="227"/>
      <c r="N31" s="227"/>
      <c r="O31" s="227"/>
      <c r="P31" s="227"/>
      <c r="W31" s="228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K31" s="228">
        <v>0</v>
      </c>
      <c r="AL31" s="227"/>
      <c r="AM31" s="227"/>
      <c r="AN31" s="227"/>
      <c r="AO31" s="227"/>
      <c r="AR31" s="33"/>
      <c r="BE31" s="231"/>
    </row>
    <row r="32" spans="1:71" s="3" customFormat="1" ht="14.45" hidden="1" customHeight="1" x14ac:dyDescent="0.2">
      <c r="B32" s="33"/>
      <c r="F32" s="24" t="s">
        <v>44</v>
      </c>
      <c r="L32" s="226">
        <v>0.15</v>
      </c>
      <c r="M32" s="227"/>
      <c r="N32" s="227"/>
      <c r="O32" s="227"/>
      <c r="P32" s="227"/>
      <c r="W32" s="228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K32" s="228">
        <v>0</v>
      </c>
      <c r="AL32" s="227"/>
      <c r="AM32" s="227"/>
      <c r="AN32" s="227"/>
      <c r="AO32" s="227"/>
      <c r="AR32" s="33"/>
      <c r="BE32" s="231"/>
    </row>
    <row r="33" spans="1:57" s="3" customFormat="1" ht="14.45" hidden="1" customHeight="1" x14ac:dyDescent="0.2">
      <c r="B33" s="33"/>
      <c r="F33" s="24" t="s">
        <v>45</v>
      </c>
      <c r="L33" s="226">
        <v>0</v>
      </c>
      <c r="M33" s="227"/>
      <c r="N33" s="227"/>
      <c r="O33" s="227"/>
      <c r="P33" s="227"/>
      <c r="W33" s="228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K33" s="228">
        <v>0</v>
      </c>
      <c r="AL33" s="227"/>
      <c r="AM33" s="227"/>
      <c r="AN33" s="227"/>
      <c r="AO33" s="227"/>
      <c r="AR33" s="33"/>
      <c r="BE33" s="231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30"/>
    </row>
    <row r="35" spans="1:57" s="2" customFormat="1" ht="25.9" customHeight="1" x14ac:dyDescent="0.2">
      <c r="A35" s="28"/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05" t="s">
        <v>48</v>
      </c>
      <c r="Y35" s="206"/>
      <c r="Z35" s="206"/>
      <c r="AA35" s="206"/>
      <c r="AB35" s="206"/>
      <c r="AC35" s="36"/>
      <c r="AD35" s="36"/>
      <c r="AE35" s="36"/>
      <c r="AF35" s="36"/>
      <c r="AG35" s="36"/>
      <c r="AH35" s="36"/>
      <c r="AI35" s="36"/>
      <c r="AJ35" s="36"/>
      <c r="AK35" s="207" t="e">
        <f>SUM(AK26:AK33)</f>
        <v>#REF!</v>
      </c>
      <c r="AL35" s="206"/>
      <c r="AM35" s="206"/>
      <c r="AN35" s="206"/>
      <c r="AO35" s="208"/>
      <c r="AP35" s="34"/>
      <c r="AQ35" s="34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8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8"/>
      <c r="B60" s="29"/>
      <c r="C60" s="28"/>
      <c r="D60" s="41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51</v>
      </c>
      <c r="AI60" s="31"/>
      <c r="AJ60" s="31"/>
      <c r="AK60" s="31"/>
      <c r="AL60" s="31"/>
      <c r="AM60" s="41" t="s">
        <v>52</v>
      </c>
      <c r="AN60" s="31"/>
      <c r="AO60" s="31"/>
      <c r="AP60" s="28"/>
      <c r="AQ60" s="28"/>
      <c r="AR60" s="29"/>
      <c r="BE60" s="28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8"/>
      <c r="B64" s="29"/>
      <c r="C64" s="28"/>
      <c r="D64" s="39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54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8"/>
      <c r="B75" s="29"/>
      <c r="C75" s="28"/>
      <c r="D75" s="41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51</v>
      </c>
      <c r="AI75" s="31"/>
      <c r="AJ75" s="31"/>
      <c r="AK75" s="31"/>
      <c r="AL75" s="31"/>
      <c r="AM75" s="41" t="s">
        <v>52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 x14ac:dyDescent="0.2">
      <c r="A82" s="28"/>
      <c r="B82" s="29"/>
      <c r="C82" s="18" t="s">
        <v>55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7"/>
      <c r="C84" s="24" t="s">
        <v>13</v>
      </c>
      <c r="L84" s="4" t="str">
        <f>K5</f>
        <v>2019_119</v>
      </c>
      <c r="AR84" s="47"/>
    </row>
    <row r="85" spans="1:91" s="5" customFormat="1" ht="36.950000000000003" customHeight="1" x14ac:dyDescent="0.2">
      <c r="B85" s="48"/>
      <c r="C85" s="49" t="s">
        <v>16</v>
      </c>
      <c r="L85" s="217" t="str">
        <f>K6</f>
        <v>Údržba a oprava výměnných dílů zabezpečovacího zařízení v obvodu SSZT 2020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OŘ Praha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9" t="str">
        <f>IF(AN8= "","",AN8)</f>
        <v>10. 7. 2019</v>
      </c>
      <c r="AN87" s="219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Jiří Kejkula, přednosta SSZT Pv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215" t="str">
        <f>IF(E17="","",E17)</f>
        <v xml:space="preserve"> </v>
      </c>
      <c r="AN89" s="216"/>
      <c r="AO89" s="216"/>
      <c r="AP89" s="216"/>
      <c r="AQ89" s="28"/>
      <c r="AR89" s="29"/>
      <c r="AS89" s="211" t="s">
        <v>56</v>
      </c>
      <c r="AT89" s="212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8"/>
    </row>
    <row r="90" spans="1:91" s="2" customFormat="1" ht="15.2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33</v>
      </c>
      <c r="AJ90" s="28"/>
      <c r="AK90" s="28"/>
      <c r="AL90" s="28"/>
      <c r="AM90" s="215" t="str">
        <f>IF(E20="","",E20)</f>
        <v>Milan Bělehrad</v>
      </c>
      <c r="AN90" s="216"/>
      <c r="AO90" s="216"/>
      <c r="AP90" s="216"/>
      <c r="AQ90" s="28"/>
      <c r="AR90" s="29"/>
      <c r="AS90" s="213"/>
      <c r="AT90" s="214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3"/>
      <c r="AT91" s="214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8"/>
    </row>
    <row r="92" spans="1:91" s="2" customFormat="1" ht="29.25" customHeight="1" x14ac:dyDescent="0.2">
      <c r="A92" s="28"/>
      <c r="B92" s="29"/>
      <c r="C92" s="197" t="s">
        <v>57</v>
      </c>
      <c r="D92" s="198"/>
      <c r="E92" s="198"/>
      <c r="F92" s="198"/>
      <c r="G92" s="198"/>
      <c r="H92" s="55"/>
      <c r="I92" s="199" t="s">
        <v>58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1" t="s">
        <v>59</v>
      </c>
      <c r="AH92" s="198"/>
      <c r="AI92" s="198"/>
      <c r="AJ92" s="198"/>
      <c r="AK92" s="198"/>
      <c r="AL92" s="198"/>
      <c r="AM92" s="198"/>
      <c r="AN92" s="199" t="s">
        <v>60</v>
      </c>
      <c r="AO92" s="198"/>
      <c r="AP92" s="200"/>
      <c r="AQ92" s="56" t="s">
        <v>61</v>
      </c>
      <c r="AR92" s="29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8"/>
    </row>
    <row r="94" spans="1:91" s="6" customFormat="1" ht="32.450000000000003" customHeight="1" x14ac:dyDescent="0.2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5" t="e">
        <f>ROUND(AG95+AG104+AG107,2)</f>
        <v>#REF!</v>
      </c>
      <c r="AH94" s="195"/>
      <c r="AI94" s="195"/>
      <c r="AJ94" s="195"/>
      <c r="AK94" s="195"/>
      <c r="AL94" s="195"/>
      <c r="AM94" s="195"/>
      <c r="AN94" s="196" t="e">
        <f t="shared" ref="AN94:AN113" si="0">SUM(AG94,AT94)</f>
        <v>#REF!</v>
      </c>
      <c r="AO94" s="196"/>
      <c r="AP94" s="196"/>
      <c r="AQ94" s="66" t="s">
        <v>1</v>
      </c>
      <c r="AR94" s="63"/>
      <c r="AS94" s="67">
        <f>ROUND(AS95+AS104+AS107,2)</f>
        <v>0</v>
      </c>
      <c r="AT94" s="68" t="e">
        <f t="shared" ref="AT94:AT113" si="1">ROUND(SUM(AV94:AW94),2)</f>
        <v>#REF!</v>
      </c>
      <c r="AU94" s="69" t="e">
        <f>ROUND(AU95+AU104+AU107,5)</f>
        <v>#REF!</v>
      </c>
      <c r="AV94" s="68" t="e">
        <f>ROUND(AZ94*L29,2)</f>
        <v>#REF!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 t="e">
        <f>ROUND(AZ95+AZ104+AZ107,2)</f>
        <v>#REF!</v>
      </c>
      <c r="BA94" s="68">
        <f>ROUND(BA95+BA104+BA107,2)</f>
        <v>0</v>
      </c>
      <c r="BB94" s="68">
        <f>ROUND(BB95+BB104+BB107,2)</f>
        <v>0</v>
      </c>
      <c r="BC94" s="68">
        <f>ROUND(BC95+BC104+BC107,2)</f>
        <v>0</v>
      </c>
      <c r="BD94" s="70">
        <f>ROUND(BD95+BD104+BD107,2)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7" customFormat="1" ht="16.5" customHeight="1" x14ac:dyDescent="0.2">
      <c r="B95" s="73"/>
      <c r="C95" s="74"/>
      <c r="D95" s="191" t="s">
        <v>80</v>
      </c>
      <c r="E95" s="191"/>
      <c r="F95" s="191"/>
      <c r="G95" s="191"/>
      <c r="H95" s="191"/>
      <c r="I95" s="75"/>
      <c r="J95" s="191" t="s">
        <v>81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204" t="e">
        <f>ROUND(AG96+AG98+AG101,2)</f>
        <v>#REF!</v>
      </c>
      <c r="AH95" s="203"/>
      <c r="AI95" s="203"/>
      <c r="AJ95" s="203"/>
      <c r="AK95" s="203"/>
      <c r="AL95" s="203"/>
      <c r="AM95" s="203"/>
      <c r="AN95" s="202" t="e">
        <f t="shared" si="0"/>
        <v>#REF!</v>
      </c>
      <c r="AO95" s="203"/>
      <c r="AP95" s="203"/>
      <c r="AQ95" s="76" t="s">
        <v>82</v>
      </c>
      <c r="AR95" s="73"/>
      <c r="AS95" s="77">
        <f>ROUND(AS96+AS98+AS101,2)</f>
        <v>0</v>
      </c>
      <c r="AT95" s="78" t="e">
        <f t="shared" si="1"/>
        <v>#REF!</v>
      </c>
      <c r="AU95" s="79" t="e">
        <f>ROUND(AU96+AU98+AU101,5)</f>
        <v>#REF!</v>
      </c>
      <c r="AV95" s="78" t="e">
        <f>ROUND(AZ95*L29,2)</f>
        <v>#REF!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 t="e">
        <f>ROUND(AZ96+AZ98+AZ101,2)</f>
        <v>#REF!</v>
      </c>
      <c r="BA95" s="78">
        <f>ROUND(BA96+BA98+BA101,2)</f>
        <v>0</v>
      </c>
      <c r="BB95" s="78">
        <f>ROUND(BB96+BB98+BB101,2)</f>
        <v>0</v>
      </c>
      <c r="BC95" s="78">
        <f>ROUND(BC96+BC98+BC101,2)</f>
        <v>0</v>
      </c>
      <c r="BD95" s="80">
        <f>ROUND(BD96+BD98+BD101,2)</f>
        <v>0</v>
      </c>
      <c r="BS95" s="81" t="s">
        <v>75</v>
      </c>
      <c r="BT95" s="81" t="s">
        <v>83</v>
      </c>
      <c r="BU95" s="81" t="s">
        <v>77</v>
      </c>
      <c r="BV95" s="81" t="s">
        <v>78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4" customFormat="1" ht="16.5" customHeight="1" x14ac:dyDescent="0.2">
      <c r="B96" s="47"/>
      <c r="C96" s="12"/>
      <c r="D96" s="12"/>
      <c r="E96" s="190" t="s">
        <v>86</v>
      </c>
      <c r="F96" s="190"/>
      <c r="G96" s="190"/>
      <c r="H96" s="190"/>
      <c r="I96" s="190"/>
      <c r="J96" s="12"/>
      <c r="K96" s="190" t="s">
        <v>87</v>
      </c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4" t="e">
        <f>ROUND(AG97,2)</f>
        <v>#REF!</v>
      </c>
      <c r="AH96" s="193"/>
      <c r="AI96" s="193"/>
      <c r="AJ96" s="193"/>
      <c r="AK96" s="193"/>
      <c r="AL96" s="193"/>
      <c r="AM96" s="193"/>
      <c r="AN96" s="192" t="e">
        <f t="shared" si="0"/>
        <v>#REF!</v>
      </c>
      <c r="AO96" s="193"/>
      <c r="AP96" s="193"/>
      <c r="AQ96" s="82" t="s">
        <v>88</v>
      </c>
      <c r="AR96" s="47"/>
      <c r="AS96" s="83">
        <f>ROUND(AS97,2)</f>
        <v>0</v>
      </c>
      <c r="AT96" s="84" t="e">
        <f t="shared" si="1"/>
        <v>#REF!</v>
      </c>
      <c r="AU96" s="85" t="e">
        <f>ROUND(AU97,5)</f>
        <v>#REF!</v>
      </c>
      <c r="AV96" s="84" t="e">
        <f>ROUND(AZ96*L29,2)</f>
        <v>#REF!</v>
      </c>
      <c r="AW96" s="84">
        <f>ROUND(BA96*L30,2)</f>
        <v>0</v>
      </c>
      <c r="AX96" s="84">
        <f>ROUND(BB96*L29,2)</f>
        <v>0</v>
      </c>
      <c r="AY96" s="84">
        <f>ROUND(BC96*L30,2)</f>
        <v>0</v>
      </c>
      <c r="AZ96" s="84" t="e">
        <f>ROUND(AZ97,2)</f>
        <v>#REF!</v>
      </c>
      <c r="BA96" s="84">
        <f>ROUND(BA97,2)</f>
        <v>0</v>
      </c>
      <c r="BB96" s="84">
        <f>ROUND(BB97,2)</f>
        <v>0</v>
      </c>
      <c r="BC96" s="84">
        <f>ROUND(BC97,2)</f>
        <v>0</v>
      </c>
      <c r="BD96" s="86">
        <f>ROUND(BD97,2)</f>
        <v>0</v>
      </c>
      <c r="BS96" s="22" t="s">
        <v>75</v>
      </c>
      <c r="BT96" s="22" t="s">
        <v>85</v>
      </c>
      <c r="BU96" s="22" t="s">
        <v>77</v>
      </c>
      <c r="BV96" s="22" t="s">
        <v>78</v>
      </c>
      <c r="BW96" s="22" t="s">
        <v>89</v>
      </c>
      <c r="BX96" s="22" t="s">
        <v>84</v>
      </c>
      <c r="CL96" s="22" t="s">
        <v>1</v>
      </c>
    </row>
    <row r="97" spans="1:91" s="4" customFormat="1" ht="16.5" customHeight="1" x14ac:dyDescent="0.2">
      <c r="A97" s="87" t="s">
        <v>90</v>
      </c>
      <c r="B97" s="47"/>
      <c r="C97" s="12"/>
      <c r="D97" s="12"/>
      <c r="E97" s="12"/>
      <c r="F97" s="190" t="s">
        <v>91</v>
      </c>
      <c r="G97" s="190"/>
      <c r="H97" s="190"/>
      <c r="I97" s="190"/>
      <c r="J97" s="190"/>
      <c r="K97" s="12"/>
      <c r="L97" s="190" t="s">
        <v>92</v>
      </c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2" t="e">
        <f>'01-01-01 - 2019 souhrn op...'!#REF!</f>
        <v>#REF!</v>
      </c>
      <c r="AH97" s="193"/>
      <c r="AI97" s="193"/>
      <c r="AJ97" s="193"/>
      <c r="AK97" s="193"/>
      <c r="AL97" s="193"/>
      <c r="AM97" s="193"/>
      <c r="AN97" s="192" t="e">
        <f t="shared" si="0"/>
        <v>#REF!</v>
      </c>
      <c r="AO97" s="193"/>
      <c r="AP97" s="193"/>
      <c r="AQ97" s="82" t="s">
        <v>88</v>
      </c>
      <c r="AR97" s="47"/>
      <c r="AS97" s="83">
        <v>0</v>
      </c>
      <c r="AT97" s="84" t="e">
        <f t="shared" si="1"/>
        <v>#REF!</v>
      </c>
      <c r="AU97" s="85" t="e">
        <f>'01-01-01 - 2019 souhrn op...'!N121</f>
        <v>#REF!</v>
      </c>
      <c r="AV97" s="84" t="e">
        <f>'01-01-01 - 2019 souhrn op...'!#REF!</f>
        <v>#REF!</v>
      </c>
      <c r="AW97" s="84" t="e">
        <f>'01-01-01 - 2019 souhrn op...'!#REF!</f>
        <v>#REF!</v>
      </c>
      <c r="AX97" s="84" t="e">
        <f>'01-01-01 - 2019 souhrn op...'!#REF!</f>
        <v>#REF!</v>
      </c>
      <c r="AY97" s="84" t="e">
        <f>'01-01-01 - 2019 souhrn op...'!#REF!</f>
        <v>#REF!</v>
      </c>
      <c r="AZ97" s="84" t="e">
        <f>'01-01-01 - 2019 souhrn op...'!F37</f>
        <v>#REF!</v>
      </c>
      <c r="BA97" s="84">
        <f>'01-01-01 - 2019 souhrn op...'!F38</f>
        <v>0</v>
      </c>
      <c r="BB97" s="84">
        <f>'01-01-01 - 2019 souhrn op...'!F39</f>
        <v>0</v>
      </c>
      <c r="BC97" s="84">
        <f>'01-01-01 - 2019 souhrn op...'!F40</f>
        <v>0</v>
      </c>
      <c r="BD97" s="86">
        <f>'01-01-01 - 2019 souhrn op...'!F41</f>
        <v>0</v>
      </c>
      <c r="BT97" s="22" t="s">
        <v>93</v>
      </c>
      <c r="BV97" s="22" t="s">
        <v>78</v>
      </c>
      <c r="BW97" s="22" t="s">
        <v>94</v>
      </c>
      <c r="BX97" s="22" t="s">
        <v>89</v>
      </c>
      <c r="CL97" s="22" t="s">
        <v>1</v>
      </c>
    </row>
    <row r="98" spans="1:91" s="4" customFormat="1" ht="16.5" customHeight="1" x14ac:dyDescent="0.2">
      <c r="B98" s="47"/>
      <c r="C98" s="12"/>
      <c r="D98" s="12"/>
      <c r="E98" s="190" t="s">
        <v>95</v>
      </c>
      <c r="F98" s="190"/>
      <c r="G98" s="190"/>
      <c r="H98" s="190"/>
      <c r="I98" s="190"/>
      <c r="J98" s="12"/>
      <c r="K98" s="190" t="s">
        <v>96</v>
      </c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4" t="e">
        <f>ROUND(SUM(AG99:AG100),2)</f>
        <v>#REF!</v>
      </c>
      <c r="AH98" s="193"/>
      <c r="AI98" s="193"/>
      <c r="AJ98" s="193"/>
      <c r="AK98" s="193"/>
      <c r="AL98" s="193"/>
      <c r="AM98" s="193"/>
      <c r="AN98" s="192" t="e">
        <f t="shared" si="0"/>
        <v>#REF!</v>
      </c>
      <c r="AO98" s="193"/>
      <c r="AP98" s="193"/>
      <c r="AQ98" s="82" t="s">
        <v>88</v>
      </c>
      <c r="AR98" s="47"/>
      <c r="AS98" s="83">
        <f>ROUND(SUM(AS99:AS100),2)</f>
        <v>0</v>
      </c>
      <c r="AT98" s="84" t="e">
        <f t="shared" si="1"/>
        <v>#REF!</v>
      </c>
      <c r="AU98" s="85" t="e">
        <f>ROUND(SUM(AU99:AU100),5)</f>
        <v>#REF!</v>
      </c>
      <c r="AV98" s="84" t="e">
        <f>ROUND(AZ98*L29,2)</f>
        <v>#REF!</v>
      </c>
      <c r="AW98" s="84">
        <f>ROUND(BA98*L30,2)</f>
        <v>0</v>
      </c>
      <c r="AX98" s="84">
        <f>ROUND(BB98*L29,2)</f>
        <v>0</v>
      </c>
      <c r="AY98" s="84">
        <f>ROUND(BC98*L30,2)</f>
        <v>0</v>
      </c>
      <c r="AZ98" s="84" t="e">
        <f>ROUND(SUM(AZ99:AZ100),2)</f>
        <v>#REF!</v>
      </c>
      <c r="BA98" s="84">
        <f>ROUND(SUM(BA99:BA100),2)</f>
        <v>0</v>
      </c>
      <c r="BB98" s="84">
        <f>ROUND(SUM(BB99:BB100),2)</f>
        <v>0</v>
      </c>
      <c r="BC98" s="84">
        <f>ROUND(SUM(BC99:BC100),2)</f>
        <v>0</v>
      </c>
      <c r="BD98" s="86">
        <f>ROUND(SUM(BD99:BD100),2)</f>
        <v>0</v>
      </c>
      <c r="BS98" s="22" t="s">
        <v>75</v>
      </c>
      <c r="BT98" s="22" t="s">
        <v>85</v>
      </c>
      <c r="BU98" s="22" t="s">
        <v>77</v>
      </c>
      <c r="BV98" s="22" t="s">
        <v>78</v>
      </c>
      <c r="BW98" s="22" t="s">
        <v>97</v>
      </c>
      <c r="BX98" s="22" t="s">
        <v>84</v>
      </c>
      <c r="CL98" s="22" t="s">
        <v>1</v>
      </c>
    </row>
    <row r="99" spans="1:91" s="4" customFormat="1" ht="16.5" customHeight="1" x14ac:dyDescent="0.2">
      <c r="A99" s="87" t="s">
        <v>90</v>
      </c>
      <c r="B99" s="47"/>
      <c r="C99" s="12"/>
      <c r="D99" s="12"/>
      <c r="E99" s="12"/>
      <c r="F99" s="190" t="s">
        <v>98</v>
      </c>
      <c r="G99" s="190"/>
      <c r="H99" s="190"/>
      <c r="I99" s="190"/>
      <c r="J99" s="190"/>
      <c r="K99" s="12"/>
      <c r="L99" s="190" t="s">
        <v>99</v>
      </c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2" t="e">
        <f>'01-02-01 - 2020 souhrn op...'!#REF!</f>
        <v>#REF!</v>
      </c>
      <c r="AH99" s="193"/>
      <c r="AI99" s="193"/>
      <c r="AJ99" s="193"/>
      <c r="AK99" s="193"/>
      <c r="AL99" s="193"/>
      <c r="AM99" s="193"/>
      <c r="AN99" s="192" t="e">
        <f t="shared" si="0"/>
        <v>#REF!</v>
      </c>
      <c r="AO99" s="193"/>
      <c r="AP99" s="193"/>
      <c r="AQ99" s="82" t="s">
        <v>88</v>
      </c>
      <c r="AR99" s="47"/>
      <c r="AS99" s="83">
        <v>0</v>
      </c>
      <c r="AT99" s="84" t="e">
        <f t="shared" si="1"/>
        <v>#REF!</v>
      </c>
      <c r="AU99" s="85" t="e">
        <f>'01-02-01 - 2020 souhrn op...'!N122</f>
        <v>#REF!</v>
      </c>
      <c r="AV99" s="84" t="e">
        <f>'01-02-01 - 2020 souhrn op...'!#REF!</f>
        <v>#REF!</v>
      </c>
      <c r="AW99" s="84" t="e">
        <f>'01-02-01 - 2020 souhrn op...'!#REF!</f>
        <v>#REF!</v>
      </c>
      <c r="AX99" s="84" t="e">
        <f>'01-02-01 - 2020 souhrn op...'!#REF!</f>
        <v>#REF!</v>
      </c>
      <c r="AY99" s="84" t="e">
        <f>'01-02-01 - 2020 souhrn op...'!#REF!</f>
        <v>#REF!</v>
      </c>
      <c r="AZ99" s="84" t="e">
        <f>'01-02-01 - 2020 souhrn op...'!F37</f>
        <v>#REF!</v>
      </c>
      <c r="BA99" s="84">
        <f>'01-02-01 - 2020 souhrn op...'!F38</f>
        <v>0</v>
      </c>
      <c r="BB99" s="84">
        <f>'01-02-01 - 2020 souhrn op...'!F39</f>
        <v>0</v>
      </c>
      <c r="BC99" s="84">
        <f>'01-02-01 - 2020 souhrn op...'!F40</f>
        <v>0</v>
      </c>
      <c r="BD99" s="86">
        <f>'01-02-01 - 2020 souhrn op...'!F41</f>
        <v>0</v>
      </c>
      <c r="BT99" s="22" t="s">
        <v>93</v>
      </c>
      <c r="BV99" s="22" t="s">
        <v>78</v>
      </c>
      <c r="BW99" s="22" t="s">
        <v>100</v>
      </c>
      <c r="BX99" s="22" t="s">
        <v>97</v>
      </c>
      <c r="CL99" s="22" t="s">
        <v>1</v>
      </c>
    </row>
    <row r="100" spans="1:91" s="4" customFormat="1" ht="16.5" customHeight="1" x14ac:dyDescent="0.2">
      <c r="A100" s="87" t="s">
        <v>90</v>
      </c>
      <c r="B100" s="47"/>
      <c r="C100" s="12"/>
      <c r="D100" s="12"/>
      <c r="E100" s="12"/>
      <c r="F100" s="190" t="s">
        <v>101</v>
      </c>
      <c r="G100" s="190"/>
      <c r="H100" s="190"/>
      <c r="I100" s="190"/>
      <c r="J100" s="190"/>
      <c r="K100" s="12"/>
      <c r="L100" s="190" t="s">
        <v>102</v>
      </c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2" t="e">
        <f>'01-02-02 - 2020 VRN'!#REF!</f>
        <v>#REF!</v>
      </c>
      <c r="AH100" s="193"/>
      <c r="AI100" s="193"/>
      <c r="AJ100" s="193"/>
      <c r="AK100" s="193"/>
      <c r="AL100" s="193"/>
      <c r="AM100" s="193"/>
      <c r="AN100" s="192" t="e">
        <f t="shared" si="0"/>
        <v>#REF!</v>
      </c>
      <c r="AO100" s="193"/>
      <c r="AP100" s="193"/>
      <c r="AQ100" s="82" t="s">
        <v>88</v>
      </c>
      <c r="AR100" s="47"/>
      <c r="AS100" s="83">
        <v>0</v>
      </c>
      <c r="AT100" s="84" t="e">
        <f t="shared" si="1"/>
        <v>#REF!</v>
      </c>
      <c r="AU100" s="85" t="e">
        <f>'01-02-02 - 2020 VRN'!N121</f>
        <v>#REF!</v>
      </c>
      <c r="AV100" s="84" t="e">
        <f>'01-02-02 - 2020 VRN'!#REF!</f>
        <v>#REF!</v>
      </c>
      <c r="AW100" s="84" t="e">
        <f>'01-02-02 - 2020 VRN'!#REF!</f>
        <v>#REF!</v>
      </c>
      <c r="AX100" s="84" t="e">
        <f>'01-02-02 - 2020 VRN'!#REF!</f>
        <v>#REF!</v>
      </c>
      <c r="AY100" s="84" t="e">
        <f>'01-02-02 - 2020 VRN'!#REF!</f>
        <v>#REF!</v>
      </c>
      <c r="AZ100" s="84" t="e">
        <f>'01-02-02 - 2020 VRN'!F37</f>
        <v>#REF!</v>
      </c>
      <c r="BA100" s="84">
        <f>'01-02-02 - 2020 VRN'!F38</f>
        <v>0</v>
      </c>
      <c r="BB100" s="84">
        <f>'01-02-02 - 2020 VRN'!F39</f>
        <v>0</v>
      </c>
      <c r="BC100" s="84">
        <f>'01-02-02 - 2020 VRN'!F40</f>
        <v>0</v>
      </c>
      <c r="BD100" s="86">
        <f>'01-02-02 - 2020 VRN'!F41</f>
        <v>0</v>
      </c>
      <c r="BT100" s="22" t="s">
        <v>93</v>
      </c>
      <c r="BV100" s="22" t="s">
        <v>78</v>
      </c>
      <c r="BW100" s="22" t="s">
        <v>103</v>
      </c>
      <c r="BX100" s="22" t="s">
        <v>97</v>
      </c>
      <c r="CL100" s="22" t="s">
        <v>1</v>
      </c>
    </row>
    <row r="101" spans="1:91" s="4" customFormat="1" ht="16.5" customHeight="1" x14ac:dyDescent="0.2">
      <c r="B101" s="47"/>
      <c r="C101" s="12"/>
      <c r="D101" s="12"/>
      <c r="E101" s="190" t="s">
        <v>104</v>
      </c>
      <c r="F101" s="190"/>
      <c r="G101" s="190"/>
      <c r="H101" s="190"/>
      <c r="I101" s="190"/>
      <c r="J101" s="12"/>
      <c r="K101" s="190" t="s">
        <v>105</v>
      </c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4" t="e">
        <f>ROUND(SUM(AG102:AG103),2)</f>
        <v>#REF!</v>
      </c>
      <c r="AH101" s="193"/>
      <c r="AI101" s="193"/>
      <c r="AJ101" s="193"/>
      <c r="AK101" s="193"/>
      <c r="AL101" s="193"/>
      <c r="AM101" s="193"/>
      <c r="AN101" s="192" t="e">
        <f t="shared" si="0"/>
        <v>#REF!</v>
      </c>
      <c r="AO101" s="193"/>
      <c r="AP101" s="193"/>
      <c r="AQ101" s="82" t="s">
        <v>88</v>
      </c>
      <c r="AR101" s="47"/>
      <c r="AS101" s="83">
        <f>ROUND(SUM(AS102:AS103),2)</f>
        <v>0</v>
      </c>
      <c r="AT101" s="84" t="e">
        <f t="shared" si="1"/>
        <v>#REF!</v>
      </c>
      <c r="AU101" s="85" t="e">
        <f>ROUND(SUM(AU102:AU103),5)</f>
        <v>#REF!</v>
      </c>
      <c r="AV101" s="84" t="e">
        <f>ROUND(AZ101*L29,2)</f>
        <v>#REF!</v>
      </c>
      <c r="AW101" s="84">
        <f>ROUND(BA101*L30,2)</f>
        <v>0</v>
      </c>
      <c r="AX101" s="84">
        <f>ROUND(BB101*L29,2)</f>
        <v>0</v>
      </c>
      <c r="AY101" s="84">
        <f>ROUND(BC101*L30,2)</f>
        <v>0</v>
      </c>
      <c r="AZ101" s="84" t="e">
        <f>ROUND(SUM(AZ102:AZ103),2)</f>
        <v>#REF!</v>
      </c>
      <c r="BA101" s="84">
        <f>ROUND(SUM(BA102:BA103),2)</f>
        <v>0</v>
      </c>
      <c r="BB101" s="84">
        <f>ROUND(SUM(BB102:BB103),2)</f>
        <v>0</v>
      </c>
      <c r="BC101" s="84">
        <f>ROUND(SUM(BC102:BC103),2)</f>
        <v>0</v>
      </c>
      <c r="BD101" s="86">
        <f>ROUND(SUM(BD102:BD103),2)</f>
        <v>0</v>
      </c>
      <c r="BS101" s="22" t="s">
        <v>75</v>
      </c>
      <c r="BT101" s="22" t="s">
        <v>85</v>
      </c>
      <c r="BU101" s="22" t="s">
        <v>77</v>
      </c>
      <c r="BV101" s="22" t="s">
        <v>78</v>
      </c>
      <c r="BW101" s="22" t="s">
        <v>106</v>
      </c>
      <c r="BX101" s="22" t="s">
        <v>84</v>
      </c>
      <c r="CL101" s="22" t="s">
        <v>1</v>
      </c>
    </row>
    <row r="102" spans="1:91" s="4" customFormat="1" ht="16.5" customHeight="1" x14ac:dyDescent="0.2">
      <c r="A102" s="87" t="s">
        <v>90</v>
      </c>
      <c r="B102" s="47"/>
      <c r="C102" s="12"/>
      <c r="D102" s="12"/>
      <c r="E102" s="12"/>
      <c r="F102" s="190" t="s">
        <v>107</v>
      </c>
      <c r="G102" s="190"/>
      <c r="H102" s="190"/>
      <c r="I102" s="190"/>
      <c r="J102" s="190"/>
      <c r="K102" s="12"/>
      <c r="L102" s="190" t="s">
        <v>108</v>
      </c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2" t="e">
        <f>'01-03-01 - 1-2 2021 souhr...'!#REF!</f>
        <v>#REF!</v>
      </c>
      <c r="AH102" s="193"/>
      <c r="AI102" s="193"/>
      <c r="AJ102" s="193"/>
      <c r="AK102" s="193"/>
      <c r="AL102" s="193"/>
      <c r="AM102" s="193"/>
      <c r="AN102" s="192" t="e">
        <f t="shared" si="0"/>
        <v>#REF!</v>
      </c>
      <c r="AO102" s="193"/>
      <c r="AP102" s="193"/>
      <c r="AQ102" s="82" t="s">
        <v>88</v>
      </c>
      <c r="AR102" s="47"/>
      <c r="AS102" s="83">
        <v>0</v>
      </c>
      <c r="AT102" s="84" t="e">
        <f t="shared" si="1"/>
        <v>#REF!</v>
      </c>
      <c r="AU102" s="85" t="e">
        <f>'01-03-01 - 1-2 2021 souhr...'!N122</f>
        <v>#REF!</v>
      </c>
      <c r="AV102" s="84" t="e">
        <f>'01-03-01 - 1-2 2021 souhr...'!#REF!</f>
        <v>#REF!</v>
      </c>
      <c r="AW102" s="84" t="e">
        <f>'01-03-01 - 1-2 2021 souhr...'!#REF!</f>
        <v>#REF!</v>
      </c>
      <c r="AX102" s="84" t="e">
        <f>'01-03-01 - 1-2 2021 souhr...'!#REF!</f>
        <v>#REF!</v>
      </c>
      <c r="AY102" s="84" t="e">
        <f>'01-03-01 - 1-2 2021 souhr...'!#REF!</f>
        <v>#REF!</v>
      </c>
      <c r="AZ102" s="84" t="e">
        <f>'01-03-01 - 1-2 2021 souhr...'!F37</f>
        <v>#REF!</v>
      </c>
      <c r="BA102" s="84">
        <f>'01-03-01 - 1-2 2021 souhr...'!F38</f>
        <v>0</v>
      </c>
      <c r="BB102" s="84">
        <f>'01-03-01 - 1-2 2021 souhr...'!F39</f>
        <v>0</v>
      </c>
      <c r="BC102" s="84">
        <f>'01-03-01 - 1-2 2021 souhr...'!F40</f>
        <v>0</v>
      </c>
      <c r="BD102" s="86">
        <f>'01-03-01 - 1-2 2021 souhr...'!F41</f>
        <v>0</v>
      </c>
      <c r="BT102" s="22" t="s">
        <v>93</v>
      </c>
      <c r="BV102" s="22" t="s">
        <v>78</v>
      </c>
      <c r="BW102" s="22" t="s">
        <v>109</v>
      </c>
      <c r="BX102" s="22" t="s">
        <v>106</v>
      </c>
      <c r="CL102" s="22" t="s">
        <v>1</v>
      </c>
    </row>
    <row r="103" spans="1:91" s="4" customFormat="1" ht="16.5" customHeight="1" x14ac:dyDescent="0.2">
      <c r="A103" s="87" t="s">
        <v>90</v>
      </c>
      <c r="B103" s="47"/>
      <c r="C103" s="12"/>
      <c r="D103" s="12"/>
      <c r="E103" s="12"/>
      <c r="F103" s="190" t="s">
        <v>110</v>
      </c>
      <c r="G103" s="190"/>
      <c r="H103" s="190"/>
      <c r="I103" s="190"/>
      <c r="J103" s="190"/>
      <c r="K103" s="12"/>
      <c r="L103" s="190" t="s">
        <v>111</v>
      </c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2" t="e">
        <f>'01-03-02 - 1-2 2021 VRN'!#REF!</f>
        <v>#REF!</v>
      </c>
      <c r="AH103" s="193"/>
      <c r="AI103" s="193"/>
      <c r="AJ103" s="193"/>
      <c r="AK103" s="193"/>
      <c r="AL103" s="193"/>
      <c r="AM103" s="193"/>
      <c r="AN103" s="192" t="e">
        <f t="shared" si="0"/>
        <v>#REF!</v>
      </c>
      <c r="AO103" s="193"/>
      <c r="AP103" s="193"/>
      <c r="AQ103" s="82" t="s">
        <v>88</v>
      </c>
      <c r="AR103" s="47"/>
      <c r="AS103" s="83">
        <v>0</v>
      </c>
      <c r="AT103" s="84" t="e">
        <f t="shared" si="1"/>
        <v>#REF!</v>
      </c>
      <c r="AU103" s="85" t="e">
        <f>'01-03-02 - 1-2 2021 VRN'!N122</f>
        <v>#REF!</v>
      </c>
      <c r="AV103" s="84" t="e">
        <f>'01-03-02 - 1-2 2021 VRN'!#REF!</f>
        <v>#REF!</v>
      </c>
      <c r="AW103" s="84" t="e">
        <f>'01-03-02 - 1-2 2021 VRN'!#REF!</f>
        <v>#REF!</v>
      </c>
      <c r="AX103" s="84" t="e">
        <f>'01-03-02 - 1-2 2021 VRN'!#REF!</f>
        <v>#REF!</v>
      </c>
      <c r="AY103" s="84" t="e">
        <f>'01-03-02 - 1-2 2021 VRN'!#REF!</f>
        <v>#REF!</v>
      </c>
      <c r="AZ103" s="84" t="e">
        <f>'01-03-02 - 1-2 2021 VRN'!F37</f>
        <v>#REF!</v>
      </c>
      <c r="BA103" s="84">
        <f>'01-03-02 - 1-2 2021 VRN'!F38</f>
        <v>0</v>
      </c>
      <c r="BB103" s="84">
        <f>'01-03-02 - 1-2 2021 VRN'!F39</f>
        <v>0</v>
      </c>
      <c r="BC103" s="84">
        <f>'01-03-02 - 1-2 2021 VRN'!F40</f>
        <v>0</v>
      </c>
      <c r="BD103" s="86">
        <f>'01-03-02 - 1-2 2021 VRN'!F41</f>
        <v>0</v>
      </c>
      <c r="BT103" s="22" t="s">
        <v>93</v>
      </c>
      <c r="BV103" s="22" t="s">
        <v>78</v>
      </c>
      <c r="BW103" s="22" t="s">
        <v>112</v>
      </c>
      <c r="BX103" s="22" t="s">
        <v>106</v>
      </c>
      <c r="CL103" s="22" t="s">
        <v>1</v>
      </c>
    </row>
    <row r="104" spans="1:91" s="7" customFormat="1" ht="16.5" customHeight="1" x14ac:dyDescent="0.2">
      <c r="B104" s="73"/>
      <c r="C104" s="74"/>
      <c r="D104" s="191" t="s">
        <v>113</v>
      </c>
      <c r="E104" s="191"/>
      <c r="F104" s="191"/>
      <c r="G104" s="191"/>
      <c r="H104" s="191"/>
      <c r="I104" s="75"/>
      <c r="J104" s="191" t="s">
        <v>114</v>
      </c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91"/>
      <c r="AG104" s="204" t="e">
        <f>ROUND(SUM(AG105:AG106),2)</f>
        <v>#REF!</v>
      </c>
      <c r="AH104" s="203"/>
      <c r="AI104" s="203"/>
      <c r="AJ104" s="203"/>
      <c r="AK104" s="203"/>
      <c r="AL104" s="203"/>
      <c r="AM104" s="203"/>
      <c r="AN104" s="202" t="e">
        <f t="shared" si="0"/>
        <v>#REF!</v>
      </c>
      <c r="AO104" s="203"/>
      <c r="AP104" s="203"/>
      <c r="AQ104" s="76" t="s">
        <v>82</v>
      </c>
      <c r="AR104" s="73"/>
      <c r="AS104" s="77">
        <f>ROUND(SUM(AS105:AS106),2)</f>
        <v>0</v>
      </c>
      <c r="AT104" s="78" t="e">
        <f t="shared" si="1"/>
        <v>#REF!</v>
      </c>
      <c r="AU104" s="79" t="e">
        <f>ROUND(SUM(AU105:AU106),5)</f>
        <v>#REF!</v>
      </c>
      <c r="AV104" s="78" t="e">
        <f>ROUND(AZ104*L29,2)</f>
        <v>#REF!</v>
      </c>
      <c r="AW104" s="78">
        <f>ROUND(BA104*L30,2)</f>
        <v>0</v>
      </c>
      <c r="AX104" s="78">
        <f>ROUND(BB104*L29,2)</f>
        <v>0</v>
      </c>
      <c r="AY104" s="78">
        <f>ROUND(BC104*L30,2)</f>
        <v>0</v>
      </c>
      <c r="AZ104" s="78" t="e">
        <f>ROUND(SUM(AZ105:AZ106),2)</f>
        <v>#REF!</v>
      </c>
      <c r="BA104" s="78">
        <f>ROUND(SUM(BA105:BA106),2)</f>
        <v>0</v>
      </c>
      <c r="BB104" s="78">
        <f>ROUND(SUM(BB105:BB106),2)</f>
        <v>0</v>
      </c>
      <c r="BC104" s="78">
        <f>ROUND(SUM(BC105:BC106),2)</f>
        <v>0</v>
      </c>
      <c r="BD104" s="80">
        <f>ROUND(SUM(BD105:BD106),2)</f>
        <v>0</v>
      </c>
      <c r="BS104" s="81" t="s">
        <v>75</v>
      </c>
      <c r="BT104" s="81" t="s">
        <v>83</v>
      </c>
      <c r="BU104" s="81" t="s">
        <v>77</v>
      </c>
      <c r="BV104" s="81" t="s">
        <v>78</v>
      </c>
      <c r="BW104" s="81" t="s">
        <v>115</v>
      </c>
      <c r="BX104" s="81" t="s">
        <v>4</v>
      </c>
      <c r="CL104" s="81" t="s">
        <v>1</v>
      </c>
      <c r="CM104" s="81" t="s">
        <v>85</v>
      </c>
    </row>
    <row r="105" spans="1:91" s="4" customFormat="1" ht="16.5" customHeight="1" x14ac:dyDescent="0.2">
      <c r="A105" s="87" t="s">
        <v>90</v>
      </c>
      <c r="B105" s="47"/>
      <c r="C105" s="12"/>
      <c r="D105" s="12"/>
      <c r="E105" s="190" t="s">
        <v>116</v>
      </c>
      <c r="F105" s="190"/>
      <c r="G105" s="190"/>
      <c r="H105" s="190"/>
      <c r="I105" s="190"/>
      <c r="J105" s="12"/>
      <c r="K105" s="190" t="s">
        <v>99</v>
      </c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2" t="e">
        <f>'02-01 - 2020 souhrn oprav...'!#REF!</f>
        <v>#REF!</v>
      </c>
      <c r="AH105" s="193"/>
      <c r="AI105" s="193"/>
      <c r="AJ105" s="193"/>
      <c r="AK105" s="193"/>
      <c r="AL105" s="193"/>
      <c r="AM105" s="193"/>
      <c r="AN105" s="192" t="e">
        <f t="shared" si="0"/>
        <v>#REF!</v>
      </c>
      <c r="AO105" s="193"/>
      <c r="AP105" s="193"/>
      <c r="AQ105" s="82" t="s">
        <v>88</v>
      </c>
      <c r="AR105" s="47"/>
      <c r="AS105" s="83">
        <v>0</v>
      </c>
      <c r="AT105" s="84" t="e">
        <f t="shared" si="1"/>
        <v>#REF!</v>
      </c>
      <c r="AU105" s="85" t="e">
        <f>'02-01 - 2020 souhrn oprav...'!N117</f>
        <v>#REF!</v>
      </c>
      <c r="AV105" s="84" t="e">
        <f>'02-01 - 2020 souhrn oprav...'!#REF!</f>
        <v>#REF!</v>
      </c>
      <c r="AW105" s="84" t="e">
        <f>'02-01 - 2020 souhrn oprav...'!#REF!</f>
        <v>#REF!</v>
      </c>
      <c r="AX105" s="84" t="e">
        <f>'02-01 - 2020 souhrn oprav...'!#REF!</f>
        <v>#REF!</v>
      </c>
      <c r="AY105" s="84" t="e">
        <f>'02-01 - 2020 souhrn oprav...'!#REF!</f>
        <v>#REF!</v>
      </c>
      <c r="AZ105" s="84" t="e">
        <f>'02-01 - 2020 souhrn oprav...'!F35</f>
        <v>#REF!</v>
      </c>
      <c r="BA105" s="84">
        <f>'02-01 - 2020 souhrn oprav...'!F36</f>
        <v>0</v>
      </c>
      <c r="BB105" s="84">
        <f>'02-01 - 2020 souhrn oprav...'!F37</f>
        <v>0</v>
      </c>
      <c r="BC105" s="84">
        <f>'02-01 - 2020 souhrn oprav...'!F38</f>
        <v>0</v>
      </c>
      <c r="BD105" s="86">
        <f>'02-01 - 2020 souhrn oprav...'!F39</f>
        <v>0</v>
      </c>
      <c r="BT105" s="22" t="s">
        <v>85</v>
      </c>
      <c r="BV105" s="22" t="s">
        <v>78</v>
      </c>
      <c r="BW105" s="22" t="s">
        <v>117</v>
      </c>
      <c r="BX105" s="22" t="s">
        <v>115</v>
      </c>
      <c r="CL105" s="22" t="s">
        <v>1</v>
      </c>
    </row>
    <row r="106" spans="1:91" s="4" customFormat="1" ht="16.5" customHeight="1" x14ac:dyDescent="0.2">
      <c r="A106" s="87" t="s">
        <v>90</v>
      </c>
      <c r="B106" s="47"/>
      <c r="C106" s="12"/>
      <c r="D106" s="12"/>
      <c r="E106" s="190" t="s">
        <v>118</v>
      </c>
      <c r="F106" s="190"/>
      <c r="G106" s="190"/>
      <c r="H106" s="190"/>
      <c r="I106" s="190"/>
      <c r="J106" s="12"/>
      <c r="K106" s="190" t="s">
        <v>119</v>
      </c>
      <c r="L106" s="190"/>
      <c r="M106" s="190"/>
      <c r="N106" s="190"/>
      <c r="O106" s="190"/>
      <c r="P106" s="190"/>
      <c r="Q106" s="190"/>
      <c r="R106" s="190"/>
      <c r="S106" s="190"/>
      <c r="T106" s="190"/>
      <c r="U106" s="190"/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2" t="e">
        <f>'02-02 - 1-2 2021 - souhrn...'!#REF!</f>
        <v>#REF!</v>
      </c>
      <c r="AH106" s="193"/>
      <c r="AI106" s="193"/>
      <c r="AJ106" s="193"/>
      <c r="AK106" s="193"/>
      <c r="AL106" s="193"/>
      <c r="AM106" s="193"/>
      <c r="AN106" s="192" t="e">
        <f t="shared" si="0"/>
        <v>#REF!</v>
      </c>
      <c r="AO106" s="193"/>
      <c r="AP106" s="193"/>
      <c r="AQ106" s="82" t="s">
        <v>88</v>
      </c>
      <c r="AR106" s="47"/>
      <c r="AS106" s="83">
        <v>0</v>
      </c>
      <c r="AT106" s="84" t="e">
        <f t="shared" si="1"/>
        <v>#REF!</v>
      </c>
      <c r="AU106" s="85" t="e">
        <f>'02-02 - 1-2 2021 - souhrn...'!N117</f>
        <v>#REF!</v>
      </c>
      <c r="AV106" s="84" t="e">
        <f>'02-02 - 1-2 2021 - souhrn...'!#REF!</f>
        <v>#REF!</v>
      </c>
      <c r="AW106" s="84" t="e">
        <f>'02-02 - 1-2 2021 - souhrn...'!#REF!</f>
        <v>#REF!</v>
      </c>
      <c r="AX106" s="84" t="e">
        <f>'02-02 - 1-2 2021 - souhrn...'!#REF!</f>
        <v>#REF!</v>
      </c>
      <c r="AY106" s="84" t="e">
        <f>'02-02 - 1-2 2021 - souhrn...'!#REF!</f>
        <v>#REF!</v>
      </c>
      <c r="AZ106" s="84" t="e">
        <f>'02-02 - 1-2 2021 - souhrn...'!F35</f>
        <v>#REF!</v>
      </c>
      <c r="BA106" s="84">
        <f>'02-02 - 1-2 2021 - souhrn...'!F36</f>
        <v>0</v>
      </c>
      <c r="BB106" s="84">
        <f>'02-02 - 1-2 2021 - souhrn...'!F37</f>
        <v>0</v>
      </c>
      <c r="BC106" s="84">
        <f>'02-02 - 1-2 2021 - souhrn...'!F38</f>
        <v>0</v>
      </c>
      <c r="BD106" s="86">
        <f>'02-02 - 1-2 2021 - souhrn...'!F39</f>
        <v>0</v>
      </c>
      <c r="BT106" s="22" t="s">
        <v>85</v>
      </c>
      <c r="BV106" s="22" t="s">
        <v>78</v>
      </c>
      <c r="BW106" s="22" t="s">
        <v>120</v>
      </c>
      <c r="BX106" s="22" t="s">
        <v>115</v>
      </c>
      <c r="CL106" s="22" t="s">
        <v>1</v>
      </c>
    </row>
    <row r="107" spans="1:91" s="7" customFormat="1" ht="16.5" customHeight="1" x14ac:dyDescent="0.2">
      <c r="B107" s="73"/>
      <c r="C107" s="74"/>
      <c r="D107" s="191" t="s">
        <v>121</v>
      </c>
      <c r="E107" s="191"/>
      <c r="F107" s="191"/>
      <c r="G107" s="191"/>
      <c r="H107" s="191"/>
      <c r="I107" s="75"/>
      <c r="J107" s="191" t="s">
        <v>122</v>
      </c>
      <c r="K107" s="191"/>
      <c r="L107" s="191"/>
      <c r="M107" s="191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91"/>
      <c r="AG107" s="204" t="e">
        <f>ROUND(AG108+AG111,2)</f>
        <v>#REF!</v>
      </c>
      <c r="AH107" s="203"/>
      <c r="AI107" s="203"/>
      <c r="AJ107" s="203"/>
      <c r="AK107" s="203"/>
      <c r="AL107" s="203"/>
      <c r="AM107" s="203"/>
      <c r="AN107" s="202" t="e">
        <f t="shared" si="0"/>
        <v>#REF!</v>
      </c>
      <c r="AO107" s="203"/>
      <c r="AP107" s="203"/>
      <c r="AQ107" s="76" t="s">
        <v>82</v>
      </c>
      <c r="AR107" s="73"/>
      <c r="AS107" s="77">
        <f>ROUND(AS108+AS111,2)</f>
        <v>0</v>
      </c>
      <c r="AT107" s="78" t="e">
        <f t="shared" si="1"/>
        <v>#REF!</v>
      </c>
      <c r="AU107" s="79" t="e">
        <f>ROUND(AU108+AU111,5)</f>
        <v>#REF!</v>
      </c>
      <c r="AV107" s="78" t="e">
        <f>ROUND(AZ107*L29,2)</f>
        <v>#REF!</v>
      </c>
      <c r="AW107" s="78">
        <f>ROUND(BA107*L30,2)</f>
        <v>0</v>
      </c>
      <c r="AX107" s="78">
        <f>ROUND(BB107*L29,2)</f>
        <v>0</v>
      </c>
      <c r="AY107" s="78">
        <f>ROUND(BC107*L30,2)</f>
        <v>0</v>
      </c>
      <c r="AZ107" s="78" t="e">
        <f>ROUND(AZ108+AZ111,2)</f>
        <v>#REF!</v>
      </c>
      <c r="BA107" s="78">
        <f>ROUND(BA108+BA111,2)</f>
        <v>0</v>
      </c>
      <c r="BB107" s="78">
        <f>ROUND(BB108+BB111,2)</f>
        <v>0</v>
      </c>
      <c r="BC107" s="78">
        <f>ROUND(BC108+BC111,2)</f>
        <v>0</v>
      </c>
      <c r="BD107" s="80">
        <f>ROUND(BD108+BD111,2)</f>
        <v>0</v>
      </c>
      <c r="BS107" s="81" t="s">
        <v>75</v>
      </c>
      <c r="BT107" s="81" t="s">
        <v>83</v>
      </c>
      <c r="BU107" s="81" t="s">
        <v>77</v>
      </c>
      <c r="BV107" s="81" t="s">
        <v>78</v>
      </c>
      <c r="BW107" s="81" t="s">
        <v>123</v>
      </c>
      <c r="BX107" s="81" t="s">
        <v>4</v>
      </c>
      <c r="CL107" s="81" t="s">
        <v>1</v>
      </c>
      <c r="CM107" s="81" t="s">
        <v>85</v>
      </c>
    </row>
    <row r="108" spans="1:91" s="4" customFormat="1" ht="16.5" customHeight="1" x14ac:dyDescent="0.2">
      <c r="B108" s="47"/>
      <c r="C108" s="12"/>
      <c r="D108" s="12"/>
      <c r="E108" s="190" t="s">
        <v>124</v>
      </c>
      <c r="F108" s="190"/>
      <c r="G108" s="190"/>
      <c r="H108" s="190"/>
      <c r="I108" s="190"/>
      <c r="J108" s="12"/>
      <c r="K108" s="190" t="s">
        <v>96</v>
      </c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4" t="e">
        <f>ROUND(SUM(AG109:AG110),2)</f>
        <v>#REF!</v>
      </c>
      <c r="AH108" s="193"/>
      <c r="AI108" s="193"/>
      <c r="AJ108" s="193"/>
      <c r="AK108" s="193"/>
      <c r="AL108" s="193"/>
      <c r="AM108" s="193"/>
      <c r="AN108" s="192" t="e">
        <f t="shared" si="0"/>
        <v>#REF!</v>
      </c>
      <c r="AO108" s="193"/>
      <c r="AP108" s="193"/>
      <c r="AQ108" s="82" t="s">
        <v>88</v>
      </c>
      <c r="AR108" s="47"/>
      <c r="AS108" s="83">
        <f>ROUND(SUM(AS109:AS110),2)</f>
        <v>0</v>
      </c>
      <c r="AT108" s="84" t="e">
        <f t="shared" si="1"/>
        <v>#REF!</v>
      </c>
      <c r="AU108" s="85" t="e">
        <f>ROUND(SUM(AU109:AU110),5)</f>
        <v>#REF!</v>
      </c>
      <c r="AV108" s="84" t="e">
        <f>ROUND(AZ108*L29,2)</f>
        <v>#REF!</v>
      </c>
      <c r="AW108" s="84">
        <f>ROUND(BA108*L30,2)</f>
        <v>0</v>
      </c>
      <c r="AX108" s="84">
        <f>ROUND(BB108*L29,2)</f>
        <v>0</v>
      </c>
      <c r="AY108" s="84">
        <f>ROUND(BC108*L30,2)</f>
        <v>0</v>
      </c>
      <c r="AZ108" s="84" t="e">
        <f>ROUND(SUM(AZ109:AZ110),2)</f>
        <v>#REF!</v>
      </c>
      <c r="BA108" s="84">
        <f>ROUND(SUM(BA109:BA110),2)</f>
        <v>0</v>
      </c>
      <c r="BB108" s="84">
        <f>ROUND(SUM(BB109:BB110),2)</f>
        <v>0</v>
      </c>
      <c r="BC108" s="84">
        <f>ROUND(SUM(BC109:BC110),2)</f>
        <v>0</v>
      </c>
      <c r="BD108" s="86">
        <f>ROUND(SUM(BD109:BD110),2)</f>
        <v>0</v>
      </c>
      <c r="BS108" s="22" t="s">
        <v>75</v>
      </c>
      <c r="BT108" s="22" t="s">
        <v>85</v>
      </c>
      <c r="BU108" s="22" t="s">
        <v>77</v>
      </c>
      <c r="BV108" s="22" t="s">
        <v>78</v>
      </c>
      <c r="BW108" s="22" t="s">
        <v>125</v>
      </c>
      <c r="BX108" s="22" t="s">
        <v>123</v>
      </c>
      <c r="CL108" s="22" t="s">
        <v>1</v>
      </c>
    </row>
    <row r="109" spans="1:91" s="4" customFormat="1" ht="16.5" customHeight="1" x14ac:dyDescent="0.2">
      <c r="A109" s="87" t="s">
        <v>90</v>
      </c>
      <c r="B109" s="47"/>
      <c r="C109" s="12"/>
      <c r="D109" s="12"/>
      <c r="E109" s="12"/>
      <c r="F109" s="190" t="s">
        <v>126</v>
      </c>
      <c r="G109" s="190"/>
      <c r="H109" s="190"/>
      <c r="I109" s="190"/>
      <c r="J109" s="190"/>
      <c r="K109" s="12"/>
      <c r="L109" s="190" t="s">
        <v>127</v>
      </c>
      <c r="M109" s="190"/>
      <c r="N109" s="190"/>
      <c r="O109" s="190"/>
      <c r="P109" s="190"/>
      <c r="Q109" s="190"/>
      <c r="R109" s="190"/>
      <c r="S109" s="190"/>
      <c r="T109" s="190"/>
      <c r="U109" s="190"/>
      <c r="V109" s="190"/>
      <c r="W109" s="190"/>
      <c r="X109" s="190"/>
      <c r="Y109" s="190"/>
      <c r="Z109" s="190"/>
      <c r="AA109" s="190"/>
      <c r="AB109" s="190"/>
      <c r="AC109" s="190"/>
      <c r="AD109" s="190"/>
      <c r="AE109" s="190"/>
      <c r="AF109" s="190"/>
      <c r="AG109" s="192" t="e">
        <f>'03-01-01 - 2020 - souhrn ...'!#REF!</f>
        <v>#REF!</v>
      </c>
      <c r="AH109" s="193"/>
      <c r="AI109" s="193"/>
      <c r="AJ109" s="193"/>
      <c r="AK109" s="193"/>
      <c r="AL109" s="193"/>
      <c r="AM109" s="193"/>
      <c r="AN109" s="192" t="e">
        <f t="shared" si="0"/>
        <v>#REF!</v>
      </c>
      <c r="AO109" s="193"/>
      <c r="AP109" s="193"/>
      <c r="AQ109" s="82" t="s">
        <v>88</v>
      </c>
      <c r="AR109" s="47"/>
      <c r="AS109" s="83">
        <v>0</v>
      </c>
      <c r="AT109" s="84" t="e">
        <f t="shared" si="1"/>
        <v>#REF!</v>
      </c>
      <c r="AU109" s="85" t="e">
        <f>'03-01-01 - 2020 - souhrn ...'!N122</f>
        <v>#REF!</v>
      </c>
      <c r="AV109" s="84" t="e">
        <f>'03-01-01 - 2020 - souhrn ...'!#REF!</f>
        <v>#REF!</v>
      </c>
      <c r="AW109" s="84" t="e">
        <f>'03-01-01 - 2020 - souhrn ...'!#REF!</f>
        <v>#REF!</v>
      </c>
      <c r="AX109" s="84" t="e">
        <f>'03-01-01 - 2020 - souhrn ...'!#REF!</f>
        <v>#REF!</v>
      </c>
      <c r="AY109" s="84" t="e">
        <f>'03-01-01 - 2020 - souhrn ...'!#REF!</f>
        <v>#REF!</v>
      </c>
      <c r="AZ109" s="84" t="e">
        <f>'03-01-01 - 2020 - souhrn ...'!F37</f>
        <v>#REF!</v>
      </c>
      <c r="BA109" s="84">
        <f>'03-01-01 - 2020 - souhrn ...'!F38</f>
        <v>0</v>
      </c>
      <c r="BB109" s="84">
        <f>'03-01-01 - 2020 - souhrn ...'!F39</f>
        <v>0</v>
      </c>
      <c r="BC109" s="84">
        <f>'03-01-01 - 2020 - souhrn ...'!F40</f>
        <v>0</v>
      </c>
      <c r="BD109" s="86">
        <f>'03-01-01 - 2020 - souhrn ...'!F41</f>
        <v>0</v>
      </c>
      <c r="BT109" s="22" t="s">
        <v>93</v>
      </c>
      <c r="BV109" s="22" t="s">
        <v>78</v>
      </c>
      <c r="BW109" s="22" t="s">
        <v>128</v>
      </c>
      <c r="BX109" s="22" t="s">
        <v>125</v>
      </c>
      <c r="CL109" s="22" t="s">
        <v>1</v>
      </c>
    </row>
    <row r="110" spans="1:91" s="4" customFormat="1" ht="16.5" customHeight="1" x14ac:dyDescent="0.2">
      <c r="A110" s="87" t="s">
        <v>90</v>
      </c>
      <c r="B110" s="47"/>
      <c r="C110" s="12"/>
      <c r="D110" s="12"/>
      <c r="E110" s="12"/>
      <c r="F110" s="190" t="s">
        <v>129</v>
      </c>
      <c r="G110" s="190"/>
      <c r="H110" s="190"/>
      <c r="I110" s="190"/>
      <c r="J110" s="190"/>
      <c r="K110" s="12"/>
      <c r="L110" s="190" t="s">
        <v>102</v>
      </c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90"/>
      <c r="X110" s="190"/>
      <c r="Y110" s="190"/>
      <c r="Z110" s="190"/>
      <c r="AA110" s="190"/>
      <c r="AB110" s="190"/>
      <c r="AC110" s="190"/>
      <c r="AD110" s="190"/>
      <c r="AE110" s="190"/>
      <c r="AF110" s="190"/>
      <c r="AG110" s="192" t="e">
        <f>'03-01-02 - 2020 VRN'!#REF!</f>
        <v>#REF!</v>
      </c>
      <c r="AH110" s="193"/>
      <c r="AI110" s="193"/>
      <c r="AJ110" s="193"/>
      <c r="AK110" s="193"/>
      <c r="AL110" s="193"/>
      <c r="AM110" s="193"/>
      <c r="AN110" s="192" t="e">
        <f t="shared" si="0"/>
        <v>#REF!</v>
      </c>
      <c r="AO110" s="193"/>
      <c r="AP110" s="193"/>
      <c r="AQ110" s="82" t="s">
        <v>88</v>
      </c>
      <c r="AR110" s="47"/>
      <c r="AS110" s="83">
        <v>0</v>
      </c>
      <c r="AT110" s="84" t="e">
        <f t="shared" si="1"/>
        <v>#REF!</v>
      </c>
      <c r="AU110" s="85" t="e">
        <f>'03-01-02 - 2020 VRN'!N121</f>
        <v>#REF!</v>
      </c>
      <c r="AV110" s="84" t="e">
        <f>'03-01-02 - 2020 VRN'!#REF!</f>
        <v>#REF!</v>
      </c>
      <c r="AW110" s="84" t="e">
        <f>'03-01-02 - 2020 VRN'!#REF!</f>
        <v>#REF!</v>
      </c>
      <c r="AX110" s="84" t="e">
        <f>'03-01-02 - 2020 VRN'!#REF!</f>
        <v>#REF!</v>
      </c>
      <c r="AY110" s="84" t="e">
        <f>'03-01-02 - 2020 VRN'!#REF!</f>
        <v>#REF!</v>
      </c>
      <c r="AZ110" s="84" t="e">
        <f>'03-01-02 - 2020 VRN'!F37</f>
        <v>#REF!</v>
      </c>
      <c r="BA110" s="84">
        <f>'03-01-02 - 2020 VRN'!F38</f>
        <v>0</v>
      </c>
      <c r="BB110" s="84">
        <f>'03-01-02 - 2020 VRN'!F39</f>
        <v>0</v>
      </c>
      <c r="BC110" s="84">
        <f>'03-01-02 - 2020 VRN'!F40</f>
        <v>0</v>
      </c>
      <c r="BD110" s="86">
        <f>'03-01-02 - 2020 VRN'!F41</f>
        <v>0</v>
      </c>
      <c r="BT110" s="22" t="s">
        <v>93</v>
      </c>
      <c r="BV110" s="22" t="s">
        <v>78</v>
      </c>
      <c r="BW110" s="22" t="s">
        <v>130</v>
      </c>
      <c r="BX110" s="22" t="s">
        <v>125</v>
      </c>
      <c r="CL110" s="22" t="s">
        <v>1</v>
      </c>
    </row>
    <row r="111" spans="1:91" s="4" customFormat="1" ht="16.5" customHeight="1" x14ac:dyDescent="0.2">
      <c r="B111" s="47"/>
      <c r="C111" s="12"/>
      <c r="D111" s="12"/>
      <c r="E111" s="190" t="s">
        <v>131</v>
      </c>
      <c r="F111" s="190"/>
      <c r="G111" s="190"/>
      <c r="H111" s="190"/>
      <c r="I111" s="190"/>
      <c r="J111" s="12"/>
      <c r="K111" s="190" t="s">
        <v>105</v>
      </c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4" t="e">
        <f>ROUND(SUM(AG112:AG113),2)</f>
        <v>#REF!</v>
      </c>
      <c r="AH111" s="193"/>
      <c r="AI111" s="193"/>
      <c r="AJ111" s="193"/>
      <c r="AK111" s="193"/>
      <c r="AL111" s="193"/>
      <c r="AM111" s="193"/>
      <c r="AN111" s="192" t="e">
        <f t="shared" si="0"/>
        <v>#REF!</v>
      </c>
      <c r="AO111" s="193"/>
      <c r="AP111" s="193"/>
      <c r="AQ111" s="82" t="s">
        <v>88</v>
      </c>
      <c r="AR111" s="47"/>
      <c r="AS111" s="83">
        <f>ROUND(SUM(AS112:AS113),2)</f>
        <v>0</v>
      </c>
      <c r="AT111" s="84" t="e">
        <f t="shared" si="1"/>
        <v>#REF!</v>
      </c>
      <c r="AU111" s="85" t="e">
        <f>ROUND(SUM(AU112:AU113),5)</f>
        <v>#REF!</v>
      </c>
      <c r="AV111" s="84" t="e">
        <f>ROUND(AZ111*L29,2)</f>
        <v>#REF!</v>
      </c>
      <c r="AW111" s="84">
        <f>ROUND(BA111*L30,2)</f>
        <v>0</v>
      </c>
      <c r="AX111" s="84">
        <f>ROUND(BB111*L29,2)</f>
        <v>0</v>
      </c>
      <c r="AY111" s="84">
        <f>ROUND(BC111*L30,2)</f>
        <v>0</v>
      </c>
      <c r="AZ111" s="84" t="e">
        <f>ROUND(SUM(AZ112:AZ113),2)</f>
        <v>#REF!</v>
      </c>
      <c r="BA111" s="84">
        <f>ROUND(SUM(BA112:BA113),2)</f>
        <v>0</v>
      </c>
      <c r="BB111" s="84">
        <f>ROUND(SUM(BB112:BB113),2)</f>
        <v>0</v>
      </c>
      <c r="BC111" s="84">
        <f>ROUND(SUM(BC112:BC113),2)</f>
        <v>0</v>
      </c>
      <c r="BD111" s="86">
        <f>ROUND(SUM(BD112:BD113),2)</f>
        <v>0</v>
      </c>
      <c r="BS111" s="22" t="s">
        <v>75</v>
      </c>
      <c r="BT111" s="22" t="s">
        <v>85</v>
      </c>
      <c r="BU111" s="22" t="s">
        <v>77</v>
      </c>
      <c r="BV111" s="22" t="s">
        <v>78</v>
      </c>
      <c r="BW111" s="22" t="s">
        <v>132</v>
      </c>
      <c r="BX111" s="22" t="s">
        <v>123</v>
      </c>
      <c r="CL111" s="22" t="s">
        <v>1</v>
      </c>
    </row>
    <row r="112" spans="1:91" s="4" customFormat="1" ht="16.5" customHeight="1" x14ac:dyDescent="0.2">
      <c r="A112" s="87" t="s">
        <v>90</v>
      </c>
      <c r="B112" s="47"/>
      <c r="C112" s="12"/>
      <c r="D112" s="12"/>
      <c r="E112" s="12"/>
      <c r="F112" s="190" t="s">
        <v>133</v>
      </c>
      <c r="G112" s="190"/>
      <c r="H112" s="190"/>
      <c r="I112" s="190"/>
      <c r="J112" s="190"/>
      <c r="K112" s="12"/>
      <c r="L112" s="190" t="s">
        <v>119</v>
      </c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F112" s="190"/>
      <c r="AG112" s="192" t="e">
        <f>'03-02-01 - 1-2 2021 - sou...'!#REF!</f>
        <v>#REF!</v>
      </c>
      <c r="AH112" s="193"/>
      <c r="AI112" s="193"/>
      <c r="AJ112" s="193"/>
      <c r="AK112" s="193"/>
      <c r="AL112" s="193"/>
      <c r="AM112" s="193"/>
      <c r="AN112" s="192" t="e">
        <f t="shared" si="0"/>
        <v>#REF!</v>
      </c>
      <c r="AO112" s="193"/>
      <c r="AP112" s="193"/>
      <c r="AQ112" s="82" t="s">
        <v>88</v>
      </c>
      <c r="AR112" s="47"/>
      <c r="AS112" s="83">
        <v>0</v>
      </c>
      <c r="AT112" s="84" t="e">
        <f t="shared" si="1"/>
        <v>#REF!</v>
      </c>
      <c r="AU112" s="85" t="e">
        <f>'03-02-01 - 1-2 2021 - sou...'!N122</f>
        <v>#REF!</v>
      </c>
      <c r="AV112" s="84" t="e">
        <f>'03-02-01 - 1-2 2021 - sou...'!#REF!</f>
        <v>#REF!</v>
      </c>
      <c r="AW112" s="84" t="e">
        <f>'03-02-01 - 1-2 2021 - sou...'!#REF!</f>
        <v>#REF!</v>
      </c>
      <c r="AX112" s="84" t="e">
        <f>'03-02-01 - 1-2 2021 - sou...'!#REF!</f>
        <v>#REF!</v>
      </c>
      <c r="AY112" s="84" t="e">
        <f>'03-02-01 - 1-2 2021 - sou...'!#REF!</f>
        <v>#REF!</v>
      </c>
      <c r="AZ112" s="84" t="e">
        <f>'03-02-01 - 1-2 2021 - sou...'!F37</f>
        <v>#REF!</v>
      </c>
      <c r="BA112" s="84">
        <f>'03-02-01 - 1-2 2021 - sou...'!F38</f>
        <v>0</v>
      </c>
      <c r="BB112" s="84">
        <f>'03-02-01 - 1-2 2021 - sou...'!F39</f>
        <v>0</v>
      </c>
      <c r="BC112" s="84">
        <f>'03-02-01 - 1-2 2021 - sou...'!F40</f>
        <v>0</v>
      </c>
      <c r="BD112" s="86">
        <f>'03-02-01 - 1-2 2021 - sou...'!F41</f>
        <v>0</v>
      </c>
      <c r="BT112" s="22" t="s">
        <v>93</v>
      </c>
      <c r="BV112" s="22" t="s">
        <v>78</v>
      </c>
      <c r="BW112" s="22" t="s">
        <v>134</v>
      </c>
      <c r="BX112" s="22" t="s">
        <v>132</v>
      </c>
      <c r="CL112" s="22" t="s">
        <v>1</v>
      </c>
    </row>
    <row r="113" spans="1:90" s="4" customFormat="1" ht="16.5" customHeight="1" x14ac:dyDescent="0.2">
      <c r="A113" s="87" t="s">
        <v>90</v>
      </c>
      <c r="B113" s="47"/>
      <c r="C113" s="12"/>
      <c r="D113" s="12"/>
      <c r="E113" s="12"/>
      <c r="F113" s="190" t="s">
        <v>135</v>
      </c>
      <c r="G113" s="190"/>
      <c r="H113" s="190"/>
      <c r="I113" s="190"/>
      <c r="J113" s="190"/>
      <c r="K113" s="12"/>
      <c r="L113" s="190" t="s">
        <v>111</v>
      </c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F113" s="190"/>
      <c r="AG113" s="192" t="e">
        <f>'03-02-02 - 1-2 2021 VRN'!#REF!</f>
        <v>#REF!</v>
      </c>
      <c r="AH113" s="193"/>
      <c r="AI113" s="193"/>
      <c r="AJ113" s="193"/>
      <c r="AK113" s="193"/>
      <c r="AL113" s="193"/>
      <c r="AM113" s="193"/>
      <c r="AN113" s="192" t="e">
        <f t="shared" si="0"/>
        <v>#REF!</v>
      </c>
      <c r="AO113" s="193"/>
      <c r="AP113" s="193"/>
      <c r="AQ113" s="82" t="s">
        <v>88</v>
      </c>
      <c r="AR113" s="47"/>
      <c r="AS113" s="88">
        <v>0</v>
      </c>
      <c r="AT113" s="89" t="e">
        <f t="shared" si="1"/>
        <v>#REF!</v>
      </c>
      <c r="AU113" s="90" t="e">
        <f>'03-02-02 - 1-2 2021 VRN'!N122</f>
        <v>#REF!</v>
      </c>
      <c r="AV113" s="89" t="e">
        <f>'03-02-02 - 1-2 2021 VRN'!#REF!</f>
        <v>#REF!</v>
      </c>
      <c r="AW113" s="89" t="e">
        <f>'03-02-02 - 1-2 2021 VRN'!#REF!</f>
        <v>#REF!</v>
      </c>
      <c r="AX113" s="89" t="e">
        <f>'03-02-02 - 1-2 2021 VRN'!#REF!</f>
        <v>#REF!</v>
      </c>
      <c r="AY113" s="89" t="e">
        <f>'03-02-02 - 1-2 2021 VRN'!#REF!</f>
        <v>#REF!</v>
      </c>
      <c r="AZ113" s="89" t="e">
        <f>'03-02-02 - 1-2 2021 VRN'!F37</f>
        <v>#REF!</v>
      </c>
      <c r="BA113" s="89">
        <f>'03-02-02 - 1-2 2021 VRN'!F38</f>
        <v>0</v>
      </c>
      <c r="BB113" s="89">
        <f>'03-02-02 - 1-2 2021 VRN'!F39</f>
        <v>0</v>
      </c>
      <c r="BC113" s="89">
        <f>'03-02-02 - 1-2 2021 VRN'!F40</f>
        <v>0</v>
      </c>
      <c r="BD113" s="91">
        <f>'03-02-02 - 1-2 2021 VRN'!F41</f>
        <v>0</v>
      </c>
      <c r="BT113" s="22" t="s">
        <v>93</v>
      </c>
      <c r="BV113" s="22" t="s">
        <v>78</v>
      </c>
      <c r="BW113" s="22" t="s">
        <v>136</v>
      </c>
      <c r="BX113" s="22" t="s">
        <v>132</v>
      </c>
      <c r="CL113" s="22" t="s">
        <v>1</v>
      </c>
    </row>
    <row r="114" spans="1:90" s="2" customFormat="1" ht="30" customHeight="1" x14ac:dyDescent="0.2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9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</row>
    <row r="115" spans="1:90" s="2" customFormat="1" ht="6.95" customHeight="1" x14ac:dyDescent="0.2">
      <c r="A115" s="28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29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</row>
  </sheetData>
  <mergeCells count="114"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W31:AE31"/>
    <mergeCell ref="BE5:BE34"/>
    <mergeCell ref="AK26:AO26"/>
    <mergeCell ref="W29:AE29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G111:AM111"/>
    <mergeCell ref="AN107:AP107"/>
    <mergeCell ref="AN108:AP108"/>
    <mergeCell ref="AN109:AP109"/>
    <mergeCell ref="AN110:AP110"/>
    <mergeCell ref="AN111:AP111"/>
    <mergeCell ref="AN112:AP112"/>
    <mergeCell ref="AN113:AP113"/>
    <mergeCell ref="E111:I111"/>
    <mergeCell ref="F110:J110"/>
    <mergeCell ref="F112:J112"/>
    <mergeCell ref="F113:J113"/>
    <mergeCell ref="AG112:AM112"/>
    <mergeCell ref="AG113:AM113"/>
    <mergeCell ref="L109:AF109"/>
    <mergeCell ref="K108:AF108"/>
    <mergeCell ref="L110:AF110"/>
    <mergeCell ref="K111:AF111"/>
    <mergeCell ref="L112:AF112"/>
    <mergeCell ref="L113:AF113"/>
    <mergeCell ref="E108:I108"/>
    <mergeCell ref="F109:J109"/>
    <mergeCell ref="AG98:AM98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L97:AF97"/>
    <mergeCell ref="K98:AF98"/>
    <mergeCell ref="L99:AF99"/>
    <mergeCell ref="L100:AF100"/>
    <mergeCell ref="K101:AF101"/>
    <mergeCell ref="L102:AF102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L103:AF103"/>
    <mergeCell ref="J104:AF104"/>
    <mergeCell ref="K105:AF105"/>
    <mergeCell ref="K106:AF106"/>
    <mergeCell ref="J107:AF107"/>
    <mergeCell ref="D95:H95"/>
    <mergeCell ref="F102:J102"/>
    <mergeCell ref="E96:I96"/>
    <mergeCell ref="F97:J97"/>
    <mergeCell ref="E98:I98"/>
    <mergeCell ref="F99:J99"/>
    <mergeCell ref="F100:J100"/>
    <mergeCell ref="E101:I101"/>
    <mergeCell ref="F103:J103"/>
    <mergeCell ref="D104:H104"/>
    <mergeCell ref="E105:I105"/>
    <mergeCell ref="E106:I106"/>
    <mergeCell ref="D107:H107"/>
  </mergeCells>
  <hyperlinks>
    <hyperlink ref="A97" location="'01-01-01 - 2019 souhrn op...'!C2" display="/"/>
    <hyperlink ref="A99" location="'01-02-01 - 2020 souhrn op...'!C2" display="/"/>
    <hyperlink ref="A100" location="'01-02-02 - 2020 VRN'!C2" display="/"/>
    <hyperlink ref="A102" location="'01-03-01 - 1-2 2021 souhr...'!C2" display="/"/>
    <hyperlink ref="A103" location="'01-03-02 - 1-2 2021 VRN'!C2" display="/"/>
    <hyperlink ref="A105" location="'02-01 - 2020 souhrn oprav...'!C2" display="/"/>
    <hyperlink ref="A106" location="'02-02 - 1-2 2021 - souhrn...'!C2" display="/"/>
    <hyperlink ref="A109" location="'03-01-01 - 2020 - souhrn ...'!C2" display="/"/>
    <hyperlink ref="A110" location="'03-01-02 - 2020 VRN'!C2" display="/"/>
    <hyperlink ref="A112" location="'03-02-01 - 1-2 2021 - sou...'!C2" display="/"/>
    <hyperlink ref="A113" location="'03-02-02 - 1-2 2021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28"/>
  <sheetViews>
    <sheetView showGridLines="0" topLeftCell="A109" workbookViewId="0">
      <selection activeCell="H123" sqref="H12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130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646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647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742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ROUND((SUM(BC121:BC127)),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ROUND((SUM(BD121:BD127)),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ROUND((SUM(BE121:BE127)),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ROUND((SUM(BF121:BF127)),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ROUND((SUM(BG121:BG127)),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646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647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03-01-02 - 2020 VRN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444</v>
      </c>
      <c r="E101" s="123"/>
      <c r="F101" s="123"/>
      <c r="G101" s="123"/>
      <c r="H101" s="124"/>
      <c r="J101" s="121"/>
    </row>
    <row r="102" spans="1:45" s="2" customFormat="1" ht="21.75" hidden="1" customHeight="1" x14ac:dyDescent="0.2">
      <c r="A102" s="28"/>
      <c r="B102" s="29"/>
      <c r="C102" s="28"/>
      <c r="D102" s="28"/>
      <c r="E102" s="28"/>
      <c r="F102" s="28"/>
      <c r="G102" s="28"/>
      <c r="H102" s="96"/>
      <c r="I102" s="28"/>
      <c r="J102" s="3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</row>
    <row r="103" spans="1:45" s="2" customFormat="1" ht="6.95" hidden="1" customHeight="1" x14ac:dyDescent="0.2">
      <c r="A103" s="28"/>
      <c r="B103" s="43"/>
      <c r="C103" s="44"/>
      <c r="D103" s="44"/>
      <c r="E103" s="44"/>
      <c r="F103" s="44"/>
      <c r="G103" s="44"/>
      <c r="H103" s="116"/>
      <c r="I103" s="44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hidden="1" x14ac:dyDescent="0.2"/>
    <row r="105" spans="1:45" hidden="1" x14ac:dyDescent="0.2"/>
    <row r="106" spans="1:45" hidden="1" x14ac:dyDescent="0.2"/>
    <row r="107" spans="1:45" s="2" customFormat="1" ht="6.95" customHeight="1" x14ac:dyDescent="0.2">
      <c r="A107" s="28"/>
      <c r="B107" s="158"/>
      <c r="C107" s="159"/>
      <c r="D107" s="159"/>
      <c r="E107" s="159"/>
      <c r="F107" s="159"/>
      <c r="G107" s="159"/>
      <c r="H107" s="159"/>
      <c r="I107" s="159"/>
      <c r="J107" s="3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45" s="2" customFormat="1" ht="24.95" customHeight="1" x14ac:dyDescent="0.2">
      <c r="A108" s="28"/>
      <c r="B108" s="160"/>
      <c r="C108" s="161" t="s">
        <v>149</v>
      </c>
      <c r="D108" s="162"/>
      <c r="E108" s="162"/>
      <c r="F108" s="162"/>
      <c r="G108" s="162"/>
      <c r="H108" s="162"/>
      <c r="I108" s="162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6.95" customHeight="1" x14ac:dyDescent="0.2">
      <c r="A109" s="28"/>
      <c r="B109" s="160"/>
      <c r="C109" s="162"/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12" customHeight="1" x14ac:dyDescent="0.2">
      <c r="A110" s="28"/>
      <c r="B110" s="160"/>
      <c r="C110" s="163" t="s">
        <v>16</v>
      </c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25.5" customHeight="1" x14ac:dyDescent="0.2">
      <c r="A111" s="28"/>
      <c r="B111" s="160"/>
      <c r="C111" s="162"/>
      <c r="D111" s="162"/>
      <c r="E111" s="234" t="str">
        <f>E7</f>
        <v>Údržba a oprava výměnných dílů zabezpečovacího zařízení v obvodu SSZT 2020</v>
      </c>
      <c r="F111" s="235"/>
      <c r="G111" s="235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1" customFormat="1" ht="12" customHeight="1" x14ac:dyDescent="0.2">
      <c r="B112" s="164"/>
      <c r="C112" s="163" t="s">
        <v>138</v>
      </c>
      <c r="D112" s="165"/>
      <c r="E112" s="165"/>
      <c r="F112" s="165"/>
      <c r="G112" s="165"/>
      <c r="H112" s="165"/>
      <c r="I112" s="165"/>
      <c r="J112" s="17"/>
    </row>
    <row r="113" spans="1:63" s="1" customFormat="1" ht="16.5" customHeight="1" x14ac:dyDescent="0.2">
      <c r="B113" s="164"/>
      <c r="C113" s="165"/>
      <c r="D113" s="165"/>
      <c r="E113" s="234" t="s">
        <v>646</v>
      </c>
      <c r="F113" s="238"/>
      <c r="G113" s="238"/>
      <c r="H113" s="165"/>
      <c r="I113" s="165"/>
      <c r="J113" s="17"/>
    </row>
    <row r="114" spans="1:63" s="1" customFormat="1" ht="12" customHeight="1" x14ac:dyDescent="0.2">
      <c r="B114" s="164"/>
      <c r="C114" s="163" t="s">
        <v>140</v>
      </c>
      <c r="D114" s="165"/>
      <c r="E114" s="165"/>
      <c r="F114" s="165"/>
      <c r="G114" s="165"/>
      <c r="H114" s="165"/>
      <c r="I114" s="165"/>
      <c r="J114" s="17"/>
    </row>
    <row r="115" spans="1:63" s="2" customFormat="1" ht="16.5" customHeight="1" x14ac:dyDescent="0.2">
      <c r="A115" s="28"/>
      <c r="B115" s="160"/>
      <c r="C115" s="162"/>
      <c r="D115" s="162"/>
      <c r="E115" s="236" t="s">
        <v>647</v>
      </c>
      <c r="F115" s="237"/>
      <c r="G115" s="237"/>
      <c r="H115" s="162"/>
      <c r="I115" s="162"/>
      <c r="J115" s="3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63" s="2" customFormat="1" ht="12" customHeight="1" x14ac:dyDescent="0.2">
      <c r="A116" s="28"/>
      <c r="B116" s="160"/>
      <c r="C116" s="163" t="s">
        <v>142</v>
      </c>
      <c r="D116" s="162"/>
      <c r="E116" s="162"/>
      <c r="F116" s="162"/>
      <c r="G116" s="162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6.5" customHeight="1" x14ac:dyDescent="0.2">
      <c r="A117" s="28"/>
      <c r="B117" s="160"/>
      <c r="C117" s="162"/>
      <c r="D117" s="162"/>
      <c r="E117" s="239" t="str">
        <f>E13</f>
        <v>03-01-02 - 2020 VRN</v>
      </c>
      <c r="F117" s="237"/>
      <c r="G117" s="237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6.95" customHeight="1" x14ac:dyDescent="0.2">
      <c r="A118" s="28"/>
      <c r="B118" s="160"/>
      <c r="C118" s="162"/>
      <c r="D118" s="162"/>
      <c r="E118" s="162"/>
      <c r="F118" s="162"/>
      <c r="G118" s="162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10.3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10" customFormat="1" ht="29.25" customHeight="1" x14ac:dyDescent="0.2">
      <c r="A120" s="125"/>
      <c r="B120" s="166"/>
      <c r="C120" s="167" t="s">
        <v>150</v>
      </c>
      <c r="D120" s="168" t="s">
        <v>61</v>
      </c>
      <c r="E120" s="168" t="s">
        <v>57</v>
      </c>
      <c r="F120" s="168" t="s">
        <v>58</v>
      </c>
      <c r="G120" s="168" t="s">
        <v>151</v>
      </c>
      <c r="H120" s="168" t="s">
        <v>152</v>
      </c>
      <c r="I120" s="169" t="s">
        <v>153</v>
      </c>
      <c r="J120" s="126"/>
      <c r="K120" s="57" t="s">
        <v>1</v>
      </c>
      <c r="L120" s="58" t="s">
        <v>40</v>
      </c>
      <c r="M120" s="58" t="s">
        <v>154</v>
      </c>
      <c r="N120" s="58" t="s">
        <v>155</v>
      </c>
      <c r="O120" s="58" t="s">
        <v>156</v>
      </c>
      <c r="P120" s="58" t="s">
        <v>157</v>
      </c>
      <c r="Q120" s="58" t="s">
        <v>158</v>
      </c>
      <c r="R120" s="59" t="s">
        <v>159</v>
      </c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</row>
    <row r="121" spans="1:63" s="2" customFormat="1" ht="22.9" customHeight="1" x14ac:dyDescent="0.2">
      <c r="A121" s="28"/>
      <c r="B121" s="160"/>
      <c r="C121" s="170" t="s">
        <v>160</v>
      </c>
      <c r="D121" s="162"/>
      <c r="E121" s="162"/>
      <c r="F121" s="162"/>
      <c r="G121" s="162"/>
      <c r="H121" s="162"/>
      <c r="I121" s="162"/>
      <c r="J121" s="29"/>
      <c r="K121" s="60"/>
      <c r="L121" s="51"/>
      <c r="M121" s="61"/>
      <c r="N121" s="127" t="e">
        <f>N122</f>
        <v>#REF!</v>
      </c>
      <c r="O121" s="61"/>
      <c r="P121" s="127" t="e">
        <f>P122</f>
        <v>#REF!</v>
      </c>
      <c r="Q121" s="61"/>
      <c r="R121" s="128" t="e">
        <f>R122</f>
        <v>#REF!</v>
      </c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R121" s="14" t="s">
        <v>75</v>
      </c>
      <c r="AS121" s="14" t="s">
        <v>147</v>
      </c>
      <c r="BI121" s="129" t="e">
        <f>BI122</f>
        <v>#REF!</v>
      </c>
    </row>
    <row r="122" spans="1:63" s="11" customFormat="1" ht="25.9" customHeight="1" x14ac:dyDescent="0.2">
      <c r="B122" s="171"/>
      <c r="C122" s="172"/>
      <c r="D122" s="173" t="s">
        <v>75</v>
      </c>
      <c r="E122" s="174" t="s">
        <v>445</v>
      </c>
      <c r="F122" s="174" t="s">
        <v>446</v>
      </c>
      <c r="G122" s="172"/>
      <c r="H122" s="172"/>
      <c r="I122" s="172"/>
      <c r="J122" s="130"/>
      <c r="K122" s="132"/>
      <c r="L122" s="133"/>
      <c r="M122" s="133"/>
      <c r="N122" s="134" t="e">
        <f>SUM(N123:N127)</f>
        <v>#REF!</v>
      </c>
      <c r="O122" s="133"/>
      <c r="P122" s="134" t="e">
        <f>SUM(P123:P127)</f>
        <v>#REF!</v>
      </c>
      <c r="Q122" s="133"/>
      <c r="R122" s="135" t="e">
        <f>SUM(R123:R127)</f>
        <v>#REF!</v>
      </c>
      <c r="AP122" s="131" t="s">
        <v>212</v>
      </c>
      <c r="AR122" s="136" t="s">
        <v>75</v>
      </c>
      <c r="AS122" s="136" t="s">
        <v>76</v>
      </c>
      <c r="AW122" s="131" t="s">
        <v>164</v>
      </c>
      <c r="BI122" s="137" t="e">
        <f>SUM(BI123:BI127)</f>
        <v>#REF!</v>
      </c>
    </row>
    <row r="123" spans="1:63" s="2" customFormat="1" ht="36" customHeight="1" x14ac:dyDescent="0.2">
      <c r="A123" s="28"/>
      <c r="B123" s="160"/>
      <c r="C123" s="175" t="s">
        <v>83</v>
      </c>
      <c r="D123" s="175" t="s">
        <v>166</v>
      </c>
      <c r="E123" s="176" t="s">
        <v>447</v>
      </c>
      <c r="F123" s="177" t="s">
        <v>448</v>
      </c>
      <c r="G123" s="178" t="s">
        <v>449</v>
      </c>
      <c r="H123" s="138"/>
      <c r="I123" s="177" t="s">
        <v>170</v>
      </c>
      <c r="J123" s="29"/>
      <c r="K123" s="139" t="s">
        <v>1</v>
      </c>
      <c r="L123" s="140" t="s">
        <v>41</v>
      </c>
      <c r="M123" s="53"/>
      <c r="N123" s="141" t="e">
        <f>M123*#REF!</f>
        <v>#REF!</v>
      </c>
      <c r="O123" s="141">
        <v>0</v>
      </c>
      <c r="P123" s="141" t="e">
        <f>O123*#REF!</f>
        <v>#REF!</v>
      </c>
      <c r="Q123" s="141">
        <v>0</v>
      </c>
      <c r="R123" s="142" t="e">
        <f>Q123*#REF!</f>
        <v>#REF!</v>
      </c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P123" s="143" t="s">
        <v>83</v>
      </c>
      <c r="AR123" s="143" t="s">
        <v>166</v>
      </c>
      <c r="AS123" s="143" t="s">
        <v>83</v>
      </c>
      <c r="AW123" s="14" t="s">
        <v>164</v>
      </c>
      <c r="BC123" s="144" t="e">
        <f>IF(L123="základní",#REF!,0)</f>
        <v>#REF!</v>
      </c>
      <c r="BD123" s="144">
        <f>IF(L123="snížená",#REF!,0)</f>
        <v>0</v>
      </c>
      <c r="BE123" s="144">
        <f>IF(L123="zákl. přenesená",#REF!,0)</f>
        <v>0</v>
      </c>
      <c r="BF123" s="144">
        <f>IF(L123="sníž. přenesená",#REF!,0)</f>
        <v>0</v>
      </c>
      <c r="BG123" s="144">
        <f>IF(L123="nulová",#REF!,0)</f>
        <v>0</v>
      </c>
      <c r="BH123" s="14" t="s">
        <v>83</v>
      </c>
      <c r="BI123" s="144" t="e">
        <f>ROUND(H123*#REF!,2)</f>
        <v>#REF!</v>
      </c>
      <c r="BJ123" s="14" t="s">
        <v>83</v>
      </c>
      <c r="BK123" s="143" t="s">
        <v>743</v>
      </c>
    </row>
    <row r="124" spans="1:63" s="2" customFormat="1" ht="29.25" x14ac:dyDescent="0.2">
      <c r="A124" s="28"/>
      <c r="B124" s="160"/>
      <c r="C124" s="162"/>
      <c r="D124" s="179" t="s">
        <v>172</v>
      </c>
      <c r="E124" s="162"/>
      <c r="F124" s="180" t="s">
        <v>448</v>
      </c>
      <c r="G124" s="162"/>
      <c r="H124" s="162"/>
      <c r="I124" s="162"/>
      <c r="J124" s="29"/>
      <c r="K124" s="145"/>
      <c r="L124" s="146"/>
      <c r="M124" s="53"/>
      <c r="N124" s="53"/>
      <c r="O124" s="53"/>
      <c r="P124" s="53"/>
      <c r="Q124" s="53"/>
      <c r="R124" s="5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R124" s="14" t="s">
        <v>172</v>
      </c>
      <c r="AS124" s="14" t="s">
        <v>83</v>
      </c>
    </row>
    <row r="125" spans="1:63" s="2" customFormat="1" ht="36" customHeight="1" x14ac:dyDescent="0.2">
      <c r="A125" s="28"/>
      <c r="B125" s="160"/>
      <c r="C125" s="175" t="s">
        <v>85</v>
      </c>
      <c r="D125" s="175" t="s">
        <v>166</v>
      </c>
      <c r="E125" s="176" t="s">
        <v>451</v>
      </c>
      <c r="F125" s="177" t="s">
        <v>452</v>
      </c>
      <c r="G125" s="178" t="s">
        <v>169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440</v>
      </c>
      <c r="AR125" s="143" t="s">
        <v>166</v>
      </c>
      <c r="AS125" s="143" t="s">
        <v>83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440</v>
      </c>
      <c r="BK125" s="143" t="s">
        <v>744</v>
      </c>
    </row>
    <row r="126" spans="1:63" s="2" customFormat="1" ht="117" x14ac:dyDescent="0.2">
      <c r="A126" s="28"/>
      <c r="B126" s="160"/>
      <c r="C126" s="162"/>
      <c r="D126" s="179" t="s">
        <v>172</v>
      </c>
      <c r="E126" s="162"/>
      <c r="F126" s="180" t="s">
        <v>454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83</v>
      </c>
    </row>
    <row r="127" spans="1:63" s="2" customFormat="1" ht="107.25" x14ac:dyDescent="0.2">
      <c r="A127" s="28"/>
      <c r="B127" s="160"/>
      <c r="C127" s="162"/>
      <c r="D127" s="179" t="s">
        <v>455</v>
      </c>
      <c r="E127" s="162"/>
      <c r="F127" s="185" t="s">
        <v>456</v>
      </c>
      <c r="G127" s="162"/>
      <c r="H127" s="162"/>
      <c r="I127" s="162"/>
      <c r="J127" s="29"/>
      <c r="K127" s="147"/>
      <c r="L127" s="148"/>
      <c r="M127" s="149"/>
      <c r="N127" s="149"/>
      <c r="O127" s="149"/>
      <c r="P127" s="149"/>
      <c r="Q127" s="149"/>
      <c r="R127" s="150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455</v>
      </c>
      <c r="AS127" s="14" t="s">
        <v>83</v>
      </c>
    </row>
    <row r="128" spans="1:63" s="2" customFormat="1" ht="6.95" customHeight="1" x14ac:dyDescent="0.2">
      <c r="A128" s="28"/>
      <c r="B128" s="181"/>
      <c r="C128" s="182"/>
      <c r="D128" s="182"/>
      <c r="E128" s="182"/>
      <c r="F128" s="182"/>
      <c r="G128" s="182"/>
      <c r="H128" s="182"/>
      <c r="I128" s="182"/>
      <c r="J128" s="29"/>
      <c r="K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</row>
  </sheetData>
  <sheetProtection password="8EED" sheet="1" objects="1" scenarios="1" selectLockedCells="1"/>
  <autoFilter ref="C120:I127"/>
  <mergeCells count="15">
    <mergeCell ref="E111:G111"/>
    <mergeCell ref="E115:G115"/>
    <mergeCell ref="E113:G113"/>
    <mergeCell ref="E117:G117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17"/>
  <sheetViews>
    <sheetView showGridLines="0" topLeftCell="A2" workbookViewId="0">
      <selection activeCell="H124" sqref="H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134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646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745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746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ROUND((SUM(BC122:BC216)),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ROUND((SUM(BD122:BD216)),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ROUND((SUM(BE122:BE216)),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ROUND((SUM(BF122:BF216)),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ROUND((SUM(BG122:BG216)),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646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745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03-02-01 - 1/2 2021 - souhrn oprav relé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747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646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745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03-02-01 - 1/2 2021 - souhrn oprav relé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N124+SUM(N125:N214)</f>
        <v>#REF!</v>
      </c>
      <c r="O123" s="133"/>
      <c r="P123" s="134" t="e">
        <f>P124+SUM(P125:P214)</f>
        <v>#REF!</v>
      </c>
      <c r="Q123" s="133"/>
      <c r="R123" s="135" t="e">
        <f>R124+SUM(R125:R214)</f>
        <v>#REF!</v>
      </c>
      <c r="AP123" s="131" t="s">
        <v>163</v>
      </c>
      <c r="AR123" s="136" t="s">
        <v>75</v>
      </c>
      <c r="AS123" s="136" t="s">
        <v>76</v>
      </c>
      <c r="AW123" s="131" t="s">
        <v>164</v>
      </c>
      <c r="BI123" s="137" t="e">
        <f>BI124+SUM(BI125:BI214)</f>
        <v>#REF!</v>
      </c>
    </row>
    <row r="124" spans="1:63" s="2" customFormat="1" ht="24" customHeight="1" x14ac:dyDescent="0.2">
      <c r="A124" s="28"/>
      <c r="B124" s="160"/>
      <c r="C124" s="175" t="s">
        <v>346</v>
      </c>
      <c r="D124" s="175" t="s">
        <v>166</v>
      </c>
      <c r="E124" s="176" t="s">
        <v>650</v>
      </c>
      <c r="F124" s="177" t="s">
        <v>651</v>
      </c>
      <c r="G124" s="178" t="s">
        <v>169</v>
      </c>
      <c r="H124" s="138"/>
      <c r="I124" s="177" t="s">
        <v>170</v>
      </c>
      <c r="J124" s="29"/>
      <c r="K124" s="139" t="s">
        <v>1</v>
      </c>
      <c r="L124" s="140" t="s">
        <v>41</v>
      </c>
      <c r="M124" s="53"/>
      <c r="N124" s="141" t="e">
        <f>M124*#REF!</f>
        <v>#REF!</v>
      </c>
      <c r="O124" s="141">
        <v>0</v>
      </c>
      <c r="P124" s="141" t="e">
        <f>O124*#REF!</f>
        <v>#REF!</v>
      </c>
      <c r="Q124" s="141">
        <v>0</v>
      </c>
      <c r="R124" s="142" t="e">
        <f>Q124*#REF!</f>
        <v>#REF!</v>
      </c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P124" s="143" t="s">
        <v>440</v>
      </c>
      <c r="AR124" s="143" t="s">
        <v>166</v>
      </c>
      <c r="AS124" s="143" t="s">
        <v>83</v>
      </c>
      <c r="AW124" s="14" t="s">
        <v>164</v>
      </c>
      <c r="BC124" s="144" t="e">
        <f>IF(L124="základní",#REF!,0)</f>
        <v>#REF!</v>
      </c>
      <c r="BD124" s="144">
        <f>IF(L124="snížená",#REF!,0)</f>
        <v>0</v>
      </c>
      <c r="BE124" s="144">
        <f>IF(L124="zákl. přenesená",#REF!,0)</f>
        <v>0</v>
      </c>
      <c r="BF124" s="144">
        <f>IF(L124="sníž. přenesená",#REF!,0)</f>
        <v>0</v>
      </c>
      <c r="BG124" s="144">
        <f>IF(L124="nulová",#REF!,0)</f>
        <v>0</v>
      </c>
      <c r="BH124" s="14" t="s">
        <v>83</v>
      </c>
      <c r="BI124" s="144" t="e">
        <f>ROUND(H124*#REF!,2)</f>
        <v>#REF!</v>
      </c>
      <c r="BJ124" s="14" t="s">
        <v>440</v>
      </c>
      <c r="BK124" s="143" t="s">
        <v>748</v>
      </c>
    </row>
    <row r="125" spans="1:63" s="2" customFormat="1" ht="78" x14ac:dyDescent="0.2">
      <c r="A125" s="28"/>
      <c r="B125" s="160"/>
      <c r="C125" s="162"/>
      <c r="D125" s="179" t="s">
        <v>172</v>
      </c>
      <c r="E125" s="162"/>
      <c r="F125" s="180" t="s">
        <v>653</v>
      </c>
      <c r="G125" s="162"/>
      <c r="H125" s="162"/>
      <c r="I125" s="162"/>
      <c r="J125" s="29"/>
      <c r="K125" s="145"/>
      <c r="L125" s="146"/>
      <c r="M125" s="53"/>
      <c r="N125" s="53"/>
      <c r="O125" s="53"/>
      <c r="P125" s="53"/>
      <c r="Q125" s="53"/>
      <c r="R125" s="5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R125" s="14" t="s">
        <v>172</v>
      </c>
      <c r="AS125" s="14" t="s">
        <v>83</v>
      </c>
    </row>
    <row r="126" spans="1:63" s="2" customFormat="1" ht="24" customHeight="1" x14ac:dyDescent="0.2">
      <c r="A126" s="28"/>
      <c r="B126" s="160"/>
      <c r="C126" s="175" t="s">
        <v>83</v>
      </c>
      <c r="D126" s="175" t="s">
        <v>166</v>
      </c>
      <c r="E126" s="176" t="s">
        <v>167</v>
      </c>
      <c r="F126" s="177" t="s">
        <v>168</v>
      </c>
      <c r="G126" s="178" t="s">
        <v>169</v>
      </c>
      <c r="H126" s="138"/>
      <c r="I126" s="177" t="s">
        <v>170</v>
      </c>
      <c r="J126" s="29"/>
      <c r="K126" s="139" t="s">
        <v>1</v>
      </c>
      <c r="L126" s="140" t="s">
        <v>41</v>
      </c>
      <c r="M126" s="53"/>
      <c r="N126" s="141" t="e">
        <f>M126*#REF!</f>
        <v>#REF!</v>
      </c>
      <c r="O126" s="141">
        <v>0</v>
      </c>
      <c r="P126" s="141" t="e">
        <f>O126*#REF!</f>
        <v>#REF!</v>
      </c>
      <c r="Q126" s="141">
        <v>0</v>
      </c>
      <c r="R126" s="142" t="e">
        <f>Q126*#REF!</f>
        <v>#REF!</v>
      </c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P126" s="143" t="s">
        <v>440</v>
      </c>
      <c r="AR126" s="143" t="s">
        <v>166</v>
      </c>
      <c r="AS126" s="143" t="s">
        <v>83</v>
      </c>
      <c r="AW126" s="14" t="s">
        <v>164</v>
      </c>
      <c r="BC126" s="144" t="e">
        <f>IF(L126="základní",#REF!,0)</f>
        <v>#REF!</v>
      </c>
      <c r="BD126" s="144">
        <f>IF(L126="snížená",#REF!,0)</f>
        <v>0</v>
      </c>
      <c r="BE126" s="144">
        <f>IF(L126="zákl. přenesená",#REF!,0)</f>
        <v>0</v>
      </c>
      <c r="BF126" s="144">
        <f>IF(L126="sníž. přenesená",#REF!,0)</f>
        <v>0</v>
      </c>
      <c r="BG126" s="144">
        <f>IF(L126="nulová",#REF!,0)</f>
        <v>0</v>
      </c>
      <c r="BH126" s="14" t="s">
        <v>83</v>
      </c>
      <c r="BI126" s="144" t="e">
        <f>ROUND(H126*#REF!,2)</f>
        <v>#REF!</v>
      </c>
      <c r="BJ126" s="14" t="s">
        <v>440</v>
      </c>
      <c r="BK126" s="143" t="s">
        <v>749</v>
      </c>
    </row>
    <row r="127" spans="1:63" s="2" customFormat="1" ht="29.25" x14ac:dyDescent="0.2">
      <c r="A127" s="28"/>
      <c r="B127" s="160"/>
      <c r="C127" s="162"/>
      <c r="D127" s="179" t="s">
        <v>172</v>
      </c>
      <c r="E127" s="162"/>
      <c r="F127" s="180" t="s">
        <v>173</v>
      </c>
      <c r="G127" s="162"/>
      <c r="H127" s="162"/>
      <c r="I127" s="162"/>
      <c r="J127" s="29"/>
      <c r="K127" s="145"/>
      <c r="L127" s="146"/>
      <c r="M127" s="53"/>
      <c r="N127" s="53"/>
      <c r="O127" s="53"/>
      <c r="P127" s="53"/>
      <c r="Q127" s="53"/>
      <c r="R127" s="5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172</v>
      </c>
      <c r="AS127" s="14" t="s">
        <v>83</v>
      </c>
    </row>
    <row r="128" spans="1:63" s="2" customFormat="1" ht="24" customHeight="1" x14ac:dyDescent="0.2">
      <c r="A128" s="28"/>
      <c r="B128" s="160"/>
      <c r="C128" s="175" t="s">
        <v>85</v>
      </c>
      <c r="D128" s="175" t="s">
        <v>166</v>
      </c>
      <c r="E128" s="176" t="s">
        <v>310</v>
      </c>
      <c r="F128" s="177" t="s">
        <v>311</v>
      </c>
      <c r="G128" s="178" t="s">
        <v>169</v>
      </c>
      <c r="H128" s="138"/>
      <c r="I128" s="177" t="s">
        <v>170</v>
      </c>
      <c r="J128" s="29"/>
      <c r="K128" s="139" t="s">
        <v>1</v>
      </c>
      <c r="L128" s="140" t="s">
        <v>41</v>
      </c>
      <c r="M128" s="53"/>
      <c r="N128" s="141" t="e">
        <f>M128*#REF!</f>
        <v>#REF!</v>
      </c>
      <c r="O128" s="141">
        <v>0</v>
      </c>
      <c r="P128" s="141" t="e">
        <f>O128*#REF!</f>
        <v>#REF!</v>
      </c>
      <c r="Q128" s="141">
        <v>0</v>
      </c>
      <c r="R128" s="142" t="e">
        <f>Q128*#REF!</f>
        <v>#REF!</v>
      </c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P128" s="143" t="s">
        <v>440</v>
      </c>
      <c r="AR128" s="143" t="s">
        <v>166</v>
      </c>
      <c r="AS128" s="143" t="s">
        <v>83</v>
      </c>
      <c r="AW128" s="14" t="s">
        <v>164</v>
      </c>
      <c r="BC128" s="144" t="e">
        <f>IF(L128="základní",#REF!,0)</f>
        <v>#REF!</v>
      </c>
      <c r="BD128" s="144">
        <f>IF(L128="snížená",#REF!,0)</f>
        <v>0</v>
      </c>
      <c r="BE128" s="144">
        <f>IF(L128="zákl. přenesená",#REF!,0)</f>
        <v>0</v>
      </c>
      <c r="BF128" s="144">
        <f>IF(L128="sníž. přenesená",#REF!,0)</f>
        <v>0</v>
      </c>
      <c r="BG128" s="144">
        <f>IF(L128="nulová",#REF!,0)</f>
        <v>0</v>
      </c>
      <c r="BH128" s="14" t="s">
        <v>83</v>
      </c>
      <c r="BI128" s="144" t="e">
        <f>ROUND(H128*#REF!,2)</f>
        <v>#REF!</v>
      </c>
      <c r="BJ128" s="14" t="s">
        <v>440</v>
      </c>
      <c r="BK128" s="143" t="s">
        <v>750</v>
      </c>
    </row>
    <row r="129" spans="1:63" s="2" customFormat="1" ht="29.25" x14ac:dyDescent="0.2">
      <c r="A129" s="28"/>
      <c r="B129" s="160"/>
      <c r="C129" s="162"/>
      <c r="D129" s="179" t="s">
        <v>172</v>
      </c>
      <c r="E129" s="162"/>
      <c r="F129" s="180" t="s">
        <v>313</v>
      </c>
      <c r="G129" s="162"/>
      <c r="H129" s="162"/>
      <c r="I129" s="162"/>
      <c r="J129" s="29"/>
      <c r="K129" s="145"/>
      <c r="L129" s="146"/>
      <c r="M129" s="53"/>
      <c r="N129" s="53"/>
      <c r="O129" s="53"/>
      <c r="P129" s="53"/>
      <c r="Q129" s="53"/>
      <c r="R129" s="54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172</v>
      </c>
      <c r="AS129" s="14" t="s">
        <v>83</v>
      </c>
    </row>
    <row r="130" spans="1:63" s="2" customFormat="1" ht="48" customHeight="1" x14ac:dyDescent="0.2">
      <c r="A130" s="28"/>
      <c r="B130" s="160"/>
      <c r="C130" s="175" t="s">
        <v>93</v>
      </c>
      <c r="D130" s="175" t="s">
        <v>166</v>
      </c>
      <c r="E130" s="176" t="s">
        <v>314</v>
      </c>
      <c r="F130" s="177" t="s">
        <v>315</v>
      </c>
      <c r="G130" s="178" t="s">
        <v>169</v>
      </c>
      <c r="H130" s="138"/>
      <c r="I130" s="177" t="s">
        <v>170</v>
      </c>
      <c r="J130" s="29"/>
      <c r="K130" s="139" t="s">
        <v>1</v>
      </c>
      <c r="L130" s="140" t="s">
        <v>41</v>
      </c>
      <c r="M130" s="53"/>
      <c r="N130" s="141" t="e">
        <f>M130*#REF!</f>
        <v>#REF!</v>
      </c>
      <c r="O130" s="141">
        <v>0</v>
      </c>
      <c r="P130" s="141" t="e">
        <f>O130*#REF!</f>
        <v>#REF!</v>
      </c>
      <c r="Q130" s="141">
        <v>0</v>
      </c>
      <c r="R130" s="142" t="e">
        <f>Q130*#REF!</f>
        <v>#REF!</v>
      </c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P130" s="143" t="s">
        <v>440</v>
      </c>
      <c r="AR130" s="143" t="s">
        <v>166</v>
      </c>
      <c r="AS130" s="143" t="s">
        <v>83</v>
      </c>
      <c r="AW130" s="14" t="s">
        <v>164</v>
      </c>
      <c r="BC130" s="144" t="e">
        <f>IF(L130="základní",#REF!,0)</f>
        <v>#REF!</v>
      </c>
      <c r="BD130" s="144">
        <f>IF(L130="snížená",#REF!,0)</f>
        <v>0</v>
      </c>
      <c r="BE130" s="144">
        <f>IF(L130="zákl. přenesená",#REF!,0)</f>
        <v>0</v>
      </c>
      <c r="BF130" s="144">
        <f>IF(L130="sníž. přenesená",#REF!,0)</f>
        <v>0</v>
      </c>
      <c r="BG130" s="144">
        <f>IF(L130="nulová",#REF!,0)</f>
        <v>0</v>
      </c>
      <c r="BH130" s="14" t="s">
        <v>83</v>
      </c>
      <c r="BI130" s="144" t="e">
        <f>ROUND(H130*#REF!,2)</f>
        <v>#REF!</v>
      </c>
      <c r="BJ130" s="14" t="s">
        <v>440</v>
      </c>
      <c r="BK130" s="143" t="s">
        <v>751</v>
      </c>
    </row>
    <row r="131" spans="1:63" s="2" customFormat="1" ht="48.75" x14ac:dyDescent="0.2">
      <c r="A131" s="28"/>
      <c r="B131" s="160"/>
      <c r="C131" s="162"/>
      <c r="D131" s="179" t="s">
        <v>172</v>
      </c>
      <c r="E131" s="162"/>
      <c r="F131" s="180" t="s">
        <v>317</v>
      </c>
      <c r="G131" s="162"/>
      <c r="H131" s="162"/>
      <c r="I131" s="162"/>
      <c r="J131" s="29"/>
      <c r="K131" s="145"/>
      <c r="L131" s="146"/>
      <c r="M131" s="53"/>
      <c r="N131" s="53"/>
      <c r="O131" s="53"/>
      <c r="P131" s="53"/>
      <c r="Q131" s="53"/>
      <c r="R131" s="54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R131" s="14" t="s">
        <v>172</v>
      </c>
      <c r="AS131" s="14" t="s">
        <v>83</v>
      </c>
    </row>
    <row r="132" spans="1:63" s="2" customFormat="1" ht="24" customHeight="1" x14ac:dyDescent="0.2">
      <c r="A132" s="28"/>
      <c r="B132" s="160"/>
      <c r="C132" s="175" t="s">
        <v>163</v>
      </c>
      <c r="D132" s="175" t="s">
        <v>166</v>
      </c>
      <c r="E132" s="176" t="s">
        <v>327</v>
      </c>
      <c r="F132" s="177" t="s">
        <v>328</v>
      </c>
      <c r="G132" s="178" t="s">
        <v>169</v>
      </c>
      <c r="H132" s="138"/>
      <c r="I132" s="177" t="s">
        <v>170</v>
      </c>
      <c r="J132" s="29"/>
      <c r="K132" s="139" t="s">
        <v>1</v>
      </c>
      <c r="L132" s="140" t="s">
        <v>41</v>
      </c>
      <c r="M132" s="53"/>
      <c r="N132" s="141" t="e">
        <f>M132*#REF!</f>
        <v>#REF!</v>
      </c>
      <c r="O132" s="141">
        <v>0</v>
      </c>
      <c r="P132" s="141" t="e">
        <f>O132*#REF!</f>
        <v>#REF!</v>
      </c>
      <c r="Q132" s="141">
        <v>0</v>
      </c>
      <c r="R132" s="142" t="e">
        <f>Q132*#REF!</f>
        <v>#REF!</v>
      </c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P132" s="143" t="s">
        <v>440</v>
      </c>
      <c r="AR132" s="143" t="s">
        <v>166</v>
      </c>
      <c r="AS132" s="143" t="s">
        <v>83</v>
      </c>
      <c r="AW132" s="14" t="s">
        <v>164</v>
      </c>
      <c r="BC132" s="144" t="e">
        <f>IF(L132="základní",#REF!,0)</f>
        <v>#REF!</v>
      </c>
      <c r="BD132" s="144">
        <f>IF(L132="snížená",#REF!,0)</f>
        <v>0</v>
      </c>
      <c r="BE132" s="144">
        <f>IF(L132="zákl. přenesená",#REF!,0)</f>
        <v>0</v>
      </c>
      <c r="BF132" s="144">
        <f>IF(L132="sníž. přenesená",#REF!,0)</f>
        <v>0</v>
      </c>
      <c r="BG132" s="144">
        <f>IF(L132="nulová",#REF!,0)</f>
        <v>0</v>
      </c>
      <c r="BH132" s="14" t="s">
        <v>83</v>
      </c>
      <c r="BI132" s="144" t="e">
        <f>ROUND(H132*#REF!,2)</f>
        <v>#REF!</v>
      </c>
      <c r="BJ132" s="14" t="s">
        <v>440</v>
      </c>
      <c r="BK132" s="143" t="s">
        <v>752</v>
      </c>
    </row>
    <row r="133" spans="1:63" s="2" customFormat="1" ht="29.25" x14ac:dyDescent="0.2">
      <c r="A133" s="28"/>
      <c r="B133" s="160"/>
      <c r="C133" s="162"/>
      <c r="D133" s="179" t="s">
        <v>172</v>
      </c>
      <c r="E133" s="162"/>
      <c r="F133" s="180" t="s">
        <v>330</v>
      </c>
      <c r="G133" s="162"/>
      <c r="H133" s="162"/>
      <c r="I133" s="162"/>
      <c r="J133" s="29"/>
      <c r="K133" s="145"/>
      <c r="L133" s="146"/>
      <c r="M133" s="53"/>
      <c r="N133" s="53"/>
      <c r="O133" s="53"/>
      <c r="P133" s="53"/>
      <c r="Q133" s="53"/>
      <c r="R133" s="54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R133" s="14" t="s">
        <v>172</v>
      </c>
      <c r="AS133" s="14" t="s">
        <v>83</v>
      </c>
    </row>
    <row r="134" spans="1:63" s="2" customFormat="1" ht="24" customHeight="1" x14ac:dyDescent="0.2">
      <c r="A134" s="28"/>
      <c r="B134" s="160"/>
      <c r="C134" s="175" t="s">
        <v>212</v>
      </c>
      <c r="D134" s="175" t="s">
        <v>166</v>
      </c>
      <c r="E134" s="176" t="s">
        <v>336</v>
      </c>
      <c r="F134" s="177" t="s">
        <v>337</v>
      </c>
      <c r="G134" s="178" t="s">
        <v>169</v>
      </c>
      <c r="H134" s="138"/>
      <c r="I134" s="177" t="s">
        <v>170</v>
      </c>
      <c r="J134" s="29"/>
      <c r="K134" s="139" t="s">
        <v>1</v>
      </c>
      <c r="L134" s="140" t="s">
        <v>41</v>
      </c>
      <c r="M134" s="53"/>
      <c r="N134" s="141" t="e">
        <f>M134*#REF!</f>
        <v>#REF!</v>
      </c>
      <c r="O134" s="141">
        <v>0</v>
      </c>
      <c r="P134" s="141" t="e">
        <f>O134*#REF!</f>
        <v>#REF!</v>
      </c>
      <c r="Q134" s="141">
        <v>0</v>
      </c>
      <c r="R134" s="142" t="e">
        <f>Q134*#REF!</f>
        <v>#REF!</v>
      </c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P134" s="143" t="s">
        <v>440</v>
      </c>
      <c r="AR134" s="143" t="s">
        <v>166</v>
      </c>
      <c r="AS134" s="143" t="s">
        <v>83</v>
      </c>
      <c r="AW134" s="14" t="s">
        <v>164</v>
      </c>
      <c r="BC134" s="144" t="e">
        <f>IF(L134="základní",#REF!,0)</f>
        <v>#REF!</v>
      </c>
      <c r="BD134" s="144">
        <f>IF(L134="snížená",#REF!,0)</f>
        <v>0</v>
      </c>
      <c r="BE134" s="144">
        <f>IF(L134="zákl. přenesená",#REF!,0)</f>
        <v>0</v>
      </c>
      <c r="BF134" s="144">
        <f>IF(L134="sníž. přenesená",#REF!,0)</f>
        <v>0</v>
      </c>
      <c r="BG134" s="144">
        <f>IF(L134="nulová",#REF!,0)</f>
        <v>0</v>
      </c>
      <c r="BH134" s="14" t="s">
        <v>83</v>
      </c>
      <c r="BI134" s="144" t="e">
        <f>ROUND(H134*#REF!,2)</f>
        <v>#REF!</v>
      </c>
      <c r="BJ134" s="14" t="s">
        <v>440</v>
      </c>
      <c r="BK134" s="143" t="s">
        <v>753</v>
      </c>
    </row>
    <row r="135" spans="1:63" s="2" customFormat="1" ht="29.25" x14ac:dyDescent="0.2">
      <c r="A135" s="28"/>
      <c r="B135" s="160"/>
      <c r="C135" s="162"/>
      <c r="D135" s="179" t="s">
        <v>172</v>
      </c>
      <c r="E135" s="162"/>
      <c r="F135" s="180" t="s">
        <v>339</v>
      </c>
      <c r="G135" s="162"/>
      <c r="H135" s="162"/>
      <c r="I135" s="162"/>
      <c r="J135" s="29"/>
      <c r="K135" s="145"/>
      <c r="L135" s="146"/>
      <c r="M135" s="53"/>
      <c r="N135" s="53"/>
      <c r="O135" s="53"/>
      <c r="P135" s="53"/>
      <c r="Q135" s="53"/>
      <c r="R135" s="54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R135" s="14" t="s">
        <v>172</v>
      </c>
      <c r="AS135" s="14" t="s">
        <v>83</v>
      </c>
    </row>
    <row r="136" spans="1:63" s="2" customFormat="1" ht="24" customHeight="1" x14ac:dyDescent="0.2">
      <c r="A136" s="28"/>
      <c r="B136" s="160"/>
      <c r="C136" s="175" t="s">
        <v>250</v>
      </c>
      <c r="D136" s="175" t="s">
        <v>166</v>
      </c>
      <c r="E136" s="176" t="s">
        <v>194</v>
      </c>
      <c r="F136" s="177" t="s">
        <v>195</v>
      </c>
      <c r="G136" s="178" t="s">
        <v>169</v>
      </c>
      <c r="H136" s="138"/>
      <c r="I136" s="177" t="s">
        <v>170</v>
      </c>
      <c r="J136" s="29"/>
      <c r="K136" s="139" t="s">
        <v>1</v>
      </c>
      <c r="L136" s="140" t="s">
        <v>41</v>
      </c>
      <c r="M136" s="53"/>
      <c r="N136" s="141" t="e">
        <f>M136*#REF!</f>
        <v>#REF!</v>
      </c>
      <c r="O136" s="141">
        <v>0</v>
      </c>
      <c r="P136" s="141" t="e">
        <f>O136*#REF!</f>
        <v>#REF!</v>
      </c>
      <c r="Q136" s="141">
        <v>0</v>
      </c>
      <c r="R136" s="142" t="e">
        <f>Q136*#REF!</f>
        <v>#REF!</v>
      </c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P136" s="143" t="s">
        <v>440</v>
      </c>
      <c r="AR136" s="143" t="s">
        <v>166</v>
      </c>
      <c r="AS136" s="143" t="s">
        <v>83</v>
      </c>
      <c r="AW136" s="14" t="s">
        <v>164</v>
      </c>
      <c r="BC136" s="144" t="e">
        <f>IF(L136="základní",#REF!,0)</f>
        <v>#REF!</v>
      </c>
      <c r="BD136" s="144">
        <f>IF(L136="snížená",#REF!,0)</f>
        <v>0</v>
      </c>
      <c r="BE136" s="144">
        <f>IF(L136="zákl. přenesená",#REF!,0)</f>
        <v>0</v>
      </c>
      <c r="BF136" s="144">
        <f>IF(L136="sníž. přenesená",#REF!,0)</f>
        <v>0</v>
      </c>
      <c r="BG136" s="144">
        <f>IF(L136="nulová",#REF!,0)</f>
        <v>0</v>
      </c>
      <c r="BH136" s="14" t="s">
        <v>83</v>
      </c>
      <c r="BI136" s="144" t="e">
        <f>ROUND(H136*#REF!,2)</f>
        <v>#REF!</v>
      </c>
      <c r="BJ136" s="14" t="s">
        <v>440</v>
      </c>
      <c r="BK136" s="143" t="s">
        <v>754</v>
      </c>
    </row>
    <row r="137" spans="1:63" s="2" customFormat="1" ht="29.25" x14ac:dyDescent="0.2">
      <c r="A137" s="28"/>
      <c r="B137" s="160"/>
      <c r="C137" s="162"/>
      <c r="D137" s="179" t="s">
        <v>172</v>
      </c>
      <c r="E137" s="162"/>
      <c r="F137" s="180" t="s">
        <v>197</v>
      </c>
      <c r="G137" s="162"/>
      <c r="H137" s="162"/>
      <c r="I137" s="162"/>
      <c r="J137" s="29"/>
      <c r="K137" s="145"/>
      <c r="L137" s="146"/>
      <c r="M137" s="53"/>
      <c r="N137" s="53"/>
      <c r="O137" s="53"/>
      <c r="P137" s="53"/>
      <c r="Q137" s="53"/>
      <c r="R137" s="54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R137" s="14" t="s">
        <v>172</v>
      </c>
      <c r="AS137" s="14" t="s">
        <v>83</v>
      </c>
    </row>
    <row r="138" spans="1:63" s="2" customFormat="1" ht="24" customHeight="1" x14ac:dyDescent="0.2">
      <c r="A138" s="28"/>
      <c r="B138" s="160"/>
      <c r="C138" s="175" t="s">
        <v>268</v>
      </c>
      <c r="D138" s="175" t="s">
        <v>166</v>
      </c>
      <c r="E138" s="176" t="s">
        <v>662</v>
      </c>
      <c r="F138" s="177" t="s">
        <v>663</v>
      </c>
      <c r="G138" s="178" t="s">
        <v>169</v>
      </c>
      <c r="H138" s="138"/>
      <c r="I138" s="177" t="s">
        <v>170</v>
      </c>
      <c r="J138" s="29"/>
      <c r="K138" s="139" t="s">
        <v>1</v>
      </c>
      <c r="L138" s="140" t="s">
        <v>41</v>
      </c>
      <c r="M138" s="53"/>
      <c r="N138" s="141" t="e">
        <f>M138*#REF!</f>
        <v>#REF!</v>
      </c>
      <c r="O138" s="141">
        <v>0</v>
      </c>
      <c r="P138" s="141" t="e">
        <f>O138*#REF!</f>
        <v>#REF!</v>
      </c>
      <c r="Q138" s="141">
        <v>0</v>
      </c>
      <c r="R138" s="142" t="e">
        <f>Q138*#REF!</f>
        <v>#REF!</v>
      </c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P138" s="143" t="s">
        <v>440</v>
      </c>
      <c r="AR138" s="143" t="s">
        <v>166</v>
      </c>
      <c r="AS138" s="143" t="s">
        <v>83</v>
      </c>
      <c r="AW138" s="14" t="s">
        <v>164</v>
      </c>
      <c r="BC138" s="144" t="e">
        <f>IF(L138="základní",#REF!,0)</f>
        <v>#REF!</v>
      </c>
      <c r="BD138" s="144">
        <f>IF(L138="snížená",#REF!,0)</f>
        <v>0</v>
      </c>
      <c r="BE138" s="144">
        <f>IF(L138="zákl. přenesená",#REF!,0)</f>
        <v>0</v>
      </c>
      <c r="BF138" s="144">
        <f>IF(L138="sníž. přenesená",#REF!,0)</f>
        <v>0</v>
      </c>
      <c r="BG138" s="144">
        <f>IF(L138="nulová",#REF!,0)</f>
        <v>0</v>
      </c>
      <c r="BH138" s="14" t="s">
        <v>83</v>
      </c>
      <c r="BI138" s="144" t="e">
        <f>ROUND(H138*#REF!,2)</f>
        <v>#REF!</v>
      </c>
      <c r="BJ138" s="14" t="s">
        <v>440</v>
      </c>
      <c r="BK138" s="143" t="s">
        <v>755</v>
      </c>
    </row>
    <row r="139" spans="1:63" s="2" customFormat="1" ht="29.25" x14ac:dyDescent="0.2">
      <c r="A139" s="28"/>
      <c r="B139" s="160"/>
      <c r="C139" s="162"/>
      <c r="D139" s="179" t="s">
        <v>172</v>
      </c>
      <c r="E139" s="162"/>
      <c r="F139" s="180" t="s">
        <v>665</v>
      </c>
      <c r="G139" s="162"/>
      <c r="H139" s="162"/>
      <c r="I139" s="162"/>
      <c r="J139" s="29"/>
      <c r="K139" s="145"/>
      <c r="L139" s="146"/>
      <c r="M139" s="53"/>
      <c r="N139" s="53"/>
      <c r="O139" s="53"/>
      <c r="P139" s="53"/>
      <c r="Q139" s="53"/>
      <c r="R139" s="54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R139" s="14" t="s">
        <v>172</v>
      </c>
      <c r="AS139" s="14" t="s">
        <v>83</v>
      </c>
    </row>
    <row r="140" spans="1:63" s="2" customFormat="1" ht="24" customHeight="1" x14ac:dyDescent="0.2">
      <c r="A140" s="28"/>
      <c r="B140" s="160"/>
      <c r="C140" s="175" t="s">
        <v>198</v>
      </c>
      <c r="D140" s="175" t="s">
        <v>166</v>
      </c>
      <c r="E140" s="176" t="s">
        <v>554</v>
      </c>
      <c r="F140" s="177" t="s">
        <v>666</v>
      </c>
      <c r="G140" s="178" t="s">
        <v>169</v>
      </c>
      <c r="H140" s="138"/>
      <c r="I140" s="177" t="s">
        <v>170</v>
      </c>
      <c r="J140" s="29"/>
      <c r="K140" s="139" t="s">
        <v>1</v>
      </c>
      <c r="L140" s="140" t="s">
        <v>41</v>
      </c>
      <c r="M140" s="53"/>
      <c r="N140" s="141" t="e">
        <f>M140*#REF!</f>
        <v>#REF!</v>
      </c>
      <c r="O140" s="141">
        <v>0</v>
      </c>
      <c r="P140" s="141" t="e">
        <f>O140*#REF!</f>
        <v>#REF!</v>
      </c>
      <c r="Q140" s="141">
        <v>0</v>
      </c>
      <c r="R140" s="142" t="e">
        <f>Q140*#REF!</f>
        <v>#REF!</v>
      </c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P140" s="143" t="s">
        <v>440</v>
      </c>
      <c r="AR140" s="143" t="s">
        <v>166</v>
      </c>
      <c r="AS140" s="143" t="s">
        <v>83</v>
      </c>
      <c r="AW140" s="14" t="s">
        <v>164</v>
      </c>
      <c r="BC140" s="144" t="e">
        <f>IF(L140="základní",#REF!,0)</f>
        <v>#REF!</v>
      </c>
      <c r="BD140" s="144">
        <f>IF(L140="snížená",#REF!,0)</f>
        <v>0</v>
      </c>
      <c r="BE140" s="144">
        <f>IF(L140="zákl. přenesená",#REF!,0)</f>
        <v>0</v>
      </c>
      <c r="BF140" s="144">
        <f>IF(L140="sníž. přenesená",#REF!,0)</f>
        <v>0</v>
      </c>
      <c r="BG140" s="144">
        <f>IF(L140="nulová",#REF!,0)</f>
        <v>0</v>
      </c>
      <c r="BH140" s="14" t="s">
        <v>83</v>
      </c>
      <c r="BI140" s="144" t="e">
        <f>ROUND(H140*#REF!,2)</f>
        <v>#REF!</v>
      </c>
      <c r="BJ140" s="14" t="s">
        <v>440</v>
      </c>
      <c r="BK140" s="143" t="s">
        <v>756</v>
      </c>
    </row>
    <row r="141" spans="1:63" s="2" customFormat="1" ht="39" x14ac:dyDescent="0.2">
      <c r="A141" s="28"/>
      <c r="B141" s="160"/>
      <c r="C141" s="162"/>
      <c r="D141" s="179" t="s">
        <v>172</v>
      </c>
      <c r="E141" s="162"/>
      <c r="F141" s="180" t="s">
        <v>555</v>
      </c>
      <c r="G141" s="162"/>
      <c r="H141" s="162"/>
      <c r="I141" s="162"/>
      <c r="J141" s="29"/>
      <c r="K141" s="145"/>
      <c r="L141" s="146"/>
      <c r="M141" s="53"/>
      <c r="N141" s="53"/>
      <c r="O141" s="53"/>
      <c r="P141" s="53"/>
      <c r="Q141" s="53"/>
      <c r="R141" s="54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R141" s="14" t="s">
        <v>172</v>
      </c>
      <c r="AS141" s="14" t="s">
        <v>83</v>
      </c>
    </row>
    <row r="142" spans="1:63" s="2" customFormat="1" ht="24" customHeight="1" x14ac:dyDescent="0.2">
      <c r="A142" s="28"/>
      <c r="B142" s="160"/>
      <c r="C142" s="175" t="s">
        <v>207</v>
      </c>
      <c r="D142" s="175" t="s">
        <v>166</v>
      </c>
      <c r="E142" s="176" t="s">
        <v>199</v>
      </c>
      <c r="F142" s="177" t="s">
        <v>200</v>
      </c>
      <c r="G142" s="178" t="s">
        <v>169</v>
      </c>
      <c r="H142" s="138"/>
      <c r="I142" s="177" t="s">
        <v>170</v>
      </c>
      <c r="J142" s="29"/>
      <c r="K142" s="139" t="s">
        <v>1</v>
      </c>
      <c r="L142" s="140" t="s">
        <v>41</v>
      </c>
      <c r="M142" s="53"/>
      <c r="N142" s="141" t="e">
        <f>M142*#REF!</f>
        <v>#REF!</v>
      </c>
      <c r="O142" s="141">
        <v>0</v>
      </c>
      <c r="P142" s="141" t="e">
        <f>O142*#REF!</f>
        <v>#REF!</v>
      </c>
      <c r="Q142" s="141">
        <v>0</v>
      </c>
      <c r="R142" s="142" t="e">
        <f>Q142*#REF!</f>
        <v>#REF!</v>
      </c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P142" s="143" t="s">
        <v>440</v>
      </c>
      <c r="AR142" s="143" t="s">
        <v>166</v>
      </c>
      <c r="AS142" s="143" t="s">
        <v>83</v>
      </c>
      <c r="AW142" s="14" t="s">
        <v>164</v>
      </c>
      <c r="BC142" s="144" t="e">
        <f>IF(L142="základní",#REF!,0)</f>
        <v>#REF!</v>
      </c>
      <c r="BD142" s="144">
        <f>IF(L142="snížená",#REF!,0)</f>
        <v>0</v>
      </c>
      <c r="BE142" s="144">
        <f>IF(L142="zákl. přenesená",#REF!,0)</f>
        <v>0</v>
      </c>
      <c r="BF142" s="144">
        <f>IF(L142="sníž. přenesená",#REF!,0)</f>
        <v>0</v>
      </c>
      <c r="BG142" s="144">
        <f>IF(L142="nulová",#REF!,0)</f>
        <v>0</v>
      </c>
      <c r="BH142" s="14" t="s">
        <v>83</v>
      </c>
      <c r="BI142" s="144" t="e">
        <f>ROUND(H142*#REF!,2)</f>
        <v>#REF!</v>
      </c>
      <c r="BJ142" s="14" t="s">
        <v>440</v>
      </c>
      <c r="BK142" s="143" t="s">
        <v>757</v>
      </c>
    </row>
    <row r="143" spans="1:63" s="2" customFormat="1" ht="39" x14ac:dyDescent="0.2">
      <c r="A143" s="28"/>
      <c r="B143" s="160"/>
      <c r="C143" s="162"/>
      <c r="D143" s="179" t="s">
        <v>172</v>
      </c>
      <c r="E143" s="162"/>
      <c r="F143" s="180" t="s">
        <v>202</v>
      </c>
      <c r="G143" s="162"/>
      <c r="H143" s="162"/>
      <c r="I143" s="162"/>
      <c r="J143" s="29"/>
      <c r="K143" s="145"/>
      <c r="L143" s="146"/>
      <c r="M143" s="53"/>
      <c r="N143" s="53"/>
      <c r="O143" s="53"/>
      <c r="P143" s="53"/>
      <c r="Q143" s="53"/>
      <c r="R143" s="54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R143" s="14" t="s">
        <v>172</v>
      </c>
      <c r="AS143" s="14" t="s">
        <v>83</v>
      </c>
    </row>
    <row r="144" spans="1:63" s="2" customFormat="1" ht="24" customHeight="1" x14ac:dyDescent="0.2">
      <c r="A144" s="28"/>
      <c r="B144" s="160"/>
      <c r="C144" s="175" t="s">
        <v>259</v>
      </c>
      <c r="D144" s="175" t="s">
        <v>166</v>
      </c>
      <c r="E144" s="176" t="s">
        <v>559</v>
      </c>
      <c r="F144" s="177" t="s">
        <v>669</v>
      </c>
      <c r="G144" s="178" t="s">
        <v>169</v>
      </c>
      <c r="H144" s="138"/>
      <c r="I144" s="177" t="s">
        <v>170</v>
      </c>
      <c r="J144" s="29"/>
      <c r="K144" s="139" t="s">
        <v>1</v>
      </c>
      <c r="L144" s="140" t="s">
        <v>41</v>
      </c>
      <c r="M144" s="53"/>
      <c r="N144" s="141" t="e">
        <f>M144*#REF!</f>
        <v>#REF!</v>
      </c>
      <c r="O144" s="141">
        <v>0</v>
      </c>
      <c r="P144" s="141" t="e">
        <f>O144*#REF!</f>
        <v>#REF!</v>
      </c>
      <c r="Q144" s="141">
        <v>0</v>
      </c>
      <c r="R144" s="142" t="e">
        <f>Q144*#REF!</f>
        <v>#REF!</v>
      </c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P144" s="143" t="s">
        <v>440</v>
      </c>
      <c r="AR144" s="143" t="s">
        <v>166</v>
      </c>
      <c r="AS144" s="143" t="s">
        <v>83</v>
      </c>
      <c r="AW144" s="14" t="s">
        <v>164</v>
      </c>
      <c r="BC144" s="144" t="e">
        <f>IF(L144="základní",#REF!,0)</f>
        <v>#REF!</v>
      </c>
      <c r="BD144" s="144">
        <f>IF(L144="snížená",#REF!,0)</f>
        <v>0</v>
      </c>
      <c r="BE144" s="144">
        <f>IF(L144="zákl. přenesená",#REF!,0)</f>
        <v>0</v>
      </c>
      <c r="BF144" s="144">
        <f>IF(L144="sníž. přenesená",#REF!,0)</f>
        <v>0</v>
      </c>
      <c r="BG144" s="144">
        <f>IF(L144="nulová",#REF!,0)</f>
        <v>0</v>
      </c>
      <c r="BH144" s="14" t="s">
        <v>83</v>
      </c>
      <c r="BI144" s="144" t="e">
        <f>ROUND(H144*#REF!,2)</f>
        <v>#REF!</v>
      </c>
      <c r="BJ144" s="14" t="s">
        <v>440</v>
      </c>
      <c r="BK144" s="143" t="s">
        <v>758</v>
      </c>
    </row>
    <row r="145" spans="1:63" s="2" customFormat="1" ht="39" x14ac:dyDescent="0.2">
      <c r="A145" s="28"/>
      <c r="B145" s="160"/>
      <c r="C145" s="162"/>
      <c r="D145" s="179" t="s">
        <v>172</v>
      </c>
      <c r="E145" s="162"/>
      <c r="F145" s="180" t="s">
        <v>560</v>
      </c>
      <c r="G145" s="162"/>
      <c r="H145" s="162"/>
      <c r="I145" s="162"/>
      <c r="J145" s="29"/>
      <c r="K145" s="145"/>
      <c r="L145" s="146"/>
      <c r="M145" s="53"/>
      <c r="N145" s="53"/>
      <c r="O145" s="53"/>
      <c r="P145" s="53"/>
      <c r="Q145" s="53"/>
      <c r="R145" s="54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R145" s="14" t="s">
        <v>172</v>
      </c>
      <c r="AS145" s="14" t="s">
        <v>83</v>
      </c>
    </row>
    <row r="146" spans="1:63" s="2" customFormat="1" ht="24" customHeight="1" x14ac:dyDescent="0.2">
      <c r="A146" s="28"/>
      <c r="B146" s="160"/>
      <c r="C146" s="175" t="s">
        <v>231</v>
      </c>
      <c r="D146" s="175" t="s">
        <v>166</v>
      </c>
      <c r="E146" s="176" t="s">
        <v>671</v>
      </c>
      <c r="F146" s="177" t="s">
        <v>672</v>
      </c>
      <c r="G146" s="178" t="s">
        <v>169</v>
      </c>
      <c r="H146" s="138"/>
      <c r="I146" s="177" t="s">
        <v>170</v>
      </c>
      <c r="J146" s="29"/>
      <c r="K146" s="139" t="s">
        <v>1</v>
      </c>
      <c r="L146" s="140" t="s">
        <v>41</v>
      </c>
      <c r="M146" s="53"/>
      <c r="N146" s="141" t="e">
        <f>M146*#REF!</f>
        <v>#REF!</v>
      </c>
      <c r="O146" s="141">
        <v>0</v>
      </c>
      <c r="P146" s="141" t="e">
        <f>O146*#REF!</f>
        <v>#REF!</v>
      </c>
      <c r="Q146" s="141">
        <v>0</v>
      </c>
      <c r="R146" s="142" t="e">
        <f>Q146*#REF!</f>
        <v>#REF!</v>
      </c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P146" s="143" t="s">
        <v>440</v>
      </c>
      <c r="AR146" s="143" t="s">
        <v>166</v>
      </c>
      <c r="AS146" s="143" t="s">
        <v>83</v>
      </c>
      <c r="AW146" s="14" t="s">
        <v>164</v>
      </c>
      <c r="BC146" s="144" t="e">
        <f>IF(L146="základní",#REF!,0)</f>
        <v>#REF!</v>
      </c>
      <c r="BD146" s="144">
        <f>IF(L146="snížená",#REF!,0)</f>
        <v>0</v>
      </c>
      <c r="BE146" s="144">
        <f>IF(L146="zákl. přenesená",#REF!,0)</f>
        <v>0</v>
      </c>
      <c r="BF146" s="144">
        <f>IF(L146="sníž. přenesená",#REF!,0)</f>
        <v>0</v>
      </c>
      <c r="BG146" s="144">
        <f>IF(L146="nulová",#REF!,0)</f>
        <v>0</v>
      </c>
      <c r="BH146" s="14" t="s">
        <v>83</v>
      </c>
      <c r="BI146" s="144" t="e">
        <f>ROUND(H146*#REF!,2)</f>
        <v>#REF!</v>
      </c>
      <c r="BJ146" s="14" t="s">
        <v>440</v>
      </c>
      <c r="BK146" s="143" t="s">
        <v>759</v>
      </c>
    </row>
    <row r="147" spans="1:63" s="2" customFormat="1" ht="29.25" x14ac:dyDescent="0.2">
      <c r="A147" s="28"/>
      <c r="B147" s="160"/>
      <c r="C147" s="162"/>
      <c r="D147" s="179" t="s">
        <v>172</v>
      </c>
      <c r="E147" s="162"/>
      <c r="F147" s="180" t="s">
        <v>674</v>
      </c>
      <c r="G147" s="162"/>
      <c r="H147" s="162"/>
      <c r="I147" s="162"/>
      <c r="J147" s="29"/>
      <c r="K147" s="145"/>
      <c r="L147" s="146"/>
      <c r="M147" s="53"/>
      <c r="N147" s="53"/>
      <c r="O147" s="53"/>
      <c r="P147" s="53"/>
      <c r="Q147" s="53"/>
      <c r="R147" s="54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R147" s="14" t="s">
        <v>172</v>
      </c>
      <c r="AS147" s="14" t="s">
        <v>83</v>
      </c>
    </row>
    <row r="148" spans="1:63" s="2" customFormat="1" ht="24" customHeight="1" x14ac:dyDescent="0.2">
      <c r="A148" s="28"/>
      <c r="B148" s="160"/>
      <c r="C148" s="175" t="s">
        <v>340</v>
      </c>
      <c r="D148" s="175" t="s">
        <v>166</v>
      </c>
      <c r="E148" s="176" t="s">
        <v>675</v>
      </c>
      <c r="F148" s="177" t="s">
        <v>676</v>
      </c>
      <c r="G148" s="178" t="s">
        <v>169</v>
      </c>
      <c r="H148" s="138"/>
      <c r="I148" s="177" t="s">
        <v>170</v>
      </c>
      <c r="J148" s="29"/>
      <c r="K148" s="139" t="s">
        <v>1</v>
      </c>
      <c r="L148" s="140" t="s">
        <v>41</v>
      </c>
      <c r="M148" s="53"/>
      <c r="N148" s="141" t="e">
        <f>M148*#REF!</f>
        <v>#REF!</v>
      </c>
      <c r="O148" s="141">
        <v>0</v>
      </c>
      <c r="P148" s="141" t="e">
        <f>O148*#REF!</f>
        <v>#REF!</v>
      </c>
      <c r="Q148" s="141">
        <v>0</v>
      </c>
      <c r="R148" s="142" t="e">
        <f>Q148*#REF!</f>
        <v>#REF!</v>
      </c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P148" s="143" t="s">
        <v>440</v>
      </c>
      <c r="AR148" s="143" t="s">
        <v>166</v>
      </c>
      <c r="AS148" s="143" t="s">
        <v>83</v>
      </c>
      <c r="AW148" s="14" t="s">
        <v>164</v>
      </c>
      <c r="BC148" s="144" t="e">
        <f>IF(L148="základní",#REF!,0)</f>
        <v>#REF!</v>
      </c>
      <c r="BD148" s="144">
        <f>IF(L148="snížená",#REF!,0)</f>
        <v>0</v>
      </c>
      <c r="BE148" s="144">
        <f>IF(L148="zákl. přenesená",#REF!,0)</f>
        <v>0</v>
      </c>
      <c r="BF148" s="144">
        <f>IF(L148="sníž. přenesená",#REF!,0)</f>
        <v>0</v>
      </c>
      <c r="BG148" s="144">
        <f>IF(L148="nulová",#REF!,0)</f>
        <v>0</v>
      </c>
      <c r="BH148" s="14" t="s">
        <v>83</v>
      </c>
      <c r="BI148" s="144" t="e">
        <f>ROUND(H148*#REF!,2)</f>
        <v>#REF!</v>
      </c>
      <c r="BJ148" s="14" t="s">
        <v>440</v>
      </c>
      <c r="BK148" s="143" t="s">
        <v>760</v>
      </c>
    </row>
    <row r="149" spans="1:63" s="2" customFormat="1" ht="48.75" x14ac:dyDescent="0.2">
      <c r="A149" s="28"/>
      <c r="B149" s="160"/>
      <c r="C149" s="162"/>
      <c r="D149" s="179" t="s">
        <v>172</v>
      </c>
      <c r="E149" s="162"/>
      <c r="F149" s="180" t="s">
        <v>678</v>
      </c>
      <c r="G149" s="162"/>
      <c r="H149" s="162"/>
      <c r="I149" s="162"/>
      <c r="J149" s="29"/>
      <c r="K149" s="145"/>
      <c r="L149" s="146"/>
      <c r="M149" s="53"/>
      <c r="N149" s="53"/>
      <c r="O149" s="53"/>
      <c r="P149" s="53"/>
      <c r="Q149" s="53"/>
      <c r="R149" s="54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R149" s="14" t="s">
        <v>172</v>
      </c>
      <c r="AS149" s="14" t="s">
        <v>83</v>
      </c>
    </row>
    <row r="150" spans="1:63" s="2" customFormat="1" ht="24" customHeight="1" x14ac:dyDescent="0.2">
      <c r="A150" s="28"/>
      <c r="B150" s="160"/>
      <c r="C150" s="175" t="s">
        <v>245</v>
      </c>
      <c r="D150" s="175" t="s">
        <v>166</v>
      </c>
      <c r="E150" s="176" t="s">
        <v>761</v>
      </c>
      <c r="F150" s="177" t="s">
        <v>762</v>
      </c>
      <c r="G150" s="178" t="s">
        <v>169</v>
      </c>
      <c r="H150" s="138"/>
      <c r="I150" s="177" t="s">
        <v>170</v>
      </c>
      <c r="J150" s="29"/>
      <c r="K150" s="139" t="s">
        <v>1</v>
      </c>
      <c r="L150" s="140" t="s">
        <v>41</v>
      </c>
      <c r="M150" s="53"/>
      <c r="N150" s="141" t="e">
        <f>M150*#REF!</f>
        <v>#REF!</v>
      </c>
      <c r="O150" s="141">
        <v>0</v>
      </c>
      <c r="P150" s="141" t="e">
        <f>O150*#REF!</f>
        <v>#REF!</v>
      </c>
      <c r="Q150" s="141">
        <v>0</v>
      </c>
      <c r="R150" s="142" t="e">
        <f>Q150*#REF!</f>
        <v>#REF!</v>
      </c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P150" s="143" t="s">
        <v>440</v>
      </c>
      <c r="AR150" s="143" t="s">
        <v>166</v>
      </c>
      <c r="AS150" s="143" t="s">
        <v>83</v>
      </c>
      <c r="AW150" s="14" t="s">
        <v>164</v>
      </c>
      <c r="BC150" s="144" t="e">
        <f>IF(L150="základní",#REF!,0)</f>
        <v>#REF!</v>
      </c>
      <c r="BD150" s="144">
        <f>IF(L150="snížená",#REF!,0)</f>
        <v>0</v>
      </c>
      <c r="BE150" s="144">
        <f>IF(L150="zákl. přenesená",#REF!,0)</f>
        <v>0</v>
      </c>
      <c r="BF150" s="144">
        <f>IF(L150="sníž. přenesená",#REF!,0)</f>
        <v>0</v>
      </c>
      <c r="BG150" s="144">
        <f>IF(L150="nulová",#REF!,0)</f>
        <v>0</v>
      </c>
      <c r="BH150" s="14" t="s">
        <v>83</v>
      </c>
      <c r="BI150" s="144" t="e">
        <f>ROUND(H150*#REF!,2)</f>
        <v>#REF!</v>
      </c>
      <c r="BJ150" s="14" t="s">
        <v>440</v>
      </c>
      <c r="BK150" s="143" t="s">
        <v>763</v>
      </c>
    </row>
    <row r="151" spans="1:63" s="2" customFormat="1" ht="48.75" x14ac:dyDescent="0.2">
      <c r="A151" s="28"/>
      <c r="B151" s="160"/>
      <c r="C151" s="162"/>
      <c r="D151" s="179" t="s">
        <v>172</v>
      </c>
      <c r="E151" s="162"/>
      <c r="F151" s="180" t="s">
        <v>764</v>
      </c>
      <c r="G151" s="162"/>
      <c r="H151" s="162"/>
      <c r="I151" s="162"/>
      <c r="J151" s="29"/>
      <c r="K151" s="145"/>
      <c r="L151" s="146"/>
      <c r="M151" s="53"/>
      <c r="N151" s="53"/>
      <c r="O151" s="53"/>
      <c r="P151" s="53"/>
      <c r="Q151" s="53"/>
      <c r="R151" s="54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R151" s="14" t="s">
        <v>172</v>
      </c>
      <c r="AS151" s="14" t="s">
        <v>83</v>
      </c>
    </row>
    <row r="152" spans="1:63" s="2" customFormat="1" ht="24" customHeight="1" x14ac:dyDescent="0.2">
      <c r="A152" s="28"/>
      <c r="B152" s="160"/>
      <c r="C152" s="175" t="s">
        <v>221</v>
      </c>
      <c r="D152" s="175" t="s">
        <v>166</v>
      </c>
      <c r="E152" s="176" t="s">
        <v>203</v>
      </c>
      <c r="F152" s="177" t="s">
        <v>204</v>
      </c>
      <c r="G152" s="178" t="s">
        <v>169</v>
      </c>
      <c r="H152" s="138"/>
      <c r="I152" s="177" t="s">
        <v>170</v>
      </c>
      <c r="J152" s="29"/>
      <c r="K152" s="139" t="s">
        <v>1</v>
      </c>
      <c r="L152" s="140" t="s">
        <v>41</v>
      </c>
      <c r="M152" s="53"/>
      <c r="N152" s="141" t="e">
        <f>M152*#REF!</f>
        <v>#REF!</v>
      </c>
      <c r="O152" s="141">
        <v>0</v>
      </c>
      <c r="P152" s="141" t="e">
        <f>O152*#REF!</f>
        <v>#REF!</v>
      </c>
      <c r="Q152" s="141">
        <v>0</v>
      </c>
      <c r="R152" s="142" t="e">
        <f>Q152*#REF!</f>
        <v>#REF!</v>
      </c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P152" s="143" t="s">
        <v>440</v>
      </c>
      <c r="AR152" s="143" t="s">
        <v>166</v>
      </c>
      <c r="AS152" s="143" t="s">
        <v>83</v>
      </c>
      <c r="AW152" s="14" t="s">
        <v>164</v>
      </c>
      <c r="BC152" s="144" t="e">
        <f>IF(L152="základní",#REF!,0)</f>
        <v>#REF!</v>
      </c>
      <c r="BD152" s="144">
        <f>IF(L152="snížená",#REF!,0)</f>
        <v>0</v>
      </c>
      <c r="BE152" s="144">
        <f>IF(L152="zákl. přenesená",#REF!,0)</f>
        <v>0</v>
      </c>
      <c r="BF152" s="144">
        <f>IF(L152="sníž. přenesená",#REF!,0)</f>
        <v>0</v>
      </c>
      <c r="BG152" s="144">
        <f>IF(L152="nulová",#REF!,0)</f>
        <v>0</v>
      </c>
      <c r="BH152" s="14" t="s">
        <v>83</v>
      </c>
      <c r="BI152" s="144" t="e">
        <f>ROUND(H152*#REF!,2)</f>
        <v>#REF!</v>
      </c>
      <c r="BJ152" s="14" t="s">
        <v>440</v>
      </c>
      <c r="BK152" s="143" t="s">
        <v>765</v>
      </c>
    </row>
    <row r="153" spans="1:63" s="2" customFormat="1" ht="29.25" x14ac:dyDescent="0.2">
      <c r="A153" s="28"/>
      <c r="B153" s="160"/>
      <c r="C153" s="162"/>
      <c r="D153" s="179" t="s">
        <v>172</v>
      </c>
      <c r="E153" s="162"/>
      <c r="F153" s="180" t="s">
        <v>206</v>
      </c>
      <c r="G153" s="162"/>
      <c r="H153" s="162"/>
      <c r="I153" s="162"/>
      <c r="J153" s="29"/>
      <c r="K153" s="145"/>
      <c r="L153" s="146"/>
      <c r="M153" s="53"/>
      <c r="N153" s="53"/>
      <c r="O153" s="53"/>
      <c r="P153" s="53"/>
      <c r="Q153" s="53"/>
      <c r="R153" s="54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R153" s="14" t="s">
        <v>172</v>
      </c>
      <c r="AS153" s="14" t="s">
        <v>83</v>
      </c>
    </row>
    <row r="154" spans="1:63" s="2" customFormat="1" ht="24" customHeight="1" x14ac:dyDescent="0.2">
      <c r="A154" s="28"/>
      <c r="B154" s="160"/>
      <c r="C154" s="175" t="s">
        <v>8</v>
      </c>
      <c r="D154" s="175" t="s">
        <v>166</v>
      </c>
      <c r="E154" s="176" t="s">
        <v>208</v>
      </c>
      <c r="F154" s="177" t="s">
        <v>209</v>
      </c>
      <c r="G154" s="178" t="s">
        <v>169</v>
      </c>
      <c r="H154" s="138"/>
      <c r="I154" s="177" t="s">
        <v>170</v>
      </c>
      <c r="J154" s="29"/>
      <c r="K154" s="139" t="s">
        <v>1</v>
      </c>
      <c r="L154" s="140" t="s">
        <v>41</v>
      </c>
      <c r="M154" s="53"/>
      <c r="N154" s="141" t="e">
        <f>M154*#REF!</f>
        <v>#REF!</v>
      </c>
      <c r="O154" s="141">
        <v>0</v>
      </c>
      <c r="P154" s="141" t="e">
        <f>O154*#REF!</f>
        <v>#REF!</v>
      </c>
      <c r="Q154" s="141">
        <v>0</v>
      </c>
      <c r="R154" s="142" t="e">
        <f>Q154*#REF!</f>
        <v>#REF!</v>
      </c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P154" s="143" t="s">
        <v>440</v>
      </c>
      <c r="AR154" s="143" t="s">
        <v>166</v>
      </c>
      <c r="AS154" s="143" t="s">
        <v>83</v>
      </c>
      <c r="AW154" s="14" t="s">
        <v>164</v>
      </c>
      <c r="BC154" s="144" t="e">
        <f>IF(L154="základní",#REF!,0)</f>
        <v>#REF!</v>
      </c>
      <c r="BD154" s="144">
        <f>IF(L154="snížená",#REF!,0)</f>
        <v>0</v>
      </c>
      <c r="BE154" s="144">
        <f>IF(L154="zákl. přenesená",#REF!,0)</f>
        <v>0</v>
      </c>
      <c r="BF154" s="144">
        <f>IF(L154="sníž. přenesená",#REF!,0)</f>
        <v>0</v>
      </c>
      <c r="BG154" s="144">
        <f>IF(L154="nulová",#REF!,0)</f>
        <v>0</v>
      </c>
      <c r="BH154" s="14" t="s">
        <v>83</v>
      </c>
      <c r="BI154" s="144" t="e">
        <f>ROUND(H154*#REF!,2)</f>
        <v>#REF!</v>
      </c>
      <c r="BJ154" s="14" t="s">
        <v>440</v>
      </c>
      <c r="BK154" s="143" t="s">
        <v>766</v>
      </c>
    </row>
    <row r="155" spans="1:63" s="2" customFormat="1" ht="29.25" x14ac:dyDescent="0.2">
      <c r="A155" s="28"/>
      <c r="B155" s="160"/>
      <c r="C155" s="162"/>
      <c r="D155" s="179" t="s">
        <v>172</v>
      </c>
      <c r="E155" s="162"/>
      <c r="F155" s="180" t="s">
        <v>211</v>
      </c>
      <c r="G155" s="162"/>
      <c r="H155" s="162"/>
      <c r="I155" s="162"/>
      <c r="J155" s="29"/>
      <c r="K155" s="145"/>
      <c r="L155" s="146"/>
      <c r="M155" s="53"/>
      <c r="N155" s="53"/>
      <c r="O155" s="53"/>
      <c r="P155" s="53"/>
      <c r="Q155" s="53"/>
      <c r="R155" s="54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R155" s="14" t="s">
        <v>172</v>
      </c>
      <c r="AS155" s="14" t="s">
        <v>83</v>
      </c>
    </row>
    <row r="156" spans="1:63" s="2" customFormat="1" ht="24" customHeight="1" x14ac:dyDescent="0.2">
      <c r="A156" s="28"/>
      <c r="B156" s="160"/>
      <c r="C156" s="175" t="s">
        <v>226</v>
      </c>
      <c r="D156" s="175" t="s">
        <v>166</v>
      </c>
      <c r="E156" s="176" t="s">
        <v>213</v>
      </c>
      <c r="F156" s="177" t="s">
        <v>214</v>
      </c>
      <c r="G156" s="178" t="s">
        <v>169</v>
      </c>
      <c r="H156" s="138"/>
      <c r="I156" s="177" t="s">
        <v>170</v>
      </c>
      <c r="J156" s="29"/>
      <c r="K156" s="139" t="s">
        <v>1</v>
      </c>
      <c r="L156" s="140" t="s">
        <v>41</v>
      </c>
      <c r="M156" s="53"/>
      <c r="N156" s="141" t="e">
        <f>M156*#REF!</f>
        <v>#REF!</v>
      </c>
      <c r="O156" s="141">
        <v>0</v>
      </c>
      <c r="P156" s="141" t="e">
        <f>O156*#REF!</f>
        <v>#REF!</v>
      </c>
      <c r="Q156" s="141">
        <v>0</v>
      </c>
      <c r="R156" s="142" t="e">
        <f>Q156*#REF!</f>
        <v>#REF!</v>
      </c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P156" s="143" t="s">
        <v>440</v>
      </c>
      <c r="AR156" s="143" t="s">
        <v>166</v>
      </c>
      <c r="AS156" s="143" t="s">
        <v>83</v>
      </c>
      <c r="AW156" s="14" t="s">
        <v>164</v>
      </c>
      <c r="BC156" s="144" t="e">
        <f>IF(L156="základní",#REF!,0)</f>
        <v>#REF!</v>
      </c>
      <c r="BD156" s="144">
        <f>IF(L156="snížená",#REF!,0)</f>
        <v>0</v>
      </c>
      <c r="BE156" s="144">
        <f>IF(L156="zákl. přenesená",#REF!,0)</f>
        <v>0</v>
      </c>
      <c r="BF156" s="144">
        <f>IF(L156="sníž. přenesená",#REF!,0)</f>
        <v>0</v>
      </c>
      <c r="BG156" s="144">
        <f>IF(L156="nulová",#REF!,0)</f>
        <v>0</v>
      </c>
      <c r="BH156" s="14" t="s">
        <v>83</v>
      </c>
      <c r="BI156" s="144" t="e">
        <f>ROUND(H156*#REF!,2)</f>
        <v>#REF!</v>
      </c>
      <c r="BJ156" s="14" t="s">
        <v>440</v>
      </c>
      <c r="BK156" s="143" t="s">
        <v>767</v>
      </c>
    </row>
    <row r="157" spans="1:63" s="2" customFormat="1" ht="29.25" x14ac:dyDescent="0.2">
      <c r="A157" s="28"/>
      <c r="B157" s="160"/>
      <c r="C157" s="162"/>
      <c r="D157" s="179" t="s">
        <v>172</v>
      </c>
      <c r="E157" s="162"/>
      <c r="F157" s="180" t="s">
        <v>216</v>
      </c>
      <c r="G157" s="162"/>
      <c r="H157" s="162"/>
      <c r="I157" s="162"/>
      <c r="J157" s="29"/>
      <c r="K157" s="145"/>
      <c r="L157" s="146"/>
      <c r="M157" s="53"/>
      <c r="N157" s="53"/>
      <c r="O157" s="53"/>
      <c r="P157" s="53"/>
      <c r="Q157" s="53"/>
      <c r="R157" s="54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R157" s="14" t="s">
        <v>172</v>
      </c>
      <c r="AS157" s="14" t="s">
        <v>83</v>
      </c>
    </row>
    <row r="158" spans="1:63" s="2" customFormat="1" ht="24" customHeight="1" x14ac:dyDescent="0.2">
      <c r="A158" s="28"/>
      <c r="B158" s="160"/>
      <c r="C158" s="175" t="s">
        <v>236</v>
      </c>
      <c r="D158" s="175" t="s">
        <v>166</v>
      </c>
      <c r="E158" s="176" t="s">
        <v>683</v>
      </c>
      <c r="F158" s="177" t="s">
        <v>684</v>
      </c>
      <c r="G158" s="178" t="s">
        <v>169</v>
      </c>
      <c r="H158" s="138"/>
      <c r="I158" s="177" t="s">
        <v>170</v>
      </c>
      <c r="J158" s="29"/>
      <c r="K158" s="139" t="s">
        <v>1</v>
      </c>
      <c r="L158" s="140" t="s">
        <v>41</v>
      </c>
      <c r="M158" s="53"/>
      <c r="N158" s="141" t="e">
        <f>M158*#REF!</f>
        <v>#REF!</v>
      </c>
      <c r="O158" s="141">
        <v>0</v>
      </c>
      <c r="P158" s="141" t="e">
        <f>O158*#REF!</f>
        <v>#REF!</v>
      </c>
      <c r="Q158" s="141">
        <v>0</v>
      </c>
      <c r="R158" s="142" t="e">
        <f>Q158*#REF!</f>
        <v>#REF!</v>
      </c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P158" s="143" t="s">
        <v>440</v>
      </c>
      <c r="AR158" s="143" t="s">
        <v>166</v>
      </c>
      <c r="AS158" s="143" t="s">
        <v>83</v>
      </c>
      <c r="AW158" s="14" t="s">
        <v>164</v>
      </c>
      <c r="BC158" s="144" t="e">
        <f>IF(L158="základní",#REF!,0)</f>
        <v>#REF!</v>
      </c>
      <c r="BD158" s="144">
        <f>IF(L158="snížená",#REF!,0)</f>
        <v>0</v>
      </c>
      <c r="BE158" s="144">
        <f>IF(L158="zákl. přenesená",#REF!,0)</f>
        <v>0</v>
      </c>
      <c r="BF158" s="144">
        <f>IF(L158="sníž. přenesená",#REF!,0)</f>
        <v>0</v>
      </c>
      <c r="BG158" s="144">
        <f>IF(L158="nulová",#REF!,0)</f>
        <v>0</v>
      </c>
      <c r="BH158" s="14" t="s">
        <v>83</v>
      </c>
      <c r="BI158" s="144" t="e">
        <f>ROUND(H158*#REF!,2)</f>
        <v>#REF!</v>
      </c>
      <c r="BJ158" s="14" t="s">
        <v>440</v>
      </c>
      <c r="BK158" s="143" t="s">
        <v>768</v>
      </c>
    </row>
    <row r="159" spans="1:63" s="2" customFormat="1" ht="29.25" x14ac:dyDescent="0.2">
      <c r="A159" s="28"/>
      <c r="B159" s="160"/>
      <c r="C159" s="162"/>
      <c r="D159" s="179" t="s">
        <v>172</v>
      </c>
      <c r="E159" s="162"/>
      <c r="F159" s="180" t="s">
        <v>686</v>
      </c>
      <c r="G159" s="162"/>
      <c r="H159" s="162"/>
      <c r="I159" s="162"/>
      <c r="J159" s="29"/>
      <c r="K159" s="145"/>
      <c r="L159" s="146"/>
      <c r="M159" s="53"/>
      <c r="N159" s="53"/>
      <c r="O159" s="53"/>
      <c r="P159" s="53"/>
      <c r="Q159" s="53"/>
      <c r="R159" s="54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R159" s="14" t="s">
        <v>172</v>
      </c>
      <c r="AS159" s="14" t="s">
        <v>83</v>
      </c>
    </row>
    <row r="160" spans="1:63" s="2" customFormat="1" ht="24" customHeight="1" x14ac:dyDescent="0.2">
      <c r="A160" s="28"/>
      <c r="B160" s="160"/>
      <c r="C160" s="175" t="s">
        <v>184</v>
      </c>
      <c r="D160" s="175" t="s">
        <v>166</v>
      </c>
      <c r="E160" s="176" t="s">
        <v>222</v>
      </c>
      <c r="F160" s="177" t="s">
        <v>223</v>
      </c>
      <c r="G160" s="178" t="s">
        <v>169</v>
      </c>
      <c r="H160" s="138"/>
      <c r="I160" s="177" t="s">
        <v>170</v>
      </c>
      <c r="J160" s="29"/>
      <c r="K160" s="139" t="s">
        <v>1</v>
      </c>
      <c r="L160" s="140" t="s">
        <v>41</v>
      </c>
      <c r="M160" s="53"/>
      <c r="N160" s="141" t="e">
        <f>M160*#REF!</f>
        <v>#REF!</v>
      </c>
      <c r="O160" s="141">
        <v>0</v>
      </c>
      <c r="P160" s="141" t="e">
        <f>O160*#REF!</f>
        <v>#REF!</v>
      </c>
      <c r="Q160" s="141">
        <v>0</v>
      </c>
      <c r="R160" s="142" t="e">
        <f>Q160*#REF!</f>
        <v>#REF!</v>
      </c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P160" s="143" t="s">
        <v>440</v>
      </c>
      <c r="AR160" s="143" t="s">
        <v>166</v>
      </c>
      <c r="AS160" s="143" t="s">
        <v>83</v>
      </c>
      <c r="AW160" s="14" t="s">
        <v>164</v>
      </c>
      <c r="BC160" s="144" t="e">
        <f>IF(L160="základní",#REF!,0)</f>
        <v>#REF!</v>
      </c>
      <c r="BD160" s="144">
        <f>IF(L160="snížená",#REF!,0)</f>
        <v>0</v>
      </c>
      <c r="BE160" s="144">
        <f>IF(L160="zákl. přenesená",#REF!,0)</f>
        <v>0</v>
      </c>
      <c r="BF160" s="144">
        <f>IF(L160="sníž. přenesená",#REF!,0)</f>
        <v>0</v>
      </c>
      <c r="BG160" s="144">
        <f>IF(L160="nulová",#REF!,0)</f>
        <v>0</v>
      </c>
      <c r="BH160" s="14" t="s">
        <v>83</v>
      </c>
      <c r="BI160" s="144" t="e">
        <f>ROUND(H160*#REF!,2)</f>
        <v>#REF!</v>
      </c>
      <c r="BJ160" s="14" t="s">
        <v>440</v>
      </c>
      <c r="BK160" s="143" t="s">
        <v>769</v>
      </c>
    </row>
    <row r="161" spans="1:63" s="2" customFormat="1" ht="29.25" x14ac:dyDescent="0.2">
      <c r="A161" s="28"/>
      <c r="B161" s="160"/>
      <c r="C161" s="162"/>
      <c r="D161" s="179" t="s">
        <v>172</v>
      </c>
      <c r="E161" s="162"/>
      <c r="F161" s="180" t="s">
        <v>225</v>
      </c>
      <c r="G161" s="162"/>
      <c r="H161" s="162"/>
      <c r="I161" s="162"/>
      <c r="J161" s="29"/>
      <c r="K161" s="145"/>
      <c r="L161" s="146"/>
      <c r="M161" s="53"/>
      <c r="N161" s="53"/>
      <c r="O161" s="53"/>
      <c r="P161" s="53"/>
      <c r="Q161" s="53"/>
      <c r="R161" s="54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R161" s="14" t="s">
        <v>172</v>
      </c>
      <c r="AS161" s="14" t="s">
        <v>83</v>
      </c>
    </row>
    <row r="162" spans="1:63" s="2" customFormat="1" ht="24" customHeight="1" x14ac:dyDescent="0.2">
      <c r="A162" s="28"/>
      <c r="B162" s="160"/>
      <c r="C162" s="175" t="s">
        <v>283</v>
      </c>
      <c r="D162" s="175" t="s">
        <v>166</v>
      </c>
      <c r="E162" s="176" t="s">
        <v>770</v>
      </c>
      <c r="F162" s="177" t="s">
        <v>771</v>
      </c>
      <c r="G162" s="178" t="s">
        <v>169</v>
      </c>
      <c r="H162" s="138"/>
      <c r="I162" s="177" t="s">
        <v>170</v>
      </c>
      <c r="J162" s="29"/>
      <c r="K162" s="139" t="s">
        <v>1</v>
      </c>
      <c r="L162" s="140" t="s">
        <v>41</v>
      </c>
      <c r="M162" s="53"/>
      <c r="N162" s="141" t="e">
        <f>M162*#REF!</f>
        <v>#REF!</v>
      </c>
      <c r="O162" s="141">
        <v>0</v>
      </c>
      <c r="P162" s="141" t="e">
        <f>O162*#REF!</f>
        <v>#REF!</v>
      </c>
      <c r="Q162" s="141">
        <v>0</v>
      </c>
      <c r="R162" s="142" t="e">
        <f>Q162*#REF!</f>
        <v>#REF!</v>
      </c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P162" s="143" t="s">
        <v>440</v>
      </c>
      <c r="AR162" s="143" t="s">
        <v>166</v>
      </c>
      <c r="AS162" s="143" t="s">
        <v>83</v>
      </c>
      <c r="AW162" s="14" t="s">
        <v>164</v>
      </c>
      <c r="BC162" s="144" t="e">
        <f>IF(L162="základní",#REF!,0)</f>
        <v>#REF!</v>
      </c>
      <c r="BD162" s="144">
        <f>IF(L162="snížená",#REF!,0)</f>
        <v>0</v>
      </c>
      <c r="BE162" s="144">
        <f>IF(L162="zákl. přenesená",#REF!,0)</f>
        <v>0</v>
      </c>
      <c r="BF162" s="144">
        <f>IF(L162="sníž. přenesená",#REF!,0)</f>
        <v>0</v>
      </c>
      <c r="BG162" s="144">
        <f>IF(L162="nulová",#REF!,0)</f>
        <v>0</v>
      </c>
      <c r="BH162" s="14" t="s">
        <v>83</v>
      </c>
      <c r="BI162" s="144" t="e">
        <f>ROUND(H162*#REF!,2)</f>
        <v>#REF!</v>
      </c>
      <c r="BJ162" s="14" t="s">
        <v>440</v>
      </c>
      <c r="BK162" s="143" t="s">
        <v>772</v>
      </c>
    </row>
    <row r="163" spans="1:63" s="2" customFormat="1" ht="29.25" x14ac:dyDescent="0.2">
      <c r="A163" s="28"/>
      <c r="B163" s="160"/>
      <c r="C163" s="162"/>
      <c r="D163" s="179" t="s">
        <v>172</v>
      </c>
      <c r="E163" s="162"/>
      <c r="F163" s="180" t="s">
        <v>773</v>
      </c>
      <c r="G163" s="162"/>
      <c r="H163" s="162"/>
      <c r="I163" s="162"/>
      <c r="J163" s="29"/>
      <c r="K163" s="145"/>
      <c r="L163" s="146"/>
      <c r="M163" s="53"/>
      <c r="N163" s="53"/>
      <c r="O163" s="53"/>
      <c r="P163" s="53"/>
      <c r="Q163" s="53"/>
      <c r="R163" s="54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R163" s="14" t="s">
        <v>172</v>
      </c>
      <c r="AS163" s="14" t="s">
        <v>83</v>
      </c>
    </row>
    <row r="164" spans="1:63" s="2" customFormat="1" ht="24" customHeight="1" x14ac:dyDescent="0.2">
      <c r="A164" s="28"/>
      <c r="B164" s="160"/>
      <c r="C164" s="175" t="s">
        <v>189</v>
      </c>
      <c r="D164" s="175" t="s">
        <v>166</v>
      </c>
      <c r="E164" s="176" t="s">
        <v>688</v>
      </c>
      <c r="F164" s="177" t="s">
        <v>689</v>
      </c>
      <c r="G164" s="178" t="s">
        <v>169</v>
      </c>
      <c r="H164" s="138"/>
      <c r="I164" s="177" t="s">
        <v>170</v>
      </c>
      <c r="J164" s="29"/>
      <c r="K164" s="139" t="s">
        <v>1</v>
      </c>
      <c r="L164" s="140" t="s">
        <v>41</v>
      </c>
      <c r="M164" s="53"/>
      <c r="N164" s="141" t="e">
        <f>M164*#REF!</f>
        <v>#REF!</v>
      </c>
      <c r="O164" s="141">
        <v>0</v>
      </c>
      <c r="P164" s="141" t="e">
        <f>O164*#REF!</f>
        <v>#REF!</v>
      </c>
      <c r="Q164" s="141">
        <v>0</v>
      </c>
      <c r="R164" s="142" t="e">
        <f>Q164*#REF!</f>
        <v>#REF!</v>
      </c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P164" s="143" t="s">
        <v>440</v>
      </c>
      <c r="AR164" s="143" t="s">
        <v>166</v>
      </c>
      <c r="AS164" s="143" t="s">
        <v>83</v>
      </c>
      <c r="AW164" s="14" t="s">
        <v>164</v>
      </c>
      <c r="BC164" s="144" t="e">
        <f>IF(L164="základní",#REF!,0)</f>
        <v>#REF!</v>
      </c>
      <c r="BD164" s="144">
        <f>IF(L164="snížená",#REF!,0)</f>
        <v>0</v>
      </c>
      <c r="BE164" s="144">
        <f>IF(L164="zákl. přenesená",#REF!,0)</f>
        <v>0</v>
      </c>
      <c r="BF164" s="144">
        <f>IF(L164="sníž. přenesená",#REF!,0)</f>
        <v>0</v>
      </c>
      <c r="BG164" s="144">
        <f>IF(L164="nulová",#REF!,0)</f>
        <v>0</v>
      </c>
      <c r="BH164" s="14" t="s">
        <v>83</v>
      </c>
      <c r="BI164" s="144" t="e">
        <f>ROUND(H164*#REF!,2)</f>
        <v>#REF!</v>
      </c>
      <c r="BJ164" s="14" t="s">
        <v>440</v>
      </c>
      <c r="BK164" s="143" t="s">
        <v>774</v>
      </c>
    </row>
    <row r="165" spans="1:63" s="2" customFormat="1" ht="29.25" x14ac:dyDescent="0.2">
      <c r="A165" s="28"/>
      <c r="B165" s="160"/>
      <c r="C165" s="162"/>
      <c r="D165" s="179" t="s">
        <v>172</v>
      </c>
      <c r="E165" s="162"/>
      <c r="F165" s="180" t="s">
        <v>691</v>
      </c>
      <c r="G165" s="162"/>
      <c r="H165" s="162"/>
      <c r="I165" s="162"/>
      <c r="J165" s="29"/>
      <c r="K165" s="145"/>
      <c r="L165" s="146"/>
      <c r="M165" s="53"/>
      <c r="N165" s="53"/>
      <c r="O165" s="53"/>
      <c r="P165" s="53"/>
      <c r="Q165" s="53"/>
      <c r="R165" s="54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R165" s="14" t="s">
        <v>172</v>
      </c>
      <c r="AS165" s="14" t="s">
        <v>83</v>
      </c>
    </row>
    <row r="166" spans="1:63" s="2" customFormat="1" ht="24" customHeight="1" x14ac:dyDescent="0.2">
      <c r="A166" s="28"/>
      <c r="B166" s="160"/>
      <c r="C166" s="175" t="s">
        <v>7</v>
      </c>
      <c r="D166" s="175" t="s">
        <v>166</v>
      </c>
      <c r="E166" s="176" t="s">
        <v>227</v>
      </c>
      <c r="F166" s="177" t="s">
        <v>228</v>
      </c>
      <c r="G166" s="178" t="s">
        <v>169</v>
      </c>
      <c r="H166" s="138"/>
      <c r="I166" s="177" t="s">
        <v>170</v>
      </c>
      <c r="J166" s="29"/>
      <c r="K166" s="139" t="s">
        <v>1</v>
      </c>
      <c r="L166" s="140" t="s">
        <v>41</v>
      </c>
      <c r="M166" s="53"/>
      <c r="N166" s="141" t="e">
        <f>M166*#REF!</f>
        <v>#REF!</v>
      </c>
      <c r="O166" s="141">
        <v>0</v>
      </c>
      <c r="P166" s="141" t="e">
        <f>O166*#REF!</f>
        <v>#REF!</v>
      </c>
      <c r="Q166" s="141">
        <v>0</v>
      </c>
      <c r="R166" s="142" t="e">
        <f>Q166*#REF!</f>
        <v>#REF!</v>
      </c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P166" s="143" t="s">
        <v>440</v>
      </c>
      <c r="AR166" s="143" t="s">
        <v>166</v>
      </c>
      <c r="AS166" s="143" t="s">
        <v>83</v>
      </c>
      <c r="AW166" s="14" t="s">
        <v>164</v>
      </c>
      <c r="BC166" s="144" t="e">
        <f>IF(L166="základní",#REF!,0)</f>
        <v>#REF!</v>
      </c>
      <c r="BD166" s="144">
        <f>IF(L166="snížená",#REF!,0)</f>
        <v>0</v>
      </c>
      <c r="BE166" s="144">
        <f>IF(L166="zákl. přenesená",#REF!,0)</f>
        <v>0</v>
      </c>
      <c r="BF166" s="144">
        <f>IF(L166="sníž. přenesená",#REF!,0)</f>
        <v>0</v>
      </c>
      <c r="BG166" s="144">
        <f>IF(L166="nulová",#REF!,0)</f>
        <v>0</v>
      </c>
      <c r="BH166" s="14" t="s">
        <v>83</v>
      </c>
      <c r="BI166" s="144" t="e">
        <f>ROUND(H166*#REF!,2)</f>
        <v>#REF!</v>
      </c>
      <c r="BJ166" s="14" t="s">
        <v>440</v>
      </c>
      <c r="BK166" s="143" t="s">
        <v>775</v>
      </c>
    </row>
    <row r="167" spans="1:63" s="2" customFormat="1" ht="29.25" x14ac:dyDescent="0.2">
      <c r="A167" s="28"/>
      <c r="B167" s="160"/>
      <c r="C167" s="162"/>
      <c r="D167" s="179" t="s">
        <v>172</v>
      </c>
      <c r="E167" s="162"/>
      <c r="F167" s="180" t="s">
        <v>230</v>
      </c>
      <c r="G167" s="162"/>
      <c r="H167" s="162"/>
      <c r="I167" s="162"/>
      <c r="J167" s="29"/>
      <c r="K167" s="145"/>
      <c r="L167" s="146"/>
      <c r="M167" s="53"/>
      <c r="N167" s="53"/>
      <c r="O167" s="53"/>
      <c r="P167" s="53"/>
      <c r="Q167" s="53"/>
      <c r="R167" s="54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R167" s="14" t="s">
        <v>172</v>
      </c>
      <c r="AS167" s="14" t="s">
        <v>83</v>
      </c>
    </row>
    <row r="168" spans="1:63" s="2" customFormat="1" ht="24" customHeight="1" x14ac:dyDescent="0.2">
      <c r="A168" s="28"/>
      <c r="B168" s="160"/>
      <c r="C168" s="175" t="s">
        <v>273</v>
      </c>
      <c r="D168" s="175" t="s">
        <v>166</v>
      </c>
      <c r="E168" s="176" t="s">
        <v>352</v>
      </c>
      <c r="F168" s="177" t="s">
        <v>353</v>
      </c>
      <c r="G168" s="178" t="s">
        <v>169</v>
      </c>
      <c r="H168" s="138"/>
      <c r="I168" s="177" t="s">
        <v>170</v>
      </c>
      <c r="J168" s="29"/>
      <c r="K168" s="139" t="s">
        <v>1</v>
      </c>
      <c r="L168" s="140" t="s">
        <v>41</v>
      </c>
      <c r="M168" s="53"/>
      <c r="N168" s="141" t="e">
        <f>M168*#REF!</f>
        <v>#REF!</v>
      </c>
      <c r="O168" s="141">
        <v>0</v>
      </c>
      <c r="P168" s="141" t="e">
        <f>O168*#REF!</f>
        <v>#REF!</v>
      </c>
      <c r="Q168" s="141">
        <v>0</v>
      </c>
      <c r="R168" s="142" t="e">
        <f>Q168*#REF!</f>
        <v>#REF!</v>
      </c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P168" s="143" t="s">
        <v>440</v>
      </c>
      <c r="AR168" s="143" t="s">
        <v>166</v>
      </c>
      <c r="AS168" s="143" t="s">
        <v>83</v>
      </c>
      <c r="AW168" s="14" t="s">
        <v>164</v>
      </c>
      <c r="BC168" s="144" t="e">
        <f>IF(L168="základní",#REF!,0)</f>
        <v>#REF!</v>
      </c>
      <c r="BD168" s="144">
        <f>IF(L168="snížená",#REF!,0)</f>
        <v>0</v>
      </c>
      <c r="BE168" s="144">
        <f>IF(L168="zákl. přenesená",#REF!,0)</f>
        <v>0</v>
      </c>
      <c r="BF168" s="144">
        <f>IF(L168="sníž. přenesená",#REF!,0)</f>
        <v>0</v>
      </c>
      <c r="BG168" s="144">
        <f>IF(L168="nulová",#REF!,0)</f>
        <v>0</v>
      </c>
      <c r="BH168" s="14" t="s">
        <v>83</v>
      </c>
      <c r="BI168" s="144" t="e">
        <f>ROUND(H168*#REF!,2)</f>
        <v>#REF!</v>
      </c>
      <c r="BJ168" s="14" t="s">
        <v>440</v>
      </c>
      <c r="BK168" s="143" t="s">
        <v>776</v>
      </c>
    </row>
    <row r="169" spans="1:63" s="2" customFormat="1" ht="29.25" x14ac:dyDescent="0.2">
      <c r="A169" s="28"/>
      <c r="B169" s="160"/>
      <c r="C169" s="162"/>
      <c r="D169" s="179" t="s">
        <v>172</v>
      </c>
      <c r="E169" s="162"/>
      <c r="F169" s="180" t="s">
        <v>355</v>
      </c>
      <c r="G169" s="162"/>
      <c r="H169" s="162"/>
      <c r="I169" s="162"/>
      <c r="J169" s="29"/>
      <c r="K169" s="145"/>
      <c r="L169" s="146"/>
      <c r="M169" s="53"/>
      <c r="N169" s="53"/>
      <c r="O169" s="53"/>
      <c r="P169" s="53"/>
      <c r="Q169" s="53"/>
      <c r="R169" s="54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R169" s="14" t="s">
        <v>172</v>
      </c>
      <c r="AS169" s="14" t="s">
        <v>83</v>
      </c>
    </row>
    <row r="170" spans="1:63" s="2" customFormat="1" ht="24" customHeight="1" x14ac:dyDescent="0.2">
      <c r="A170" s="28"/>
      <c r="B170" s="160"/>
      <c r="C170" s="175" t="s">
        <v>278</v>
      </c>
      <c r="D170" s="175" t="s">
        <v>166</v>
      </c>
      <c r="E170" s="176" t="s">
        <v>694</v>
      </c>
      <c r="F170" s="177" t="s">
        <v>695</v>
      </c>
      <c r="G170" s="178" t="s">
        <v>169</v>
      </c>
      <c r="H170" s="138"/>
      <c r="I170" s="177" t="s">
        <v>170</v>
      </c>
      <c r="J170" s="29"/>
      <c r="K170" s="139" t="s">
        <v>1</v>
      </c>
      <c r="L170" s="140" t="s">
        <v>41</v>
      </c>
      <c r="M170" s="53"/>
      <c r="N170" s="141" t="e">
        <f>M170*#REF!</f>
        <v>#REF!</v>
      </c>
      <c r="O170" s="141">
        <v>0</v>
      </c>
      <c r="P170" s="141" t="e">
        <f>O170*#REF!</f>
        <v>#REF!</v>
      </c>
      <c r="Q170" s="141">
        <v>0</v>
      </c>
      <c r="R170" s="142" t="e">
        <f>Q170*#REF!</f>
        <v>#REF!</v>
      </c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P170" s="143" t="s">
        <v>440</v>
      </c>
      <c r="AR170" s="143" t="s">
        <v>166</v>
      </c>
      <c r="AS170" s="143" t="s">
        <v>83</v>
      </c>
      <c r="AW170" s="14" t="s">
        <v>164</v>
      </c>
      <c r="BC170" s="144" t="e">
        <f>IF(L170="základní",#REF!,0)</f>
        <v>#REF!</v>
      </c>
      <c r="BD170" s="144">
        <f>IF(L170="snížená",#REF!,0)</f>
        <v>0</v>
      </c>
      <c r="BE170" s="144">
        <f>IF(L170="zákl. přenesená",#REF!,0)</f>
        <v>0</v>
      </c>
      <c r="BF170" s="144">
        <f>IF(L170="sníž. přenesená",#REF!,0)</f>
        <v>0</v>
      </c>
      <c r="BG170" s="144">
        <f>IF(L170="nulová",#REF!,0)</f>
        <v>0</v>
      </c>
      <c r="BH170" s="14" t="s">
        <v>83</v>
      </c>
      <c r="BI170" s="144" t="e">
        <f>ROUND(H170*#REF!,2)</f>
        <v>#REF!</v>
      </c>
      <c r="BJ170" s="14" t="s">
        <v>440</v>
      </c>
      <c r="BK170" s="143" t="s">
        <v>777</v>
      </c>
    </row>
    <row r="171" spans="1:63" s="2" customFormat="1" ht="29.25" x14ac:dyDescent="0.2">
      <c r="A171" s="28"/>
      <c r="B171" s="160"/>
      <c r="C171" s="162"/>
      <c r="D171" s="179" t="s">
        <v>172</v>
      </c>
      <c r="E171" s="162"/>
      <c r="F171" s="180" t="s">
        <v>697</v>
      </c>
      <c r="G171" s="162"/>
      <c r="H171" s="162"/>
      <c r="I171" s="162"/>
      <c r="J171" s="29"/>
      <c r="K171" s="145"/>
      <c r="L171" s="146"/>
      <c r="M171" s="53"/>
      <c r="N171" s="53"/>
      <c r="O171" s="53"/>
      <c r="P171" s="53"/>
      <c r="Q171" s="53"/>
      <c r="R171" s="54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R171" s="14" t="s">
        <v>172</v>
      </c>
      <c r="AS171" s="14" t="s">
        <v>83</v>
      </c>
    </row>
    <row r="172" spans="1:63" s="2" customFormat="1" ht="24" customHeight="1" x14ac:dyDescent="0.2">
      <c r="A172" s="28"/>
      <c r="B172" s="160"/>
      <c r="C172" s="175" t="s">
        <v>179</v>
      </c>
      <c r="D172" s="175" t="s">
        <v>166</v>
      </c>
      <c r="E172" s="176" t="s">
        <v>241</v>
      </c>
      <c r="F172" s="177" t="s">
        <v>242</v>
      </c>
      <c r="G172" s="178" t="s">
        <v>169</v>
      </c>
      <c r="H172" s="138"/>
      <c r="I172" s="177" t="s">
        <v>170</v>
      </c>
      <c r="J172" s="29"/>
      <c r="K172" s="139" t="s">
        <v>1</v>
      </c>
      <c r="L172" s="140" t="s">
        <v>41</v>
      </c>
      <c r="M172" s="53"/>
      <c r="N172" s="141" t="e">
        <f>M172*#REF!</f>
        <v>#REF!</v>
      </c>
      <c r="O172" s="141">
        <v>0</v>
      </c>
      <c r="P172" s="141" t="e">
        <f>O172*#REF!</f>
        <v>#REF!</v>
      </c>
      <c r="Q172" s="141">
        <v>0</v>
      </c>
      <c r="R172" s="142" t="e">
        <f>Q172*#REF!</f>
        <v>#REF!</v>
      </c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P172" s="143" t="s">
        <v>440</v>
      </c>
      <c r="AR172" s="143" t="s">
        <v>166</v>
      </c>
      <c r="AS172" s="143" t="s">
        <v>83</v>
      </c>
      <c r="AW172" s="14" t="s">
        <v>164</v>
      </c>
      <c r="BC172" s="144" t="e">
        <f>IF(L172="základní",#REF!,0)</f>
        <v>#REF!</v>
      </c>
      <c r="BD172" s="144">
        <f>IF(L172="snížená",#REF!,0)</f>
        <v>0</v>
      </c>
      <c r="BE172" s="144">
        <f>IF(L172="zákl. přenesená",#REF!,0)</f>
        <v>0</v>
      </c>
      <c r="BF172" s="144">
        <f>IF(L172="sníž. přenesená",#REF!,0)</f>
        <v>0</v>
      </c>
      <c r="BG172" s="144">
        <f>IF(L172="nulová",#REF!,0)</f>
        <v>0</v>
      </c>
      <c r="BH172" s="14" t="s">
        <v>83</v>
      </c>
      <c r="BI172" s="144" t="e">
        <f>ROUND(H172*#REF!,2)</f>
        <v>#REF!</v>
      </c>
      <c r="BJ172" s="14" t="s">
        <v>440</v>
      </c>
      <c r="BK172" s="143" t="s">
        <v>778</v>
      </c>
    </row>
    <row r="173" spans="1:63" s="2" customFormat="1" ht="29.25" x14ac:dyDescent="0.2">
      <c r="A173" s="28"/>
      <c r="B173" s="160"/>
      <c r="C173" s="162"/>
      <c r="D173" s="179" t="s">
        <v>172</v>
      </c>
      <c r="E173" s="162"/>
      <c r="F173" s="180" t="s">
        <v>244</v>
      </c>
      <c r="G173" s="162"/>
      <c r="H173" s="162"/>
      <c r="I173" s="162"/>
      <c r="J173" s="29"/>
      <c r="K173" s="145"/>
      <c r="L173" s="146"/>
      <c r="M173" s="53"/>
      <c r="N173" s="53"/>
      <c r="O173" s="53"/>
      <c r="P173" s="53"/>
      <c r="Q173" s="53"/>
      <c r="R173" s="54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R173" s="14" t="s">
        <v>172</v>
      </c>
      <c r="AS173" s="14" t="s">
        <v>83</v>
      </c>
    </row>
    <row r="174" spans="1:63" s="2" customFormat="1" ht="24" customHeight="1" x14ac:dyDescent="0.2">
      <c r="A174" s="28"/>
      <c r="B174" s="160"/>
      <c r="C174" s="175" t="s">
        <v>165</v>
      </c>
      <c r="D174" s="175" t="s">
        <v>166</v>
      </c>
      <c r="E174" s="176" t="s">
        <v>779</v>
      </c>
      <c r="F174" s="177" t="s">
        <v>780</v>
      </c>
      <c r="G174" s="178" t="s">
        <v>169</v>
      </c>
      <c r="H174" s="138"/>
      <c r="I174" s="177" t="s">
        <v>170</v>
      </c>
      <c r="J174" s="29"/>
      <c r="K174" s="139" t="s">
        <v>1</v>
      </c>
      <c r="L174" s="140" t="s">
        <v>41</v>
      </c>
      <c r="M174" s="53"/>
      <c r="N174" s="141" t="e">
        <f>M174*#REF!</f>
        <v>#REF!</v>
      </c>
      <c r="O174" s="141">
        <v>0</v>
      </c>
      <c r="P174" s="141" t="e">
        <f>O174*#REF!</f>
        <v>#REF!</v>
      </c>
      <c r="Q174" s="141">
        <v>0</v>
      </c>
      <c r="R174" s="142" t="e">
        <f>Q174*#REF!</f>
        <v>#REF!</v>
      </c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P174" s="143" t="s">
        <v>440</v>
      </c>
      <c r="AR174" s="143" t="s">
        <v>166</v>
      </c>
      <c r="AS174" s="143" t="s">
        <v>83</v>
      </c>
      <c r="AW174" s="14" t="s">
        <v>164</v>
      </c>
      <c r="BC174" s="144" t="e">
        <f>IF(L174="základní",#REF!,0)</f>
        <v>#REF!</v>
      </c>
      <c r="BD174" s="144">
        <f>IF(L174="snížená",#REF!,0)</f>
        <v>0</v>
      </c>
      <c r="BE174" s="144">
        <f>IF(L174="zákl. přenesená",#REF!,0)</f>
        <v>0</v>
      </c>
      <c r="BF174" s="144">
        <f>IF(L174="sníž. přenesená",#REF!,0)</f>
        <v>0</v>
      </c>
      <c r="BG174" s="144">
        <f>IF(L174="nulová",#REF!,0)</f>
        <v>0</v>
      </c>
      <c r="BH174" s="14" t="s">
        <v>83</v>
      </c>
      <c r="BI174" s="144" t="e">
        <f>ROUND(H174*#REF!,2)</f>
        <v>#REF!</v>
      </c>
      <c r="BJ174" s="14" t="s">
        <v>440</v>
      </c>
      <c r="BK174" s="143" t="s">
        <v>781</v>
      </c>
    </row>
    <row r="175" spans="1:63" s="2" customFormat="1" ht="29.25" x14ac:dyDescent="0.2">
      <c r="A175" s="28"/>
      <c r="B175" s="160"/>
      <c r="C175" s="162"/>
      <c r="D175" s="179" t="s">
        <v>172</v>
      </c>
      <c r="E175" s="162"/>
      <c r="F175" s="180" t="s">
        <v>782</v>
      </c>
      <c r="G175" s="162"/>
      <c r="H175" s="162"/>
      <c r="I175" s="162"/>
      <c r="J175" s="29"/>
      <c r="K175" s="145"/>
      <c r="L175" s="146"/>
      <c r="M175" s="53"/>
      <c r="N175" s="53"/>
      <c r="O175" s="53"/>
      <c r="P175" s="53"/>
      <c r="Q175" s="53"/>
      <c r="R175" s="54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R175" s="14" t="s">
        <v>172</v>
      </c>
      <c r="AS175" s="14" t="s">
        <v>83</v>
      </c>
    </row>
    <row r="176" spans="1:63" s="2" customFormat="1" ht="24" customHeight="1" x14ac:dyDescent="0.2">
      <c r="A176" s="28"/>
      <c r="B176" s="160"/>
      <c r="C176" s="175" t="s">
        <v>174</v>
      </c>
      <c r="D176" s="175" t="s">
        <v>166</v>
      </c>
      <c r="E176" s="176" t="s">
        <v>251</v>
      </c>
      <c r="F176" s="177" t="s">
        <v>252</v>
      </c>
      <c r="G176" s="178" t="s">
        <v>169</v>
      </c>
      <c r="H176" s="138"/>
      <c r="I176" s="177" t="s">
        <v>170</v>
      </c>
      <c r="J176" s="29"/>
      <c r="K176" s="139" t="s">
        <v>1</v>
      </c>
      <c r="L176" s="140" t="s">
        <v>41</v>
      </c>
      <c r="M176" s="53"/>
      <c r="N176" s="141" t="e">
        <f>M176*#REF!</f>
        <v>#REF!</v>
      </c>
      <c r="O176" s="141">
        <v>0</v>
      </c>
      <c r="P176" s="141" t="e">
        <f>O176*#REF!</f>
        <v>#REF!</v>
      </c>
      <c r="Q176" s="141">
        <v>0</v>
      </c>
      <c r="R176" s="142" t="e">
        <f>Q176*#REF!</f>
        <v>#REF!</v>
      </c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P176" s="143" t="s">
        <v>440</v>
      </c>
      <c r="AR176" s="143" t="s">
        <v>166</v>
      </c>
      <c r="AS176" s="143" t="s">
        <v>83</v>
      </c>
      <c r="AW176" s="14" t="s">
        <v>164</v>
      </c>
      <c r="BC176" s="144" t="e">
        <f>IF(L176="základní",#REF!,0)</f>
        <v>#REF!</v>
      </c>
      <c r="BD176" s="144">
        <f>IF(L176="snížená",#REF!,0)</f>
        <v>0</v>
      </c>
      <c r="BE176" s="144">
        <f>IF(L176="zákl. přenesená",#REF!,0)</f>
        <v>0</v>
      </c>
      <c r="BF176" s="144">
        <f>IF(L176="sníž. přenesená",#REF!,0)</f>
        <v>0</v>
      </c>
      <c r="BG176" s="144">
        <f>IF(L176="nulová",#REF!,0)</f>
        <v>0</v>
      </c>
      <c r="BH176" s="14" t="s">
        <v>83</v>
      </c>
      <c r="BI176" s="144" t="e">
        <f>ROUND(H176*#REF!,2)</f>
        <v>#REF!</v>
      </c>
      <c r="BJ176" s="14" t="s">
        <v>440</v>
      </c>
      <c r="BK176" s="143" t="s">
        <v>783</v>
      </c>
    </row>
    <row r="177" spans="1:63" s="2" customFormat="1" ht="29.25" x14ac:dyDescent="0.2">
      <c r="A177" s="28"/>
      <c r="B177" s="160"/>
      <c r="C177" s="162"/>
      <c r="D177" s="179" t="s">
        <v>172</v>
      </c>
      <c r="E177" s="162"/>
      <c r="F177" s="180" t="s">
        <v>254</v>
      </c>
      <c r="G177" s="162"/>
      <c r="H177" s="162"/>
      <c r="I177" s="162"/>
      <c r="J177" s="29"/>
      <c r="K177" s="145"/>
      <c r="L177" s="146"/>
      <c r="M177" s="53"/>
      <c r="N177" s="53"/>
      <c r="O177" s="53"/>
      <c r="P177" s="53"/>
      <c r="Q177" s="53"/>
      <c r="R177" s="54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R177" s="14" t="s">
        <v>172</v>
      </c>
      <c r="AS177" s="14" t="s">
        <v>83</v>
      </c>
    </row>
    <row r="178" spans="1:63" s="2" customFormat="1" ht="24" customHeight="1" x14ac:dyDescent="0.2">
      <c r="A178" s="28"/>
      <c r="B178" s="160"/>
      <c r="C178" s="175" t="s">
        <v>558</v>
      </c>
      <c r="D178" s="175" t="s">
        <v>166</v>
      </c>
      <c r="E178" s="176" t="s">
        <v>255</v>
      </c>
      <c r="F178" s="177" t="s">
        <v>256</v>
      </c>
      <c r="G178" s="178" t="s">
        <v>169</v>
      </c>
      <c r="H178" s="138"/>
      <c r="I178" s="177" t="s">
        <v>170</v>
      </c>
      <c r="J178" s="29"/>
      <c r="K178" s="139" t="s">
        <v>1</v>
      </c>
      <c r="L178" s="140" t="s">
        <v>41</v>
      </c>
      <c r="M178" s="53"/>
      <c r="N178" s="141" t="e">
        <f>M178*#REF!</f>
        <v>#REF!</v>
      </c>
      <c r="O178" s="141">
        <v>0</v>
      </c>
      <c r="P178" s="141" t="e">
        <f>O178*#REF!</f>
        <v>#REF!</v>
      </c>
      <c r="Q178" s="141">
        <v>0</v>
      </c>
      <c r="R178" s="142" t="e">
        <f>Q178*#REF!</f>
        <v>#REF!</v>
      </c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P178" s="143" t="s">
        <v>440</v>
      </c>
      <c r="AR178" s="143" t="s">
        <v>166</v>
      </c>
      <c r="AS178" s="143" t="s">
        <v>83</v>
      </c>
      <c r="AW178" s="14" t="s">
        <v>164</v>
      </c>
      <c r="BC178" s="144" t="e">
        <f>IF(L178="základní",#REF!,0)</f>
        <v>#REF!</v>
      </c>
      <c r="BD178" s="144">
        <f>IF(L178="snížená",#REF!,0)</f>
        <v>0</v>
      </c>
      <c r="BE178" s="144">
        <f>IF(L178="zákl. přenesená",#REF!,0)</f>
        <v>0</v>
      </c>
      <c r="BF178" s="144">
        <f>IF(L178="sníž. přenesená",#REF!,0)</f>
        <v>0</v>
      </c>
      <c r="BG178" s="144">
        <f>IF(L178="nulová",#REF!,0)</f>
        <v>0</v>
      </c>
      <c r="BH178" s="14" t="s">
        <v>83</v>
      </c>
      <c r="BI178" s="144" t="e">
        <f>ROUND(H178*#REF!,2)</f>
        <v>#REF!</v>
      </c>
      <c r="BJ178" s="14" t="s">
        <v>440</v>
      </c>
      <c r="BK178" s="143" t="s">
        <v>784</v>
      </c>
    </row>
    <row r="179" spans="1:63" s="2" customFormat="1" ht="29.25" x14ac:dyDescent="0.2">
      <c r="A179" s="28"/>
      <c r="B179" s="160"/>
      <c r="C179" s="162"/>
      <c r="D179" s="179" t="s">
        <v>172</v>
      </c>
      <c r="E179" s="162"/>
      <c r="F179" s="180" t="s">
        <v>258</v>
      </c>
      <c r="G179" s="162"/>
      <c r="H179" s="162"/>
      <c r="I179" s="162"/>
      <c r="J179" s="29"/>
      <c r="K179" s="145"/>
      <c r="L179" s="146"/>
      <c r="M179" s="53"/>
      <c r="N179" s="53"/>
      <c r="O179" s="53"/>
      <c r="P179" s="53"/>
      <c r="Q179" s="53"/>
      <c r="R179" s="54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R179" s="14" t="s">
        <v>172</v>
      </c>
      <c r="AS179" s="14" t="s">
        <v>83</v>
      </c>
    </row>
    <row r="180" spans="1:63" s="2" customFormat="1" ht="24" customHeight="1" x14ac:dyDescent="0.2">
      <c r="A180" s="28"/>
      <c r="B180" s="160"/>
      <c r="C180" s="175" t="s">
        <v>562</v>
      </c>
      <c r="D180" s="175" t="s">
        <v>166</v>
      </c>
      <c r="E180" s="176" t="s">
        <v>260</v>
      </c>
      <c r="F180" s="177" t="s">
        <v>261</v>
      </c>
      <c r="G180" s="178" t="s">
        <v>169</v>
      </c>
      <c r="H180" s="138"/>
      <c r="I180" s="177" t="s">
        <v>170</v>
      </c>
      <c r="J180" s="29"/>
      <c r="K180" s="139" t="s">
        <v>1</v>
      </c>
      <c r="L180" s="140" t="s">
        <v>41</v>
      </c>
      <c r="M180" s="53"/>
      <c r="N180" s="141" t="e">
        <f>M180*#REF!</f>
        <v>#REF!</v>
      </c>
      <c r="O180" s="141">
        <v>0</v>
      </c>
      <c r="P180" s="141" t="e">
        <f>O180*#REF!</f>
        <v>#REF!</v>
      </c>
      <c r="Q180" s="141">
        <v>0</v>
      </c>
      <c r="R180" s="142" t="e">
        <f>Q180*#REF!</f>
        <v>#REF!</v>
      </c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P180" s="143" t="s">
        <v>440</v>
      </c>
      <c r="AR180" s="143" t="s">
        <v>166</v>
      </c>
      <c r="AS180" s="143" t="s">
        <v>83</v>
      </c>
      <c r="AW180" s="14" t="s">
        <v>164</v>
      </c>
      <c r="BC180" s="144" t="e">
        <f>IF(L180="základní",#REF!,0)</f>
        <v>#REF!</v>
      </c>
      <c r="BD180" s="144">
        <f>IF(L180="snížená",#REF!,0)</f>
        <v>0</v>
      </c>
      <c r="BE180" s="144">
        <f>IF(L180="zákl. přenesená",#REF!,0)</f>
        <v>0</v>
      </c>
      <c r="BF180" s="144">
        <f>IF(L180="sníž. přenesená",#REF!,0)</f>
        <v>0</v>
      </c>
      <c r="BG180" s="144">
        <f>IF(L180="nulová",#REF!,0)</f>
        <v>0</v>
      </c>
      <c r="BH180" s="14" t="s">
        <v>83</v>
      </c>
      <c r="BI180" s="144" t="e">
        <f>ROUND(H180*#REF!,2)</f>
        <v>#REF!</v>
      </c>
      <c r="BJ180" s="14" t="s">
        <v>440</v>
      </c>
      <c r="BK180" s="143" t="s">
        <v>785</v>
      </c>
    </row>
    <row r="181" spans="1:63" s="2" customFormat="1" ht="29.25" x14ac:dyDescent="0.2">
      <c r="A181" s="28"/>
      <c r="B181" s="160"/>
      <c r="C181" s="162"/>
      <c r="D181" s="179" t="s">
        <v>172</v>
      </c>
      <c r="E181" s="162"/>
      <c r="F181" s="180" t="s">
        <v>263</v>
      </c>
      <c r="G181" s="162"/>
      <c r="H181" s="162"/>
      <c r="I181" s="162"/>
      <c r="J181" s="29"/>
      <c r="K181" s="145"/>
      <c r="L181" s="146"/>
      <c r="M181" s="53"/>
      <c r="N181" s="53"/>
      <c r="O181" s="53"/>
      <c r="P181" s="53"/>
      <c r="Q181" s="53"/>
      <c r="R181" s="54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R181" s="14" t="s">
        <v>172</v>
      </c>
      <c r="AS181" s="14" t="s">
        <v>83</v>
      </c>
    </row>
    <row r="182" spans="1:63" s="2" customFormat="1" ht="24" customHeight="1" x14ac:dyDescent="0.2">
      <c r="A182" s="28"/>
      <c r="B182" s="160"/>
      <c r="C182" s="175" t="s">
        <v>566</v>
      </c>
      <c r="D182" s="175" t="s">
        <v>166</v>
      </c>
      <c r="E182" s="176" t="s">
        <v>264</v>
      </c>
      <c r="F182" s="177" t="s">
        <v>265</v>
      </c>
      <c r="G182" s="178" t="s">
        <v>169</v>
      </c>
      <c r="H182" s="138"/>
      <c r="I182" s="177" t="s">
        <v>170</v>
      </c>
      <c r="J182" s="29"/>
      <c r="K182" s="139" t="s">
        <v>1</v>
      </c>
      <c r="L182" s="140" t="s">
        <v>41</v>
      </c>
      <c r="M182" s="53"/>
      <c r="N182" s="141" t="e">
        <f>M182*#REF!</f>
        <v>#REF!</v>
      </c>
      <c r="O182" s="141">
        <v>0</v>
      </c>
      <c r="P182" s="141" t="e">
        <f>O182*#REF!</f>
        <v>#REF!</v>
      </c>
      <c r="Q182" s="141">
        <v>0</v>
      </c>
      <c r="R182" s="142" t="e">
        <f>Q182*#REF!</f>
        <v>#REF!</v>
      </c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P182" s="143" t="s">
        <v>440</v>
      </c>
      <c r="AR182" s="143" t="s">
        <v>166</v>
      </c>
      <c r="AS182" s="143" t="s">
        <v>83</v>
      </c>
      <c r="AW182" s="14" t="s">
        <v>164</v>
      </c>
      <c r="BC182" s="144" t="e">
        <f>IF(L182="základní",#REF!,0)</f>
        <v>#REF!</v>
      </c>
      <c r="BD182" s="144">
        <f>IF(L182="snížená",#REF!,0)</f>
        <v>0</v>
      </c>
      <c r="BE182" s="144">
        <f>IF(L182="zákl. přenesená",#REF!,0)</f>
        <v>0</v>
      </c>
      <c r="BF182" s="144">
        <f>IF(L182="sníž. přenesená",#REF!,0)</f>
        <v>0</v>
      </c>
      <c r="BG182" s="144">
        <f>IF(L182="nulová",#REF!,0)</f>
        <v>0</v>
      </c>
      <c r="BH182" s="14" t="s">
        <v>83</v>
      </c>
      <c r="BI182" s="144" t="e">
        <f>ROUND(H182*#REF!,2)</f>
        <v>#REF!</v>
      </c>
      <c r="BJ182" s="14" t="s">
        <v>440</v>
      </c>
      <c r="BK182" s="143" t="s">
        <v>786</v>
      </c>
    </row>
    <row r="183" spans="1:63" s="2" customFormat="1" ht="29.25" x14ac:dyDescent="0.2">
      <c r="A183" s="28"/>
      <c r="B183" s="160"/>
      <c r="C183" s="162"/>
      <c r="D183" s="179" t="s">
        <v>172</v>
      </c>
      <c r="E183" s="162"/>
      <c r="F183" s="180" t="s">
        <v>267</v>
      </c>
      <c r="G183" s="162"/>
      <c r="H183" s="162"/>
      <c r="I183" s="162"/>
      <c r="J183" s="29"/>
      <c r="K183" s="145"/>
      <c r="L183" s="146"/>
      <c r="M183" s="53"/>
      <c r="N183" s="53"/>
      <c r="O183" s="53"/>
      <c r="P183" s="53"/>
      <c r="Q183" s="53"/>
      <c r="R183" s="54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R183" s="14" t="s">
        <v>172</v>
      </c>
      <c r="AS183" s="14" t="s">
        <v>83</v>
      </c>
    </row>
    <row r="184" spans="1:63" s="2" customFormat="1" ht="24" customHeight="1" x14ac:dyDescent="0.2">
      <c r="A184" s="28"/>
      <c r="B184" s="160"/>
      <c r="C184" s="175" t="s">
        <v>464</v>
      </c>
      <c r="D184" s="175" t="s">
        <v>166</v>
      </c>
      <c r="E184" s="176" t="s">
        <v>372</v>
      </c>
      <c r="F184" s="177" t="s">
        <v>373</v>
      </c>
      <c r="G184" s="178" t="s">
        <v>169</v>
      </c>
      <c r="H184" s="138"/>
      <c r="I184" s="177" t="s">
        <v>170</v>
      </c>
      <c r="J184" s="29"/>
      <c r="K184" s="139" t="s">
        <v>1</v>
      </c>
      <c r="L184" s="140" t="s">
        <v>41</v>
      </c>
      <c r="M184" s="53"/>
      <c r="N184" s="141" t="e">
        <f>M184*#REF!</f>
        <v>#REF!</v>
      </c>
      <c r="O184" s="141">
        <v>0</v>
      </c>
      <c r="P184" s="141" t="e">
        <f>O184*#REF!</f>
        <v>#REF!</v>
      </c>
      <c r="Q184" s="141">
        <v>0</v>
      </c>
      <c r="R184" s="142" t="e">
        <f>Q184*#REF!</f>
        <v>#REF!</v>
      </c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P184" s="143" t="s">
        <v>440</v>
      </c>
      <c r="AR184" s="143" t="s">
        <v>166</v>
      </c>
      <c r="AS184" s="143" t="s">
        <v>83</v>
      </c>
      <c r="AW184" s="14" t="s">
        <v>164</v>
      </c>
      <c r="BC184" s="144" t="e">
        <f>IF(L184="základní",#REF!,0)</f>
        <v>#REF!</v>
      </c>
      <c r="BD184" s="144">
        <f>IF(L184="snížená",#REF!,0)</f>
        <v>0</v>
      </c>
      <c r="BE184" s="144">
        <f>IF(L184="zákl. přenesená",#REF!,0)</f>
        <v>0</v>
      </c>
      <c r="BF184" s="144">
        <f>IF(L184="sníž. přenesená",#REF!,0)</f>
        <v>0</v>
      </c>
      <c r="BG184" s="144">
        <f>IF(L184="nulová",#REF!,0)</f>
        <v>0</v>
      </c>
      <c r="BH184" s="14" t="s">
        <v>83</v>
      </c>
      <c r="BI184" s="144" t="e">
        <f>ROUND(H184*#REF!,2)</f>
        <v>#REF!</v>
      </c>
      <c r="BJ184" s="14" t="s">
        <v>440</v>
      </c>
      <c r="BK184" s="143" t="s">
        <v>787</v>
      </c>
    </row>
    <row r="185" spans="1:63" s="2" customFormat="1" ht="29.25" x14ac:dyDescent="0.2">
      <c r="A185" s="28"/>
      <c r="B185" s="160"/>
      <c r="C185" s="162"/>
      <c r="D185" s="179" t="s">
        <v>172</v>
      </c>
      <c r="E185" s="162"/>
      <c r="F185" s="180" t="s">
        <v>375</v>
      </c>
      <c r="G185" s="162"/>
      <c r="H185" s="162"/>
      <c r="I185" s="162"/>
      <c r="J185" s="29"/>
      <c r="K185" s="145"/>
      <c r="L185" s="146"/>
      <c r="M185" s="53"/>
      <c r="N185" s="53"/>
      <c r="O185" s="53"/>
      <c r="P185" s="53"/>
      <c r="Q185" s="53"/>
      <c r="R185" s="54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R185" s="14" t="s">
        <v>172</v>
      </c>
      <c r="AS185" s="14" t="s">
        <v>83</v>
      </c>
    </row>
    <row r="186" spans="1:63" s="2" customFormat="1" ht="24" customHeight="1" x14ac:dyDescent="0.2">
      <c r="A186" s="28"/>
      <c r="B186" s="160"/>
      <c r="C186" s="175" t="s">
        <v>300</v>
      </c>
      <c r="D186" s="175" t="s">
        <v>166</v>
      </c>
      <c r="E186" s="176" t="s">
        <v>269</v>
      </c>
      <c r="F186" s="177" t="s">
        <v>270</v>
      </c>
      <c r="G186" s="178" t="s">
        <v>169</v>
      </c>
      <c r="H186" s="138"/>
      <c r="I186" s="177" t="s">
        <v>170</v>
      </c>
      <c r="J186" s="29"/>
      <c r="K186" s="139" t="s">
        <v>1</v>
      </c>
      <c r="L186" s="140" t="s">
        <v>41</v>
      </c>
      <c r="M186" s="53"/>
      <c r="N186" s="141" t="e">
        <f>M186*#REF!</f>
        <v>#REF!</v>
      </c>
      <c r="O186" s="141">
        <v>0</v>
      </c>
      <c r="P186" s="141" t="e">
        <f>O186*#REF!</f>
        <v>#REF!</v>
      </c>
      <c r="Q186" s="141">
        <v>0</v>
      </c>
      <c r="R186" s="142" t="e">
        <f>Q186*#REF!</f>
        <v>#REF!</v>
      </c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P186" s="143" t="s">
        <v>440</v>
      </c>
      <c r="AR186" s="143" t="s">
        <v>166</v>
      </c>
      <c r="AS186" s="143" t="s">
        <v>83</v>
      </c>
      <c r="AW186" s="14" t="s">
        <v>164</v>
      </c>
      <c r="BC186" s="144" t="e">
        <f>IF(L186="základní",#REF!,0)</f>
        <v>#REF!</v>
      </c>
      <c r="BD186" s="144">
        <f>IF(L186="snížená",#REF!,0)</f>
        <v>0</v>
      </c>
      <c r="BE186" s="144">
        <f>IF(L186="zákl. přenesená",#REF!,0)</f>
        <v>0</v>
      </c>
      <c r="BF186" s="144">
        <f>IF(L186="sníž. přenesená",#REF!,0)</f>
        <v>0</v>
      </c>
      <c r="BG186" s="144">
        <f>IF(L186="nulová",#REF!,0)</f>
        <v>0</v>
      </c>
      <c r="BH186" s="14" t="s">
        <v>83</v>
      </c>
      <c r="BI186" s="144" t="e">
        <f>ROUND(H186*#REF!,2)</f>
        <v>#REF!</v>
      </c>
      <c r="BJ186" s="14" t="s">
        <v>440</v>
      </c>
      <c r="BK186" s="143" t="s">
        <v>788</v>
      </c>
    </row>
    <row r="187" spans="1:63" s="2" customFormat="1" ht="29.25" x14ac:dyDescent="0.2">
      <c r="A187" s="28"/>
      <c r="B187" s="160"/>
      <c r="C187" s="162"/>
      <c r="D187" s="179" t="s">
        <v>172</v>
      </c>
      <c r="E187" s="162"/>
      <c r="F187" s="180" t="s">
        <v>272</v>
      </c>
      <c r="G187" s="162"/>
      <c r="H187" s="162"/>
      <c r="I187" s="162"/>
      <c r="J187" s="29"/>
      <c r="K187" s="145"/>
      <c r="L187" s="146"/>
      <c r="M187" s="53"/>
      <c r="N187" s="53"/>
      <c r="O187" s="53"/>
      <c r="P187" s="53"/>
      <c r="Q187" s="53"/>
      <c r="R187" s="54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R187" s="14" t="s">
        <v>172</v>
      </c>
      <c r="AS187" s="14" t="s">
        <v>83</v>
      </c>
    </row>
    <row r="188" spans="1:63" s="2" customFormat="1" ht="24" customHeight="1" x14ac:dyDescent="0.2">
      <c r="A188" s="28"/>
      <c r="B188" s="160"/>
      <c r="C188" s="175" t="s">
        <v>572</v>
      </c>
      <c r="D188" s="175" t="s">
        <v>166</v>
      </c>
      <c r="E188" s="176" t="s">
        <v>274</v>
      </c>
      <c r="F188" s="177" t="s">
        <v>275</v>
      </c>
      <c r="G188" s="178" t="s">
        <v>169</v>
      </c>
      <c r="H188" s="138"/>
      <c r="I188" s="177" t="s">
        <v>170</v>
      </c>
      <c r="J188" s="29"/>
      <c r="K188" s="139" t="s">
        <v>1</v>
      </c>
      <c r="L188" s="140" t="s">
        <v>41</v>
      </c>
      <c r="M188" s="53"/>
      <c r="N188" s="141" t="e">
        <f>M188*#REF!</f>
        <v>#REF!</v>
      </c>
      <c r="O188" s="141">
        <v>0</v>
      </c>
      <c r="P188" s="141" t="e">
        <f>O188*#REF!</f>
        <v>#REF!</v>
      </c>
      <c r="Q188" s="141">
        <v>0</v>
      </c>
      <c r="R188" s="142" t="e">
        <f>Q188*#REF!</f>
        <v>#REF!</v>
      </c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P188" s="143" t="s">
        <v>440</v>
      </c>
      <c r="AR188" s="143" t="s">
        <v>166</v>
      </c>
      <c r="AS188" s="143" t="s">
        <v>83</v>
      </c>
      <c r="AW188" s="14" t="s">
        <v>164</v>
      </c>
      <c r="BC188" s="144" t="e">
        <f>IF(L188="základní",#REF!,0)</f>
        <v>#REF!</v>
      </c>
      <c r="BD188" s="144">
        <f>IF(L188="snížená",#REF!,0)</f>
        <v>0</v>
      </c>
      <c r="BE188" s="144">
        <f>IF(L188="zákl. přenesená",#REF!,0)</f>
        <v>0</v>
      </c>
      <c r="BF188" s="144">
        <f>IF(L188="sníž. přenesená",#REF!,0)</f>
        <v>0</v>
      </c>
      <c r="BG188" s="144">
        <f>IF(L188="nulová",#REF!,0)</f>
        <v>0</v>
      </c>
      <c r="BH188" s="14" t="s">
        <v>83</v>
      </c>
      <c r="BI188" s="144" t="e">
        <f>ROUND(H188*#REF!,2)</f>
        <v>#REF!</v>
      </c>
      <c r="BJ188" s="14" t="s">
        <v>440</v>
      </c>
      <c r="BK188" s="143" t="s">
        <v>789</v>
      </c>
    </row>
    <row r="189" spans="1:63" s="2" customFormat="1" ht="29.25" x14ac:dyDescent="0.2">
      <c r="A189" s="28"/>
      <c r="B189" s="160"/>
      <c r="C189" s="162"/>
      <c r="D189" s="179" t="s">
        <v>172</v>
      </c>
      <c r="E189" s="162"/>
      <c r="F189" s="180" t="s">
        <v>277</v>
      </c>
      <c r="G189" s="162"/>
      <c r="H189" s="162"/>
      <c r="I189" s="162"/>
      <c r="J189" s="29"/>
      <c r="K189" s="145"/>
      <c r="L189" s="146"/>
      <c r="M189" s="53"/>
      <c r="N189" s="53"/>
      <c r="O189" s="53"/>
      <c r="P189" s="53"/>
      <c r="Q189" s="53"/>
      <c r="R189" s="54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R189" s="14" t="s">
        <v>172</v>
      </c>
      <c r="AS189" s="14" t="s">
        <v>83</v>
      </c>
    </row>
    <row r="190" spans="1:63" s="2" customFormat="1" ht="24" customHeight="1" x14ac:dyDescent="0.2">
      <c r="A190" s="28"/>
      <c r="B190" s="160"/>
      <c r="C190" s="175" t="s">
        <v>482</v>
      </c>
      <c r="D190" s="175" t="s">
        <v>166</v>
      </c>
      <c r="E190" s="176" t="s">
        <v>707</v>
      </c>
      <c r="F190" s="177" t="s">
        <v>708</v>
      </c>
      <c r="G190" s="178" t="s">
        <v>169</v>
      </c>
      <c r="H190" s="138"/>
      <c r="I190" s="177" t="s">
        <v>170</v>
      </c>
      <c r="J190" s="29"/>
      <c r="K190" s="139" t="s">
        <v>1</v>
      </c>
      <c r="L190" s="140" t="s">
        <v>41</v>
      </c>
      <c r="M190" s="53"/>
      <c r="N190" s="141" t="e">
        <f>M190*#REF!</f>
        <v>#REF!</v>
      </c>
      <c r="O190" s="141">
        <v>0</v>
      </c>
      <c r="P190" s="141" t="e">
        <f>O190*#REF!</f>
        <v>#REF!</v>
      </c>
      <c r="Q190" s="141">
        <v>0</v>
      </c>
      <c r="R190" s="142" t="e">
        <f>Q190*#REF!</f>
        <v>#REF!</v>
      </c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P190" s="143" t="s">
        <v>440</v>
      </c>
      <c r="AR190" s="143" t="s">
        <v>166</v>
      </c>
      <c r="AS190" s="143" t="s">
        <v>83</v>
      </c>
      <c r="AW190" s="14" t="s">
        <v>164</v>
      </c>
      <c r="BC190" s="144" t="e">
        <f>IF(L190="základní",#REF!,0)</f>
        <v>#REF!</v>
      </c>
      <c r="BD190" s="144">
        <f>IF(L190="snížená",#REF!,0)</f>
        <v>0</v>
      </c>
      <c r="BE190" s="144">
        <f>IF(L190="zákl. přenesená",#REF!,0)</f>
        <v>0</v>
      </c>
      <c r="BF190" s="144">
        <f>IF(L190="sníž. přenesená",#REF!,0)</f>
        <v>0</v>
      </c>
      <c r="BG190" s="144">
        <f>IF(L190="nulová",#REF!,0)</f>
        <v>0</v>
      </c>
      <c r="BH190" s="14" t="s">
        <v>83</v>
      </c>
      <c r="BI190" s="144" t="e">
        <f>ROUND(H190*#REF!,2)</f>
        <v>#REF!</v>
      </c>
      <c r="BJ190" s="14" t="s">
        <v>440</v>
      </c>
      <c r="BK190" s="143" t="s">
        <v>790</v>
      </c>
    </row>
    <row r="191" spans="1:63" s="2" customFormat="1" ht="29.25" x14ac:dyDescent="0.2">
      <c r="A191" s="28"/>
      <c r="B191" s="160"/>
      <c r="C191" s="162"/>
      <c r="D191" s="179" t="s">
        <v>172</v>
      </c>
      <c r="E191" s="162"/>
      <c r="F191" s="180" t="s">
        <v>710</v>
      </c>
      <c r="G191" s="162"/>
      <c r="H191" s="162"/>
      <c r="I191" s="162"/>
      <c r="J191" s="29"/>
      <c r="K191" s="145"/>
      <c r="L191" s="146"/>
      <c r="M191" s="53"/>
      <c r="N191" s="53"/>
      <c r="O191" s="53"/>
      <c r="P191" s="53"/>
      <c r="Q191" s="53"/>
      <c r="R191" s="54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R191" s="14" t="s">
        <v>172</v>
      </c>
      <c r="AS191" s="14" t="s">
        <v>83</v>
      </c>
    </row>
    <row r="192" spans="1:63" s="2" customFormat="1" ht="24" customHeight="1" x14ac:dyDescent="0.2">
      <c r="A192" s="28"/>
      <c r="B192" s="160"/>
      <c r="C192" s="175" t="s">
        <v>467</v>
      </c>
      <c r="D192" s="175" t="s">
        <v>166</v>
      </c>
      <c r="E192" s="176" t="s">
        <v>378</v>
      </c>
      <c r="F192" s="177" t="s">
        <v>379</v>
      </c>
      <c r="G192" s="178" t="s">
        <v>169</v>
      </c>
      <c r="H192" s="138"/>
      <c r="I192" s="177" t="s">
        <v>170</v>
      </c>
      <c r="J192" s="29"/>
      <c r="K192" s="139" t="s">
        <v>1</v>
      </c>
      <c r="L192" s="140" t="s">
        <v>41</v>
      </c>
      <c r="M192" s="53"/>
      <c r="N192" s="141" t="e">
        <f>M192*#REF!</f>
        <v>#REF!</v>
      </c>
      <c r="O192" s="141">
        <v>0</v>
      </c>
      <c r="P192" s="141" t="e">
        <f>O192*#REF!</f>
        <v>#REF!</v>
      </c>
      <c r="Q192" s="141">
        <v>0</v>
      </c>
      <c r="R192" s="142" t="e">
        <f>Q192*#REF!</f>
        <v>#REF!</v>
      </c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P192" s="143" t="s">
        <v>440</v>
      </c>
      <c r="AR192" s="143" t="s">
        <v>166</v>
      </c>
      <c r="AS192" s="143" t="s">
        <v>83</v>
      </c>
      <c r="AW192" s="14" t="s">
        <v>164</v>
      </c>
      <c r="BC192" s="144" t="e">
        <f>IF(L192="základní",#REF!,0)</f>
        <v>#REF!</v>
      </c>
      <c r="BD192" s="144">
        <f>IF(L192="snížená",#REF!,0)</f>
        <v>0</v>
      </c>
      <c r="BE192" s="144">
        <f>IF(L192="zákl. přenesená",#REF!,0)</f>
        <v>0</v>
      </c>
      <c r="BF192" s="144">
        <f>IF(L192="sníž. přenesená",#REF!,0)</f>
        <v>0</v>
      </c>
      <c r="BG192" s="144">
        <f>IF(L192="nulová",#REF!,0)</f>
        <v>0</v>
      </c>
      <c r="BH192" s="14" t="s">
        <v>83</v>
      </c>
      <c r="BI192" s="144" t="e">
        <f>ROUND(H192*#REF!,2)</f>
        <v>#REF!</v>
      </c>
      <c r="BJ192" s="14" t="s">
        <v>440</v>
      </c>
      <c r="BK192" s="143" t="s">
        <v>791</v>
      </c>
    </row>
    <row r="193" spans="1:63" s="2" customFormat="1" ht="29.25" x14ac:dyDescent="0.2">
      <c r="A193" s="28"/>
      <c r="B193" s="160"/>
      <c r="C193" s="162"/>
      <c r="D193" s="179" t="s">
        <v>172</v>
      </c>
      <c r="E193" s="162"/>
      <c r="F193" s="180" t="s">
        <v>381</v>
      </c>
      <c r="G193" s="162"/>
      <c r="H193" s="162"/>
      <c r="I193" s="162"/>
      <c r="J193" s="29"/>
      <c r="K193" s="145"/>
      <c r="L193" s="146"/>
      <c r="M193" s="53"/>
      <c r="N193" s="53"/>
      <c r="O193" s="53"/>
      <c r="P193" s="53"/>
      <c r="Q193" s="53"/>
      <c r="R193" s="54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R193" s="14" t="s">
        <v>172</v>
      </c>
      <c r="AS193" s="14" t="s">
        <v>83</v>
      </c>
    </row>
    <row r="194" spans="1:63" s="2" customFormat="1" ht="24" customHeight="1" x14ac:dyDescent="0.2">
      <c r="A194" s="28"/>
      <c r="B194" s="160"/>
      <c r="C194" s="175" t="s">
        <v>461</v>
      </c>
      <c r="D194" s="175" t="s">
        <v>166</v>
      </c>
      <c r="E194" s="176" t="s">
        <v>569</v>
      </c>
      <c r="F194" s="177" t="s">
        <v>792</v>
      </c>
      <c r="G194" s="178" t="s">
        <v>169</v>
      </c>
      <c r="H194" s="138"/>
      <c r="I194" s="177" t="s">
        <v>170</v>
      </c>
      <c r="J194" s="29"/>
      <c r="K194" s="139" t="s">
        <v>1</v>
      </c>
      <c r="L194" s="140" t="s">
        <v>41</v>
      </c>
      <c r="M194" s="53"/>
      <c r="N194" s="141" t="e">
        <f>M194*#REF!</f>
        <v>#REF!</v>
      </c>
      <c r="O194" s="141">
        <v>0</v>
      </c>
      <c r="P194" s="141" t="e">
        <f>O194*#REF!</f>
        <v>#REF!</v>
      </c>
      <c r="Q194" s="141">
        <v>0</v>
      </c>
      <c r="R194" s="142" t="e">
        <f>Q194*#REF!</f>
        <v>#REF!</v>
      </c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P194" s="143" t="s">
        <v>440</v>
      </c>
      <c r="AR194" s="143" t="s">
        <v>166</v>
      </c>
      <c r="AS194" s="143" t="s">
        <v>83</v>
      </c>
      <c r="AW194" s="14" t="s">
        <v>164</v>
      </c>
      <c r="BC194" s="144" t="e">
        <f>IF(L194="základní",#REF!,0)</f>
        <v>#REF!</v>
      </c>
      <c r="BD194" s="144">
        <f>IF(L194="snížená",#REF!,0)</f>
        <v>0</v>
      </c>
      <c r="BE194" s="144">
        <f>IF(L194="zákl. přenesená",#REF!,0)</f>
        <v>0</v>
      </c>
      <c r="BF194" s="144">
        <f>IF(L194="sníž. přenesená",#REF!,0)</f>
        <v>0</v>
      </c>
      <c r="BG194" s="144">
        <f>IF(L194="nulová",#REF!,0)</f>
        <v>0</v>
      </c>
      <c r="BH194" s="14" t="s">
        <v>83</v>
      </c>
      <c r="BI194" s="144" t="e">
        <f>ROUND(H194*#REF!,2)</f>
        <v>#REF!</v>
      </c>
      <c r="BJ194" s="14" t="s">
        <v>440</v>
      </c>
      <c r="BK194" s="143" t="s">
        <v>793</v>
      </c>
    </row>
    <row r="195" spans="1:63" s="2" customFormat="1" ht="29.25" x14ac:dyDescent="0.2">
      <c r="A195" s="28"/>
      <c r="B195" s="160"/>
      <c r="C195" s="162"/>
      <c r="D195" s="179" t="s">
        <v>172</v>
      </c>
      <c r="E195" s="162"/>
      <c r="F195" s="180" t="s">
        <v>570</v>
      </c>
      <c r="G195" s="162"/>
      <c r="H195" s="162"/>
      <c r="I195" s="162"/>
      <c r="J195" s="29"/>
      <c r="K195" s="145"/>
      <c r="L195" s="146"/>
      <c r="M195" s="53"/>
      <c r="N195" s="53"/>
      <c r="O195" s="53"/>
      <c r="P195" s="53"/>
      <c r="Q195" s="53"/>
      <c r="R195" s="54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R195" s="14" t="s">
        <v>172</v>
      </c>
      <c r="AS195" s="14" t="s">
        <v>83</v>
      </c>
    </row>
    <row r="196" spans="1:63" s="2" customFormat="1" ht="24" customHeight="1" x14ac:dyDescent="0.2">
      <c r="A196" s="28"/>
      <c r="B196" s="160"/>
      <c r="C196" s="175" t="s">
        <v>309</v>
      </c>
      <c r="D196" s="175" t="s">
        <v>166</v>
      </c>
      <c r="E196" s="176" t="s">
        <v>388</v>
      </c>
      <c r="F196" s="177" t="s">
        <v>389</v>
      </c>
      <c r="G196" s="178" t="s">
        <v>169</v>
      </c>
      <c r="H196" s="138"/>
      <c r="I196" s="177" t="s">
        <v>170</v>
      </c>
      <c r="J196" s="29"/>
      <c r="K196" s="139" t="s">
        <v>1</v>
      </c>
      <c r="L196" s="140" t="s">
        <v>41</v>
      </c>
      <c r="M196" s="53"/>
      <c r="N196" s="141" t="e">
        <f>M196*#REF!</f>
        <v>#REF!</v>
      </c>
      <c r="O196" s="141">
        <v>0</v>
      </c>
      <c r="P196" s="141" t="e">
        <f>O196*#REF!</f>
        <v>#REF!</v>
      </c>
      <c r="Q196" s="141">
        <v>0</v>
      </c>
      <c r="R196" s="142" t="e">
        <f>Q196*#REF!</f>
        <v>#REF!</v>
      </c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P196" s="143" t="s">
        <v>440</v>
      </c>
      <c r="AR196" s="143" t="s">
        <v>166</v>
      </c>
      <c r="AS196" s="143" t="s">
        <v>83</v>
      </c>
      <c r="AW196" s="14" t="s">
        <v>164</v>
      </c>
      <c r="BC196" s="144" t="e">
        <f>IF(L196="základní",#REF!,0)</f>
        <v>#REF!</v>
      </c>
      <c r="BD196" s="144">
        <f>IF(L196="snížená",#REF!,0)</f>
        <v>0</v>
      </c>
      <c r="BE196" s="144">
        <f>IF(L196="zákl. přenesená",#REF!,0)</f>
        <v>0</v>
      </c>
      <c r="BF196" s="144">
        <f>IF(L196="sníž. přenesená",#REF!,0)</f>
        <v>0</v>
      </c>
      <c r="BG196" s="144">
        <f>IF(L196="nulová",#REF!,0)</f>
        <v>0</v>
      </c>
      <c r="BH196" s="14" t="s">
        <v>83</v>
      </c>
      <c r="BI196" s="144" t="e">
        <f>ROUND(H196*#REF!,2)</f>
        <v>#REF!</v>
      </c>
      <c r="BJ196" s="14" t="s">
        <v>440</v>
      </c>
      <c r="BK196" s="143" t="s">
        <v>794</v>
      </c>
    </row>
    <row r="197" spans="1:63" s="2" customFormat="1" ht="29.25" x14ac:dyDescent="0.2">
      <c r="A197" s="28"/>
      <c r="B197" s="160"/>
      <c r="C197" s="162"/>
      <c r="D197" s="179" t="s">
        <v>172</v>
      </c>
      <c r="E197" s="162"/>
      <c r="F197" s="180" t="s">
        <v>391</v>
      </c>
      <c r="G197" s="162"/>
      <c r="H197" s="162"/>
      <c r="I197" s="162"/>
      <c r="J197" s="29"/>
      <c r="K197" s="145"/>
      <c r="L197" s="146"/>
      <c r="M197" s="53"/>
      <c r="N197" s="53"/>
      <c r="O197" s="53"/>
      <c r="P197" s="53"/>
      <c r="Q197" s="53"/>
      <c r="R197" s="54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R197" s="14" t="s">
        <v>172</v>
      </c>
      <c r="AS197" s="14" t="s">
        <v>83</v>
      </c>
    </row>
    <row r="198" spans="1:63" s="2" customFormat="1" ht="24" customHeight="1" x14ac:dyDescent="0.2">
      <c r="A198" s="28"/>
      <c r="B198" s="160"/>
      <c r="C198" s="175" t="s">
        <v>489</v>
      </c>
      <c r="D198" s="175" t="s">
        <v>166</v>
      </c>
      <c r="E198" s="176" t="s">
        <v>392</v>
      </c>
      <c r="F198" s="177" t="s">
        <v>393</v>
      </c>
      <c r="G198" s="178" t="s">
        <v>169</v>
      </c>
      <c r="H198" s="138"/>
      <c r="I198" s="177" t="s">
        <v>170</v>
      </c>
      <c r="J198" s="29"/>
      <c r="K198" s="139" t="s">
        <v>1</v>
      </c>
      <c r="L198" s="140" t="s">
        <v>41</v>
      </c>
      <c r="M198" s="53"/>
      <c r="N198" s="141" t="e">
        <f>M198*#REF!</f>
        <v>#REF!</v>
      </c>
      <c r="O198" s="141">
        <v>0</v>
      </c>
      <c r="P198" s="141" t="e">
        <f>O198*#REF!</f>
        <v>#REF!</v>
      </c>
      <c r="Q198" s="141">
        <v>0</v>
      </c>
      <c r="R198" s="142" t="e">
        <f>Q198*#REF!</f>
        <v>#REF!</v>
      </c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P198" s="143" t="s">
        <v>440</v>
      </c>
      <c r="AR198" s="143" t="s">
        <v>166</v>
      </c>
      <c r="AS198" s="143" t="s">
        <v>83</v>
      </c>
      <c r="AW198" s="14" t="s">
        <v>164</v>
      </c>
      <c r="BC198" s="144" t="e">
        <f>IF(L198="základní",#REF!,0)</f>
        <v>#REF!</v>
      </c>
      <c r="BD198" s="144">
        <f>IF(L198="snížená",#REF!,0)</f>
        <v>0</v>
      </c>
      <c r="BE198" s="144">
        <f>IF(L198="zákl. přenesená",#REF!,0)</f>
        <v>0</v>
      </c>
      <c r="BF198" s="144">
        <f>IF(L198="sníž. přenesená",#REF!,0)</f>
        <v>0</v>
      </c>
      <c r="BG198" s="144">
        <f>IF(L198="nulová",#REF!,0)</f>
        <v>0</v>
      </c>
      <c r="BH198" s="14" t="s">
        <v>83</v>
      </c>
      <c r="BI198" s="144" t="e">
        <f>ROUND(H198*#REF!,2)</f>
        <v>#REF!</v>
      </c>
      <c r="BJ198" s="14" t="s">
        <v>440</v>
      </c>
      <c r="BK198" s="143" t="s">
        <v>795</v>
      </c>
    </row>
    <row r="199" spans="1:63" s="2" customFormat="1" ht="29.25" x14ac:dyDescent="0.2">
      <c r="A199" s="28"/>
      <c r="B199" s="160"/>
      <c r="C199" s="162"/>
      <c r="D199" s="179" t="s">
        <v>172</v>
      </c>
      <c r="E199" s="162"/>
      <c r="F199" s="180" t="s">
        <v>395</v>
      </c>
      <c r="G199" s="162"/>
      <c r="H199" s="162"/>
      <c r="I199" s="162"/>
      <c r="J199" s="29"/>
      <c r="K199" s="145"/>
      <c r="L199" s="146"/>
      <c r="M199" s="53"/>
      <c r="N199" s="53"/>
      <c r="O199" s="53"/>
      <c r="P199" s="53"/>
      <c r="Q199" s="53"/>
      <c r="R199" s="54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R199" s="14" t="s">
        <v>172</v>
      </c>
      <c r="AS199" s="14" t="s">
        <v>83</v>
      </c>
    </row>
    <row r="200" spans="1:63" s="2" customFormat="1" ht="24" customHeight="1" x14ac:dyDescent="0.2">
      <c r="A200" s="28"/>
      <c r="B200" s="160"/>
      <c r="C200" s="175" t="s">
        <v>583</v>
      </c>
      <c r="D200" s="175" t="s">
        <v>166</v>
      </c>
      <c r="E200" s="176" t="s">
        <v>575</v>
      </c>
      <c r="F200" s="177" t="s">
        <v>714</v>
      </c>
      <c r="G200" s="178" t="s">
        <v>169</v>
      </c>
      <c r="H200" s="138"/>
      <c r="I200" s="177" t="s">
        <v>170</v>
      </c>
      <c r="J200" s="29"/>
      <c r="K200" s="139" t="s">
        <v>1</v>
      </c>
      <c r="L200" s="140" t="s">
        <v>41</v>
      </c>
      <c r="M200" s="53"/>
      <c r="N200" s="141" t="e">
        <f>M200*#REF!</f>
        <v>#REF!</v>
      </c>
      <c r="O200" s="141">
        <v>0</v>
      </c>
      <c r="P200" s="141" t="e">
        <f>O200*#REF!</f>
        <v>#REF!</v>
      </c>
      <c r="Q200" s="141">
        <v>0</v>
      </c>
      <c r="R200" s="142" t="e">
        <f>Q200*#REF!</f>
        <v>#REF!</v>
      </c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P200" s="143" t="s">
        <v>440</v>
      </c>
      <c r="AR200" s="143" t="s">
        <v>166</v>
      </c>
      <c r="AS200" s="143" t="s">
        <v>83</v>
      </c>
      <c r="AW200" s="14" t="s">
        <v>164</v>
      </c>
      <c r="BC200" s="144" t="e">
        <f>IF(L200="základní",#REF!,0)</f>
        <v>#REF!</v>
      </c>
      <c r="BD200" s="144">
        <f>IF(L200="snížená",#REF!,0)</f>
        <v>0</v>
      </c>
      <c r="BE200" s="144">
        <f>IF(L200="zákl. přenesená",#REF!,0)</f>
        <v>0</v>
      </c>
      <c r="BF200" s="144">
        <f>IF(L200="sníž. přenesená",#REF!,0)</f>
        <v>0</v>
      </c>
      <c r="BG200" s="144">
        <f>IF(L200="nulová",#REF!,0)</f>
        <v>0</v>
      </c>
      <c r="BH200" s="14" t="s">
        <v>83</v>
      </c>
      <c r="BI200" s="144" t="e">
        <f>ROUND(H200*#REF!,2)</f>
        <v>#REF!</v>
      </c>
      <c r="BJ200" s="14" t="s">
        <v>440</v>
      </c>
      <c r="BK200" s="143" t="s">
        <v>796</v>
      </c>
    </row>
    <row r="201" spans="1:63" s="2" customFormat="1" ht="29.25" x14ac:dyDescent="0.2">
      <c r="A201" s="28"/>
      <c r="B201" s="160"/>
      <c r="C201" s="162"/>
      <c r="D201" s="179" t="s">
        <v>172</v>
      </c>
      <c r="E201" s="162"/>
      <c r="F201" s="180" t="s">
        <v>576</v>
      </c>
      <c r="G201" s="162"/>
      <c r="H201" s="162"/>
      <c r="I201" s="162"/>
      <c r="J201" s="29"/>
      <c r="K201" s="145"/>
      <c r="L201" s="146"/>
      <c r="M201" s="53"/>
      <c r="N201" s="53"/>
      <c r="O201" s="53"/>
      <c r="P201" s="53"/>
      <c r="Q201" s="53"/>
      <c r="R201" s="54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R201" s="14" t="s">
        <v>172</v>
      </c>
      <c r="AS201" s="14" t="s">
        <v>83</v>
      </c>
    </row>
    <row r="202" spans="1:63" s="2" customFormat="1" ht="24" customHeight="1" x14ac:dyDescent="0.2">
      <c r="A202" s="28"/>
      <c r="B202" s="160"/>
      <c r="C202" s="175" t="s">
        <v>585</v>
      </c>
      <c r="D202" s="175" t="s">
        <v>166</v>
      </c>
      <c r="E202" s="176" t="s">
        <v>579</v>
      </c>
      <c r="F202" s="177" t="s">
        <v>716</v>
      </c>
      <c r="G202" s="178" t="s">
        <v>169</v>
      </c>
      <c r="H202" s="138"/>
      <c r="I202" s="177" t="s">
        <v>170</v>
      </c>
      <c r="J202" s="29"/>
      <c r="K202" s="139" t="s">
        <v>1</v>
      </c>
      <c r="L202" s="140" t="s">
        <v>41</v>
      </c>
      <c r="M202" s="53"/>
      <c r="N202" s="141" t="e">
        <f>M202*#REF!</f>
        <v>#REF!</v>
      </c>
      <c r="O202" s="141">
        <v>0</v>
      </c>
      <c r="P202" s="141" t="e">
        <f>O202*#REF!</f>
        <v>#REF!</v>
      </c>
      <c r="Q202" s="141">
        <v>0</v>
      </c>
      <c r="R202" s="142" t="e">
        <f>Q202*#REF!</f>
        <v>#REF!</v>
      </c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P202" s="143" t="s">
        <v>440</v>
      </c>
      <c r="AR202" s="143" t="s">
        <v>166</v>
      </c>
      <c r="AS202" s="143" t="s">
        <v>83</v>
      </c>
      <c r="AW202" s="14" t="s">
        <v>164</v>
      </c>
      <c r="BC202" s="144" t="e">
        <f>IF(L202="základní",#REF!,0)</f>
        <v>#REF!</v>
      </c>
      <c r="BD202" s="144">
        <f>IF(L202="snížená",#REF!,0)</f>
        <v>0</v>
      </c>
      <c r="BE202" s="144">
        <f>IF(L202="zákl. přenesená",#REF!,0)</f>
        <v>0</v>
      </c>
      <c r="BF202" s="144">
        <f>IF(L202="sníž. přenesená",#REF!,0)</f>
        <v>0</v>
      </c>
      <c r="BG202" s="144">
        <f>IF(L202="nulová",#REF!,0)</f>
        <v>0</v>
      </c>
      <c r="BH202" s="14" t="s">
        <v>83</v>
      </c>
      <c r="BI202" s="144" t="e">
        <f>ROUND(H202*#REF!,2)</f>
        <v>#REF!</v>
      </c>
      <c r="BJ202" s="14" t="s">
        <v>440</v>
      </c>
      <c r="BK202" s="143" t="s">
        <v>797</v>
      </c>
    </row>
    <row r="203" spans="1:63" s="2" customFormat="1" ht="29.25" x14ac:dyDescent="0.2">
      <c r="A203" s="28"/>
      <c r="B203" s="160"/>
      <c r="C203" s="162"/>
      <c r="D203" s="179" t="s">
        <v>172</v>
      </c>
      <c r="E203" s="162"/>
      <c r="F203" s="180" t="s">
        <v>580</v>
      </c>
      <c r="G203" s="162"/>
      <c r="H203" s="162"/>
      <c r="I203" s="162"/>
      <c r="J203" s="29"/>
      <c r="K203" s="145"/>
      <c r="L203" s="146"/>
      <c r="M203" s="53"/>
      <c r="N203" s="53"/>
      <c r="O203" s="53"/>
      <c r="P203" s="53"/>
      <c r="Q203" s="53"/>
      <c r="R203" s="54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R203" s="14" t="s">
        <v>172</v>
      </c>
      <c r="AS203" s="14" t="s">
        <v>83</v>
      </c>
    </row>
    <row r="204" spans="1:63" s="2" customFormat="1" ht="24" customHeight="1" x14ac:dyDescent="0.2">
      <c r="A204" s="28"/>
      <c r="B204" s="160"/>
      <c r="C204" s="175" t="s">
        <v>587</v>
      </c>
      <c r="D204" s="175" t="s">
        <v>166</v>
      </c>
      <c r="E204" s="176" t="s">
        <v>404</v>
      </c>
      <c r="F204" s="177" t="s">
        <v>405</v>
      </c>
      <c r="G204" s="178" t="s">
        <v>169</v>
      </c>
      <c r="H204" s="138"/>
      <c r="I204" s="177" t="s">
        <v>170</v>
      </c>
      <c r="J204" s="29"/>
      <c r="K204" s="139" t="s">
        <v>1</v>
      </c>
      <c r="L204" s="140" t="s">
        <v>41</v>
      </c>
      <c r="M204" s="53"/>
      <c r="N204" s="141" t="e">
        <f>M204*#REF!</f>
        <v>#REF!</v>
      </c>
      <c r="O204" s="141">
        <v>0</v>
      </c>
      <c r="P204" s="141" t="e">
        <f>O204*#REF!</f>
        <v>#REF!</v>
      </c>
      <c r="Q204" s="141">
        <v>0</v>
      </c>
      <c r="R204" s="142" t="e">
        <f>Q204*#REF!</f>
        <v>#REF!</v>
      </c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P204" s="143" t="s">
        <v>440</v>
      </c>
      <c r="AR204" s="143" t="s">
        <v>166</v>
      </c>
      <c r="AS204" s="143" t="s">
        <v>83</v>
      </c>
      <c r="AW204" s="14" t="s">
        <v>164</v>
      </c>
      <c r="BC204" s="144" t="e">
        <f>IF(L204="základní",#REF!,0)</f>
        <v>#REF!</v>
      </c>
      <c r="BD204" s="144">
        <f>IF(L204="snížená",#REF!,0)</f>
        <v>0</v>
      </c>
      <c r="BE204" s="144">
        <f>IF(L204="zákl. přenesená",#REF!,0)</f>
        <v>0</v>
      </c>
      <c r="BF204" s="144">
        <f>IF(L204="sníž. přenesená",#REF!,0)</f>
        <v>0</v>
      </c>
      <c r="BG204" s="144">
        <f>IF(L204="nulová",#REF!,0)</f>
        <v>0</v>
      </c>
      <c r="BH204" s="14" t="s">
        <v>83</v>
      </c>
      <c r="BI204" s="144" t="e">
        <f>ROUND(H204*#REF!,2)</f>
        <v>#REF!</v>
      </c>
      <c r="BJ204" s="14" t="s">
        <v>440</v>
      </c>
      <c r="BK204" s="143" t="s">
        <v>798</v>
      </c>
    </row>
    <row r="205" spans="1:63" s="2" customFormat="1" ht="29.25" x14ac:dyDescent="0.2">
      <c r="A205" s="28"/>
      <c r="B205" s="160"/>
      <c r="C205" s="162"/>
      <c r="D205" s="179" t="s">
        <v>172</v>
      </c>
      <c r="E205" s="162"/>
      <c r="F205" s="180" t="s">
        <v>407</v>
      </c>
      <c r="G205" s="162"/>
      <c r="H205" s="162"/>
      <c r="I205" s="162"/>
      <c r="J205" s="29"/>
      <c r="K205" s="145"/>
      <c r="L205" s="146"/>
      <c r="M205" s="53"/>
      <c r="N205" s="53"/>
      <c r="O205" s="53"/>
      <c r="P205" s="53"/>
      <c r="Q205" s="53"/>
      <c r="R205" s="54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R205" s="14" t="s">
        <v>172</v>
      </c>
      <c r="AS205" s="14" t="s">
        <v>83</v>
      </c>
    </row>
    <row r="206" spans="1:63" s="2" customFormat="1" ht="24" customHeight="1" x14ac:dyDescent="0.2">
      <c r="A206" s="28"/>
      <c r="B206" s="160"/>
      <c r="C206" s="186" t="s">
        <v>591</v>
      </c>
      <c r="D206" s="186" t="s">
        <v>719</v>
      </c>
      <c r="E206" s="187" t="s">
        <v>720</v>
      </c>
      <c r="F206" s="188" t="s">
        <v>721</v>
      </c>
      <c r="G206" s="189" t="s">
        <v>169</v>
      </c>
      <c r="H206" s="138"/>
      <c r="I206" s="188" t="s">
        <v>170</v>
      </c>
      <c r="J206" s="155"/>
      <c r="K206" s="156" t="s">
        <v>1</v>
      </c>
      <c r="L206" s="157" t="s">
        <v>41</v>
      </c>
      <c r="M206" s="53"/>
      <c r="N206" s="141" t="e">
        <f>M206*#REF!</f>
        <v>#REF!</v>
      </c>
      <c r="O206" s="141">
        <v>0</v>
      </c>
      <c r="P206" s="141" t="e">
        <f>O206*#REF!</f>
        <v>#REF!</v>
      </c>
      <c r="Q206" s="141">
        <v>0</v>
      </c>
      <c r="R206" s="142" t="e">
        <f>Q206*#REF!</f>
        <v>#REF!</v>
      </c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P206" s="143" t="s">
        <v>198</v>
      </c>
      <c r="AR206" s="143" t="s">
        <v>719</v>
      </c>
      <c r="AS206" s="143" t="s">
        <v>83</v>
      </c>
      <c r="AW206" s="14" t="s">
        <v>164</v>
      </c>
      <c r="BC206" s="144" t="e">
        <f>IF(L206="základní",#REF!,0)</f>
        <v>#REF!</v>
      </c>
      <c r="BD206" s="144">
        <f>IF(L206="snížená",#REF!,0)</f>
        <v>0</v>
      </c>
      <c r="BE206" s="144">
        <f>IF(L206="zákl. přenesená",#REF!,0)</f>
        <v>0</v>
      </c>
      <c r="BF206" s="144">
        <f>IF(L206="sníž. přenesená",#REF!,0)</f>
        <v>0</v>
      </c>
      <c r="BG206" s="144">
        <f>IF(L206="nulová",#REF!,0)</f>
        <v>0</v>
      </c>
      <c r="BH206" s="14" t="s">
        <v>83</v>
      </c>
      <c r="BI206" s="144" t="e">
        <f>ROUND(H206*#REF!,2)</f>
        <v>#REF!</v>
      </c>
      <c r="BJ206" s="14" t="s">
        <v>163</v>
      </c>
      <c r="BK206" s="143" t="s">
        <v>799</v>
      </c>
    </row>
    <row r="207" spans="1:63" s="2" customFormat="1" x14ac:dyDescent="0.2">
      <c r="A207" s="28"/>
      <c r="B207" s="160"/>
      <c r="C207" s="162"/>
      <c r="D207" s="179" t="s">
        <v>172</v>
      </c>
      <c r="E207" s="162"/>
      <c r="F207" s="180" t="s">
        <v>721</v>
      </c>
      <c r="G207" s="162"/>
      <c r="H207" s="162"/>
      <c r="I207" s="162"/>
      <c r="J207" s="29"/>
      <c r="K207" s="145"/>
      <c r="L207" s="146"/>
      <c r="M207" s="53"/>
      <c r="N207" s="53"/>
      <c r="O207" s="53"/>
      <c r="P207" s="53"/>
      <c r="Q207" s="53"/>
      <c r="R207" s="54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R207" s="14" t="s">
        <v>172</v>
      </c>
      <c r="AS207" s="14" t="s">
        <v>83</v>
      </c>
    </row>
    <row r="208" spans="1:63" s="2" customFormat="1" ht="24" customHeight="1" x14ac:dyDescent="0.2">
      <c r="A208" s="28"/>
      <c r="B208" s="160"/>
      <c r="C208" s="186" t="s">
        <v>593</v>
      </c>
      <c r="D208" s="186" t="s">
        <v>719</v>
      </c>
      <c r="E208" s="187" t="s">
        <v>723</v>
      </c>
      <c r="F208" s="188" t="s">
        <v>724</v>
      </c>
      <c r="G208" s="189" t="s">
        <v>169</v>
      </c>
      <c r="H208" s="138"/>
      <c r="I208" s="188" t="s">
        <v>170</v>
      </c>
      <c r="J208" s="155"/>
      <c r="K208" s="156" t="s">
        <v>1</v>
      </c>
      <c r="L208" s="157" t="s">
        <v>41</v>
      </c>
      <c r="M208" s="53"/>
      <c r="N208" s="141" t="e">
        <f>M208*#REF!</f>
        <v>#REF!</v>
      </c>
      <c r="O208" s="141">
        <v>0</v>
      </c>
      <c r="P208" s="141" t="e">
        <f>O208*#REF!</f>
        <v>#REF!</v>
      </c>
      <c r="Q208" s="141">
        <v>0</v>
      </c>
      <c r="R208" s="142" t="e">
        <f>Q208*#REF!</f>
        <v>#REF!</v>
      </c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P208" s="143" t="s">
        <v>198</v>
      </c>
      <c r="AR208" s="143" t="s">
        <v>719</v>
      </c>
      <c r="AS208" s="143" t="s">
        <v>83</v>
      </c>
      <c r="AW208" s="14" t="s">
        <v>164</v>
      </c>
      <c r="BC208" s="144" t="e">
        <f>IF(L208="základní",#REF!,0)</f>
        <v>#REF!</v>
      </c>
      <c r="BD208" s="144">
        <f>IF(L208="snížená",#REF!,0)</f>
        <v>0</v>
      </c>
      <c r="BE208" s="144">
        <f>IF(L208="zákl. přenesená",#REF!,0)</f>
        <v>0</v>
      </c>
      <c r="BF208" s="144">
        <f>IF(L208="sníž. přenesená",#REF!,0)</f>
        <v>0</v>
      </c>
      <c r="BG208" s="144">
        <f>IF(L208="nulová",#REF!,0)</f>
        <v>0</v>
      </c>
      <c r="BH208" s="14" t="s">
        <v>83</v>
      </c>
      <c r="BI208" s="144" t="e">
        <f>ROUND(H208*#REF!,2)</f>
        <v>#REF!</v>
      </c>
      <c r="BJ208" s="14" t="s">
        <v>163</v>
      </c>
      <c r="BK208" s="143" t="s">
        <v>800</v>
      </c>
    </row>
    <row r="209" spans="1:63" s="2" customFormat="1" x14ac:dyDescent="0.2">
      <c r="A209" s="28"/>
      <c r="B209" s="160"/>
      <c r="C209" s="162"/>
      <c r="D209" s="179" t="s">
        <v>172</v>
      </c>
      <c r="E209" s="162"/>
      <c r="F209" s="180" t="s">
        <v>724</v>
      </c>
      <c r="G209" s="162"/>
      <c r="H209" s="162"/>
      <c r="I209" s="162"/>
      <c r="J209" s="29"/>
      <c r="K209" s="145"/>
      <c r="L209" s="146"/>
      <c r="M209" s="53"/>
      <c r="N209" s="53"/>
      <c r="O209" s="53"/>
      <c r="P209" s="53"/>
      <c r="Q209" s="53"/>
      <c r="R209" s="54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R209" s="14" t="s">
        <v>172</v>
      </c>
      <c r="AS209" s="14" t="s">
        <v>83</v>
      </c>
    </row>
    <row r="210" spans="1:63" s="2" customFormat="1" ht="24" customHeight="1" x14ac:dyDescent="0.2">
      <c r="A210" s="28"/>
      <c r="B210" s="160"/>
      <c r="C210" s="186" t="s">
        <v>595</v>
      </c>
      <c r="D210" s="186" t="s">
        <v>719</v>
      </c>
      <c r="E210" s="187" t="s">
        <v>726</v>
      </c>
      <c r="F210" s="188" t="s">
        <v>727</v>
      </c>
      <c r="G210" s="189" t="s">
        <v>169</v>
      </c>
      <c r="H210" s="138"/>
      <c r="I210" s="188" t="s">
        <v>170</v>
      </c>
      <c r="J210" s="155"/>
      <c r="K210" s="156" t="s">
        <v>1</v>
      </c>
      <c r="L210" s="157" t="s">
        <v>41</v>
      </c>
      <c r="M210" s="53"/>
      <c r="N210" s="141" t="e">
        <f>M210*#REF!</f>
        <v>#REF!</v>
      </c>
      <c r="O210" s="141">
        <v>0</v>
      </c>
      <c r="P210" s="141" t="e">
        <f>O210*#REF!</f>
        <v>#REF!</v>
      </c>
      <c r="Q210" s="141">
        <v>0</v>
      </c>
      <c r="R210" s="142" t="e">
        <f>Q210*#REF!</f>
        <v>#REF!</v>
      </c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P210" s="143" t="s">
        <v>440</v>
      </c>
      <c r="AR210" s="143" t="s">
        <v>719</v>
      </c>
      <c r="AS210" s="143" t="s">
        <v>83</v>
      </c>
      <c r="AW210" s="14" t="s">
        <v>164</v>
      </c>
      <c r="BC210" s="144" t="e">
        <f>IF(L210="základní",#REF!,0)</f>
        <v>#REF!</v>
      </c>
      <c r="BD210" s="144">
        <f>IF(L210="snížená",#REF!,0)</f>
        <v>0</v>
      </c>
      <c r="BE210" s="144">
        <f>IF(L210="zákl. přenesená",#REF!,0)</f>
        <v>0</v>
      </c>
      <c r="BF210" s="144">
        <f>IF(L210="sníž. přenesená",#REF!,0)</f>
        <v>0</v>
      </c>
      <c r="BG210" s="144">
        <f>IF(L210="nulová",#REF!,0)</f>
        <v>0</v>
      </c>
      <c r="BH210" s="14" t="s">
        <v>83</v>
      </c>
      <c r="BI210" s="144" t="e">
        <f>ROUND(H210*#REF!,2)</f>
        <v>#REF!</v>
      </c>
      <c r="BJ210" s="14" t="s">
        <v>440</v>
      </c>
      <c r="BK210" s="143" t="s">
        <v>801</v>
      </c>
    </row>
    <row r="211" spans="1:63" s="2" customFormat="1" x14ac:dyDescent="0.2">
      <c r="A211" s="28"/>
      <c r="B211" s="160"/>
      <c r="C211" s="162"/>
      <c r="D211" s="179" t="s">
        <v>172</v>
      </c>
      <c r="E211" s="162"/>
      <c r="F211" s="180" t="s">
        <v>727</v>
      </c>
      <c r="G211" s="162"/>
      <c r="H211" s="162"/>
      <c r="I211" s="162"/>
      <c r="J211" s="29"/>
      <c r="K211" s="145"/>
      <c r="L211" s="146"/>
      <c r="M211" s="53"/>
      <c r="N211" s="53"/>
      <c r="O211" s="53"/>
      <c r="P211" s="53"/>
      <c r="Q211" s="53"/>
      <c r="R211" s="54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R211" s="14" t="s">
        <v>172</v>
      </c>
      <c r="AS211" s="14" t="s">
        <v>83</v>
      </c>
    </row>
    <row r="212" spans="1:63" s="2" customFormat="1" ht="24" customHeight="1" x14ac:dyDescent="0.2">
      <c r="A212" s="28"/>
      <c r="B212" s="160"/>
      <c r="C212" s="186" t="s">
        <v>365</v>
      </c>
      <c r="D212" s="186" t="s">
        <v>719</v>
      </c>
      <c r="E212" s="187" t="s">
        <v>729</v>
      </c>
      <c r="F212" s="188" t="s">
        <v>730</v>
      </c>
      <c r="G212" s="189" t="s">
        <v>169</v>
      </c>
      <c r="H212" s="138"/>
      <c r="I212" s="188" t="s">
        <v>170</v>
      </c>
      <c r="J212" s="155"/>
      <c r="K212" s="156" t="s">
        <v>1</v>
      </c>
      <c r="L212" s="157" t="s">
        <v>41</v>
      </c>
      <c r="M212" s="53"/>
      <c r="N212" s="141" t="e">
        <f>M212*#REF!</f>
        <v>#REF!</v>
      </c>
      <c r="O212" s="141">
        <v>0</v>
      </c>
      <c r="P212" s="141" t="e">
        <f>O212*#REF!</f>
        <v>#REF!</v>
      </c>
      <c r="Q212" s="141">
        <v>0</v>
      </c>
      <c r="R212" s="142" t="e">
        <f>Q212*#REF!</f>
        <v>#REF!</v>
      </c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P212" s="143" t="s">
        <v>440</v>
      </c>
      <c r="AR212" s="143" t="s">
        <v>719</v>
      </c>
      <c r="AS212" s="143" t="s">
        <v>83</v>
      </c>
      <c r="AW212" s="14" t="s">
        <v>164</v>
      </c>
      <c r="BC212" s="144" t="e">
        <f>IF(L212="základní",#REF!,0)</f>
        <v>#REF!</v>
      </c>
      <c r="BD212" s="144">
        <f>IF(L212="snížená",#REF!,0)</f>
        <v>0</v>
      </c>
      <c r="BE212" s="144">
        <f>IF(L212="zákl. přenesená",#REF!,0)</f>
        <v>0</v>
      </c>
      <c r="BF212" s="144">
        <f>IF(L212="sníž. přenesená",#REF!,0)</f>
        <v>0</v>
      </c>
      <c r="BG212" s="144">
        <f>IF(L212="nulová",#REF!,0)</f>
        <v>0</v>
      </c>
      <c r="BH212" s="14" t="s">
        <v>83</v>
      </c>
      <c r="BI212" s="144" t="e">
        <f>ROUND(H212*#REF!,2)</f>
        <v>#REF!</v>
      </c>
      <c r="BJ212" s="14" t="s">
        <v>440</v>
      </c>
      <c r="BK212" s="143" t="s">
        <v>802</v>
      </c>
    </row>
    <row r="213" spans="1:63" s="2" customFormat="1" x14ac:dyDescent="0.2">
      <c r="A213" s="28"/>
      <c r="B213" s="160"/>
      <c r="C213" s="162"/>
      <c r="D213" s="179" t="s">
        <v>172</v>
      </c>
      <c r="E213" s="162"/>
      <c r="F213" s="180" t="s">
        <v>730</v>
      </c>
      <c r="G213" s="162"/>
      <c r="H213" s="162"/>
      <c r="I213" s="162"/>
      <c r="J213" s="29"/>
      <c r="K213" s="145"/>
      <c r="L213" s="146"/>
      <c r="M213" s="53"/>
      <c r="N213" s="53"/>
      <c r="O213" s="53"/>
      <c r="P213" s="53"/>
      <c r="Q213" s="53"/>
      <c r="R213" s="54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R213" s="14" t="s">
        <v>172</v>
      </c>
      <c r="AS213" s="14" t="s">
        <v>83</v>
      </c>
    </row>
    <row r="214" spans="1:63" s="11" customFormat="1" ht="22.9" customHeight="1" x14ac:dyDescent="0.2">
      <c r="B214" s="171"/>
      <c r="C214" s="172"/>
      <c r="D214" s="173" t="s">
        <v>75</v>
      </c>
      <c r="E214" s="184" t="s">
        <v>435</v>
      </c>
      <c r="F214" s="184" t="s">
        <v>803</v>
      </c>
      <c r="G214" s="172"/>
      <c r="H214" s="172"/>
      <c r="I214" s="172"/>
      <c r="J214" s="130"/>
      <c r="K214" s="132"/>
      <c r="L214" s="133"/>
      <c r="M214" s="133"/>
      <c r="N214" s="134" t="e">
        <f>SUM(N215:N216)</f>
        <v>#REF!</v>
      </c>
      <c r="O214" s="133"/>
      <c r="P214" s="134" t="e">
        <f>SUM(P215:P216)</f>
        <v>#REF!</v>
      </c>
      <c r="Q214" s="133"/>
      <c r="R214" s="135" t="e">
        <f>SUM(R215:R216)</f>
        <v>#REF!</v>
      </c>
      <c r="AP214" s="131" t="s">
        <v>83</v>
      </c>
      <c r="AR214" s="136" t="s">
        <v>75</v>
      </c>
      <c r="AS214" s="136" t="s">
        <v>83</v>
      </c>
      <c r="AW214" s="131" t="s">
        <v>164</v>
      </c>
      <c r="BI214" s="137" t="e">
        <f>SUM(BI215:BI216)</f>
        <v>#REF!</v>
      </c>
    </row>
    <row r="215" spans="1:63" s="2" customFormat="1" ht="24" customHeight="1" x14ac:dyDescent="0.2">
      <c r="A215" s="28"/>
      <c r="B215" s="160"/>
      <c r="C215" s="175" t="s">
        <v>408</v>
      </c>
      <c r="D215" s="175" t="s">
        <v>166</v>
      </c>
      <c r="E215" s="176" t="s">
        <v>734</v>
      </c>
      <c r="F215" s="177" t="s">
        <v>735</v>
      </c>
      <c r="G215" s="178" t="s">
        <v>169</v>
      </c>
      <c r="H215" s="138"/>
      <c r="I215" s="177" t="s">
        <v>170</v>
      </c>
      <c r="J215" s="29"/>
      <c r="K215" s="139" t="s">
        <v>1</v>
      </c>
      <c r="L215" s="140" t="s">
        <v>41</v>
      </c>
      <c r="M215" s="53"/>
      <c r="N215" s="141" t="e">
        <f>M215*#REF!</f>
        <v>#REF!</v>
      </c>
      <c r="O215" s="141">
        <v>0</v>
      </c>
      <c r="P215" s="141" t="e">
        <f>O215*#REF!</f>
        <v>#REF!</v>
      </c>
      <c r="Q215" s="141">
        <v>0</v>
      </c>
      <c r="R215" s="142" t="e">
        <f>Q215*#REF!</f>
        <v>#REF!</v>
      </c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P215" s="143" t="s">
        <v>440</v>
      </c>
      <c r="AR215" s="143" t="s">
        <v>166</v>
      </c>
      <c r="AS215" s="143" t="s">
        <v>85</v>
      </c>
      <c r="AW215" s="14" t="s">
        <v>164</v>
      </c>
      <c r="BC215" s="144" t="e">
        <f>IF(L215="základní",#REF!,0)</f>
        <v>#REF!</v>
      </c>
      <c r="BD215" s="144">
        <f>IF(L215="snížená",#REF!,0)</f>
        <v>0</v>
      </c>
      <c r="BE215" s="144">
        <f>IF(L215="zákl. přenesená",#REF!,0)</f>
        <v>0</v>
      </c>
      <c r="BF215" s="144">
        <f>IF(L215="sníž. přenesená",#REF!,0)</f>
        <v>0</v>
      </c>
      <c r="BG215" s="144">
        <f>IF(L215="nulová",#REF!,0)</f>
        <v>0</v>
      </c>
      <c r="BH215" s="14" t="s">
        <v>83</v>
      </c>
      <c r="BI215" s="144" t="e">
        <f>ROUND(H215*#REF!,2)</f>
        <v>#REF!</v>
      </c>
      <c r="BJ215" s="14" t="s">
        <v>440</v>
      </c>
      <c r="BK215" s="143" t="s">
        <v>804</v>
      </c>
    </row>
    <row r="216" spans="1:63" s="2" customFormat="1" ht="19.5" x14ac:dyDescent="0.2">
      <c r="A216" s="28"/>
      <c r="B216" s="160"/>
      <c r="C216" s="162"/>
      <c r="D216" s="179" t="s">
        <v>172</v>
      </c>
      <c r="E216" s="162"/>
      <c r="F216" s="180" t="s">
        <v>735</v>
      </c>
      <c r="G216" s="162"/>
      <c r="H216" s="162"/>
      <c r="I216" s="162"/>
      <c r="J216" s="29"/>
      <c r="K216" s="147"/>
      <c r="L216" s="148"/>
      <c r="M216" s="149"/>
      <c r="N216" s="149"/>
      <c r="O216" s="149"/>
      <c r="P216" s="149"/>
      <c r="Q216" s="149"/>
      <c r="R216" s="150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R216" s="14" t="s">
        <v>172</v>
      </c>
      <c r="AS216" s="14" t="s">
        <v>85</v>
      </c>
    </row>
    <row r="217" spans="1:63" s="2" customFormat="1" ht="6.95" customHeight="1" x14ac:dyDescent="0.2">
      <c r="A217" s="28"/>
      <c r="B217" s="181"/>
      <c r="C217" s="182"/>
      <c r="D217" s="182"/>
      <c r="E217" s="182"/>
      <c r="F217" s="182"/>
      <c r="G217" s="182"/>
      <c r="H217" s="182"/>
      <c r="I217" s="182"/>
      <c r="J217" s="29"/>
      <c r="K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</row>
  </sheetData>
  <sheetProtection password="8EED" sheet="1" objects="1" scenarios="1" selectLockedCells="1"/>
  <autoFilter ref="C121:I216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30"/>
  <sheetViews>
    <sheetView showGridLines="0" topLeftCell="A112" workbookViewId="0">
      <selection activeCell="H125" sqref="H12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136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646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745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805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ROUND((SUM(BC122:BC129)),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ROUND((SUM(BD122:BD129)),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ROUND((SUM(BE122:BE129)),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ROUND((SUM(BF122:BF129)),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ROUND((SUM(BG122:BG129)),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646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745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03-02-02 - 1/2 2021 VRN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747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646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745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03-02-02 - 1/2 2021 VRN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</f>
        <v>#REF!</v>
      </c>
      <c r="O123" s="133"/>
      <c r="P123" s="134" t="e">
        <f>P124</f>
        <v>#REF!</v>
      </c>
      <c r="Q123" s="133"/>
      <c r="R123" s="135" t="e">
        <f>R124</f>
        <v>#REF!</v>
      </c>
      <c r="AP123" s="131" t="s">
        <v>83</v>
      </c>
      <c r="AR123" s="136" t="s">
        <v>75</v>
      </c>
      <c r="AS123" s="136" t="s">
        <v>76</v>
      </c>
      <c r="AW123" s="131" t="s">
        <v>164</v>
      </c>
      <c r="BI123" s="137" t="e">
        <f>BI124</f>
        <v>#REF!</v>
      </c>
    </row>
    <row r="124" spans="1:63" s="11" customFormat="1" ht="22.9" customHeight="1" x14ac:dyDescent="0.2">
      <c r="B124" s="171"/>
      <c r="C124" s="172"/>
      <c r="D124" s="173" t="s">
        <v>75</v>
      </c>
      <c r="E124" s="184" t="s">
        <v>435</v>
      </c>
      <c r="F124" s="184" t="s">
        <v>803</v>
      </c>
      <c r="G124" s="172"/>
      <c r="H124" s="172"/>
      <c r="I124" s="172"/>
      <c r="J124" s="130"/>
      <c r="K124" s="132"/>
      <c r="L124" s="133"/>
      <c r="M124" s="133"/>
      <c r="N124" s="134" t="e">
        <f>SUM(N125:N129)</f>
        <v>#REF!</v>
      </c>
      <c r="O124" s="133"/>
      <c r="P124" s="134" t="e">
        <f>SUM(P125:P129)</f>
        <v>#REF!</v>
      </c>
      <c r="Q124" s="133"/>
      <c r="R124" s="135" t="e">
        <f>SUM(R125:R129)</f>
        <v>#REF!</v>
      </c>
      <c r="AP124" s="131" t="s">
        <v>83</v>
      </c>
      <c r="AR124" s="136" t="s">
        <v>75</v>
      </c>
      <c r="AS124" s="136" t="s">
        <v>83</v>
      </c>
      <c r="AW124" s="131" t="s">
        <v>164</v>
      </c>
      <c r="BI124" s="137" t="e">
        <f>SUM(BI125:BI129)</f>
        <v>#REF!</v>
      </c>
    </row>
    <row r="125" spans="1:63" s="2" customFormat="1" ht="36" customHeight="1" x14ac:dyDescent="0.2">
      <c r="A125" s="28"/>
      <c r="B125" s="160"/>
      <c r="C125" s="175" t="s">
        <v>83</v>
      </c>
      <c r="D125" s="175" t="s">
        <v>166</v>
      </c>
      <c r="E125" s="176" t="s">
        <v>447</v>
      </c>
      <c r="F125" s="177" t="s">
        <v>448</v>
      </c>
      <c r="G125" s="178" t="s">
        <v>449</v>
      </c>
      <c r="H125" s="183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83</v>
      </c>
      <c r="AR125" s="143" t="s">
        <v>166</v>
      </c>
      <c r="AS125" s="143" t="s">
        <v>85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83</v>
      </c>
      <c r="BK125" s="143" t="s">
        <v>806</v>
      </c>
    </row>
    <row r="126" spans="1:63" s="2" customFormat="1" ht="29.25" x14ac:dyDescent="0.2">
      <c r="A126" s="28"/>
      <c r="B126" s="160"/>
      <c r="C126" s="162"/>
      <c r="D126" s="179" t="s">
        <v>172</v>
      </c>
      <c r="E126" s="162"/>
      <c r="F126" s="180" t="s">
        <v>448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85</v>
      </c>
    </row>
    <row r="127" spans="1:63" s="2" customFormat="1" ht="36" customHeight="1" x14ac:dyDescent="0.2">
      <c r="A127" s="28"/>
      <c r="B127" s="160"/>
      <c r="C127" s="175" t="s">
        <v>85</v>
      </c>
      <c r="D127" s="175" t="s">
        <v>166</v>
      </c>
      <c r="E127" s="176" t="s">
        <v>451</v>
      </c>
      <c r="F127" s="177" t="s">
        <v>452</v>
      </c>
      <c r="G127" s="178" t="s">
        <v>169</v>
      </c>
      <c r="H127" s="138"/>
      <c r="I127" s="177" t="s">
        <v>170</v>
      </c>
      <c r="J127" s="29"/>
      <c r="K127" s="139" t="s">
        <v>1</v>
      </c>
      <c r="L127" s="140" t="s">
        <v>41</v>
      </c>
      <c r="M127" s="53"/>
      <c r="N127" s="141" t="e">
        <f>M127*#REF!</f>
        <v>#REF!</v>
      </c>
      <c r="O127" s="141">
        <v>0</v>
      </c>
      <c r="P127" s="141" t="e">
        <f>O127*#REF!</f>
        <v>#REF!</v>
      </c>
      <c r="Q127" s="141">
        <v>0</v>
      </c>
      <c r="R127" s="142" t="e">
        <f>Q127*#REF!</f>
        <v>#REF!</v>
      </c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P127" s="143" t="s">
        <v>440</v>
      </c>
      <c r="AR127" s="143" t="s">
        <v>166</v>
      </c>
      <c r="AS127" s="143" t="s">
        <v>85</v>
      </c>
      <c r="AW127" s="14" t="s">
        <v>164</v>
      </c>
      <c r="BC127" s="144" t="e">
        <f>IF(L127="základní",#REF!,0)</f>
        <v>#REF!</v>
      </c>
      <c r="BD127" s="144">
        <f>IF(L127="snížená",#REF!,0)</f>
        <v>0</v>
      </c>
      <c r="BE127" s="144">
        <f>IF(L127="zákl. přenesená",#REF!,0)</f>
        <v>0</v>
      </c>
      <c r="BF127" s="144">
        <f>IF(L127="sníž. přenesená",#REF!,0)</f>
        <v>0</v>
      </c>
      <c r="BG127" s="144">
        <f>IF(L127="nulová",#REF!,0)</f>
        <v>0</v>
      </c>
      <c r="BH127" s="14" t="s">
        <v>83</v>
      </c>
      <c r="BI127" s="144" t="e">
        <f>ROUND(H127*#REF!,2)</f>
        <v>#REF!</v>
      </c>
      <c r="BJ127" s="14" t="s">
        <v>440</v>
      </c>
      <c r="BK127" s="143" t="s">
        <v>807</v>
      </c>
    </row>
    <row r="128" spans="1:63" s="2" customFormat="1" ht="117" x14ac:dyDescent="0.2">
      <c r="A128" s="28"/>
      <c r="B128" s="160"/>
      <c r="C128" s="162"/>
      <c r="D128" s="179" t="s">
        <v>172</v>
      </c>
      <c r="E128" s="162"/>
      <c r="F128" s="180" t="s">
        <v>454</v>
      </c>
      <c r="G128" s="162"/>
      <c r="H128" s="162"/>
      <c r="I128" s="162"/>
      <c r="J128" s="29"/>
      <c r="K128" s="145"/>
      <c r="L128" s="146"/>
      <c r="M128" s="53"/>
      <c r="N128" s="53"/>
      <c r="O128" s="53"/>
      <c r="P128" s="53"/>
      <c r="Q128" s="53"/>
      <c r="R128" s="54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R128" s="14" t="s">
        <v>172</v>
      </c>
      <c r="AS128" s="14" t="s">
        <v>85</v>
      </c>
    </row>
    <row r="129" spans="1:45" s="2" customFormat="1" ht="107.25" x14ac:dyDescent="0.2">
      <c r="A129" s="28"/>
      <c r="B129" s="160"/>
      <c r="C129" s="162"/>
      <c r="D129" s="179" t="s">
        <v>455</v>
      </c>
      <c r="E129" s="162"/>
      <c r="F129" s="185" t="s">
        <v>456</v>
      </c>
      <c r="G129" s="162"/>
      <c r="H129" s="162"/>
      <c r="I129" s="162"/>
      <c r="J129" s="29"/>
      <c r="K129" s="147"/>
      <c r="L129" s="148"/>
      <c r="M129" s="149"/>
      <c r="N129" s="149"/>
      <c r="O129" s="149"/>
      <c r="P129" s="149"/>
      <c r="Q129" s="149"/>
      <c r="R129" s="150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455</v>
      </c>
      <c r="AS129" s="14" t="s">
        <v>85</v>
      </c>
    </row>
    <row r="130" spans="1:45" s="2" customFormat="1" ht="6.95" customHeight="1" x14ac:dyDescent="0.2">
      <c r="A130" s="28"/>
      <c r="B130" s="181"/>
      <c r="C130" s="182"/>
      <c r="D130" s="182"/>
      <c r="E130" s="182"/>
      <c r="F130" s="182"/>
      <c r="G130" s="182"/>
      <c r="H130" s="182"/>
      <c r="I130" s="182"/>
      <c r="J130" s="29"/>
      <c r="K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</row>
  </sheetData>
  <sheetProtection password="8EED" sheet="1" objects="1" scenarios="1" selectLockedCells="1"/>
  <autoFilter ref="C121:I129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73"/>
  <sheetViews>
    <sheetView showGridLines="0" tabSelected="1" workbookViewId="0">
      <selection activeCell="H123" sqref="H12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94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139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141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143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ROUND((SUM(BC121:BC172)),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ROUND((SUM(BD121:BD172)),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ROUND((SUM(BE121:BE172)),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ROUND((SUM(BF121:BF172)),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ROUND((SUM(BG121:BG172)),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139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141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01-01-01 - 2019 souhrn oprav relé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2" customFormat="1" ht="21.75" hidden="1" customHeight="1" x14ac:dyDescent="0.2">
      <c r="A102" s="28"/>
      <c r="B102" s="29"/>
      <c r="C102" s="28"/>
      <c r="D102" s="28"/>
      <c r="E102" s="28"/>
      <c r="F102" s="28"/>
      <c r="G102" s="28"/>
      <c r="H102" s="96"/>
      <c r="I102" s="28"/>
      <c r="J102" s="3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</row>
    <row r="103" spans="1:45" s="2" customFormat="1" ht="6.95" hidden="1" customHeight="1" x14ac:dyDescent="0.2">
      <c r="A103" s="28"/>
      <c r="B103" s="43"/>
      <c r="C103" s="44"/>
      <c r="D103" s="44"/>
      <c r="E103" s="44"/>
      <c r="F103" s="44"/>
      <c r="G103" s="44"/>
      <c r="H103" s="116"/>
      <c r="I103" s="44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hidden="1" x14ac:dyDescent="0.2"/>
    <row r="105" spans="1:45" hidden="1" x14ac:dyDescent="0.2"/>
    <row r="106" spans="1:45" hidden="1" x14ac:dyDescent="0.2"/>
    <row r="107" spans="1:45" s="2" customFormat="1" ht="6.95" customHeight="1" x14ac:dyDescent="0.2">
      <c r="A107" s="28"/>
      <c r="B107" s="158"/>
      <c r="C107" s="159"/>
      <c r="D107" s="159"/>
      <c r="E107" s="159"/>
      <c r="F107" s="159"/>
      <c r="G107" s="159"/>
      <c r="H107" s="159"/>
      <c r="I107" s="159"/>
      <c r="J107" s="3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45" s="2" customFormat="1" ht="24.95" customHeight="1" x14ac:dyDescent="0.2">
      <c r="A108" s="28"/>
      <c r="B108" s="160"/>
      <c r="C108" s="161" t="s">
        <v>149</v>
      </c>
      <c r="D108" s="162"/>
      <c r="E108" s="162"/>
      <c r="F108" s="162"/>
      <c r="G108" s="162"/>
      <c r="H108" s="162"/>
      <c r="I108" s="162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6.95" customHeight="1" x14ac:dyDescent="0.2">
      <c r="A109" s="28"/>
      <c r="B109" s="160"/>
      <c r="C109" s="162"/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12" customHeight="1" x14ac:dyDescent="0.2">
      <c r="A110" s="28"/>
      <c r="B110" s="160"/>
      <c r="C110" s="163" t="s">
        <v>16</v>
      </c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25.5" customHeight="1" x14ac:dyDescent="0.2">
      <c r="A111" s="28"/>
      <c r="B111" s="160"/>
      <c r="C111" s="162"/>
      <c r="D111" s="162"/>
      <c r="E111" s="234" t="str">
        <f>E7</f>
        <v>Údržba a oprava výměnných dílů zabezpečovacího zařízení v obvodu SSZT 2020</v>
      </c>
      <c r="F111" s="235"/>
      <c r="G111" s="235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1" customFormat="1" ht="12" customHeight="1" x14ac:dyDescent="0.2">
      <c r="B112" s="164"/>
      <c r="C112" s="163" t="s">
        <v>138</v>
      </c>
      <c r="D112" s="165"/>
      <c r="E112" s="165"/>
      <c r="F112" s="165"/>
      <c r="G112" s="165"/>
      <c r="H112" s="165"/>
      <c r="I112" s="165"/>
      <c r="J112" s="17"/>
    </row>
    <row r="113" spans="1:63" s="1" customFormat="1" ht="16.5" customHeight="1" x14ac:dyDescent="0.2">
      <c r="B113" s="164"/>
      <c r="C113" s="165"/>
      <c r="D113" s="165"/>
      <c r="E113" s="234" t="s">
        <v>139</v>
      </c>
      <c r="F113" s="238"/>
      <c r="G113" s="238"/>
      <c r="H113" s="165"/>
      <c r="I113" s="165"/>
      <c r="J113" s="17"/>
    </row>
    <row r="114" spans="1:63" s="1" customFormat="1" ht="12" customHeight="1" x14ac:dyDescent="0.2">
      <c r="B114" s="164"/>
      <c r="C114" s="163" t="s">
        <v>140</v>
      </c>
      <c r="D114" s="165"/>
      <c r="E114" s="165"/>
      <c r="F114" s="165"/>
      <c r="G114" s="165"/>
      <c r="H114" s="165"/>
      <c r="I114" s="165"/>
      <c r="J114" s="17"/>
    </row>
    <row r="115" spans="1:63" s="2" customFormat="1" ht="16.5" customHeight="1" x14ac:dyDescent="0.2">
      <c r="A115" s="28"/>
      <c r="B115" s="160"/>
      <c r="C115" s="162"/>
      <c r="D115" s="162"/>
      <c r="E115" s="236" t="s">
        <v>141</v>
      </c>
      <c r="F115" s="237"/>
      <c r="G115" s="237"/>
      <c r="H115" s="162"/>
      <c r="I115" s="162"/>
      <c r="J115" s="3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63" s="2" customFormat="1" ht="12" customHeight="1" x14ac:dyDescent="0.2">
      <c r="A116" s="28"/>
      <c r="B116" s="160"/>
      <c r="C116" s="163" t="s">
        <v>142</v>
      </c>
      <c r="D116" s="162"/>
      <c r="E116" s="162"/>
      <c r="F116" s="162"/>
      <c r="G116" s="162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6.5" customHeight="1" x14ac:dyDescent="0.2">
      <c r="A117" s="28"/>
      <c r="B117" s="160"/>
      <c r="C117" s="162"/>
      <c r="D117" s="162"/>
      <c r="E117" s="239" t="str">
        <f>E13</f>
        <v>01-01-01 - 2019 souhrn oprav relé</v>
      </c>
      <c r="F117" s="237"/>
      <c r="G117" s="237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6.95" customHeight="1" x14ac:dyDescent="0.2">
      <c r="A118" s="28"/>
      <c r="B118" s="160"/>
      <c r="C118" s="162"/>
      <c r="D118" s="162"/>
      <c r="E118" s="162"/>
      <c r="F118" s="162"/>
      <c r="G118" s="162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10.3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10" customFormat="1" ht="29.25" customHeight="1" x14ac:dyDescent="0.2">
      <c r="A120" s="125"/>
      <c r="B120" s="166"/>
      <c r="C120" s="167" t="s">
        <v>150</v>
      </c>
      <c r="D120" s="168" t="s">
        <v>61</v>
      </c>
      <c r="E120" s="168" t="s">
        <v>57</v>
      </c>
      <c r="F120" s="168" t="s">
        <v>58</v>
      </c>
      <c r="G120" s="168" t="s">
        <v>151</v>
      </c>
      <c r="H120" s="168" t="s">
        <v>152</v>
      </c>
      <c r="I120" s="169" t="s">
        <v>153</v>
      </c>
      <c r="J120" s="126"/>
      <c r="K120" s="57" t="s">
        <v>1</v>
      </c>
      <c r="L120" s="58" t="s">
        <v>40</v>
      </c>
      <c r="M120" s="58" t="s">
        <v>154</v>
      </c>
      <c r="N120" s="58" t="s">
        <v>155</v>
      </c>
      <c r="O120" s="58" t="s">
        <v>156</v>
      </c>
      <c r="P120" s="58" t="s">
        <v>157</v>
      </c>
      <c r="Q120" s="58" t="s">
        <v>158</v>
      </c>
      <c r="R120" s="59" t="s">
        <v>159</v>
      </c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</row>
    <row r="121" spans="1:63" s="2" customFormat="1" ht="22.9" customHeight="1" x14ac:dyDescent="0.2">
      <c r="A121" s="28"/>
      <c r="B121" s="160"/>
      <c r="C121" s="170" t="s">
        <v>160</v>
      </c>
      <c r="D121" s="162"/>
      <c r="E121" s="162"/>
      <c r="F121" s="162"/>
      <c r="G121" s="162"/>
      <c r="H121" s="162"/>
      <c r="I121" s="162"/>
      <c r="J121" s="29"/>
      <c r="K121" s="60"/>
      <c r="L121" s="51"/>
      <c r="M121" s="61"/>
      <c r="N121" s="127" t="e">
        <f>N122</f>
        <v>#REF!</v>
      </c>
      <c r="O121" s="61"/>
      <c r="P121" s="127" t="e">
        <f>P122</f>
        <v>#REF!</v>
      </c>
      <c r="Q121" s="61"/>
      <c r="R121" s="128" t="e">
        <f>R122</f>
        <v>#REF!</v>
      </c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R121" s="14" t="s">
        <v>75</v>
      </c>
      <c r="AS121" s="14" t="s">
        <v>147</v>
      </c>
      <c r="BI121" s="129" t="e">
        <f>BI122</f>
        <v>#REF!</v>
      </c>
    </row>
    <row r="122" spans="1:63" s="11" customFormat="1" ht="25.9" customHeight="1" x14ac:dyDescent="0.2">
      <c r="B122" s="171"/>
      <c r="C122" s="172"/>
      <c r="D122" s="173" t="s">
        <v>75</v>
      </c>
      <c r="E122" s="174" t="s">
        <v>161</v>
      </c>
      <c r="F122" s="174" t="s">
        <v>162</v>
      </c>
      <c r="G122" s="172"/>
      <c r="H122" s="172"/>
      <c r="I122" s="172"/>
      <c r="J122" s="130"/>
      <c r="K122" s="132"/>
      <c r="L122" s="133"/>
      <c r="M122" s="133"/>
      <c r="N122" s="134" t="e">
        <f>SUM(N123:N172)</f>
        <v>#REF!</v>
      </c>
      <c r="O122" s="133"/>
      <c r="P122" s="134" t="e">
        <f>SUM(P123:P172)</f>
        <v>#REF!</v>
      </c>
      <c r="Q122" s="133"/>
      <c r="R122" s="135" t="e">
        <f>SUM(R123:R172)</f>
        <v>#REF!</v>
      </c>
      <c r="AP122" s="131" t="s">
        <v>163</v>
      </c>
      <c r="AR122" s="136" t="s">
        <v>75</v>
      </c>
      <c r="AS122" s="136" t="s">
        <v>76</v>
      </c>
      <c r="AW122" s="131" t="s">
        <v>164</v>
      </c>
      <c r="BI122" s="137" t="e">
        <f>SUM(BI123:BI172)</f>
        <v>#REF!</v>
      </c>
    </row>
    <row r="123" spans="1:63" s="2" customFormat="1" ht="24" customHeight="1" x14ac:dyDescent="0.2">
      <c r="A123" s="28"/>
      <c r="B123" s="160"/>
      <c r="C123" s="175" t="s">
        <v>165</v>
      </c>
      <c r="D123" s="175" t="s">
        <v>166</v>
      </c>
      <c r="E123" s="176" t="s">
        <v>167</v>
      </c>
      <c r="F123" s="177" t="s">
        <v>168</v>
      </c>
      <c r="G123" s="178" t="s">
        <v>169</v>
      </c>
      <c r="H123" s="183"/>
      <c r="I123" s="177" t="s">
        <v>170</v>
      </c>
      <c r="J123" s="29"/>
      <c r="K123" s="139" t="s">
        <v>1</v>
      </c>
      <c r="L123" s="140" t="s">
        <v>41</v>
      </c>
      <c r="M123" s="53"/>
      <c r="N123" s="141" t="e">
        <f>M123*#REF!</f>
        <v>#REF!</v>
      </c>
      <c r="O123" s="141">
        <v>0</v>
      </c>
      <c r="P123" s="141" t="e">
        <f>O123*#REF!</f>
        <v>#REF!</v>
      </c>
      <c r="Q123" s="141">
        <v>0</v>
      </c>
      <c r="R123" s="142" t="e">
        <f>Q123*#REF!</f>
        <v>#REF!</v>
      </c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P123" s="143" t="s">
        <v>83</v>
      </c>
      <c r="AR123" s="143" t="s">
        <v>166</v>
      </c>
      <c r="AS123" s="143" t="s">
        <v>83</v>
      </c>
      <c r="AW123" s="14" t="s">
        <v>164</v>
      </c>
      <c r="BC123" s="144" t="e">
        <f>IF(L123="základní",#REF!,0)</f>
        <v>#REF!</v>
      </c>
      <c r="BD123" s="144">
        <f>IF(L123="snížená",#REF!,0)</f>
        <v>0</v>
      </c>
      <c r="BE123" s="144">
        <f>IF(L123="zákl. přenesená",#REF!,0)</f>
        <v>0</v>
      </c>
      <c r="BF123" s="144">
        <f>IF(L123="sníž. přenesená",#REF!,0)</f>
        <v>0</v>
      </c>
      <c r="BG123" s="144">
        <f>IF(L123="nulová",#REF!,0)</f>
        <v>0</v>
      </c>
      <c r="BH123" s="14" t="s">
        <v>83</v>
      </c>
      <c r="BI123" s="144" t="e">
        <f>ROUND(H123*#REF!,2)</f>
        <v>#REF!</v>
      </c>
      <c r="BJ123" s="14" t="s">
        <v>83</v>
      </c>
      <c r="BK123" s="143" t="s">
        <v>171</v>
      </c>
    </row>
    <row r="124" spans="1:63" s="2" customFormat="1" ht="29.25" x14ac:dyDescent="0.2">
      <c r="A124" s="28"/>
      <c r="B124" s="160"/>
      <c r="C124" s="162"/>
      <c r="D124" s="179" t="s">
        <v>172</v>
      </c>
      <c r="E124" s="162"/>
      <c r="F124" s="180" t="s">
        <v>173</v>
      </c>
      <c r="G124" s="162"/>
      <c r="H124" s="162"/>
      <c r="I124" s="162"/>
      <c r="J124" s="29"/>
      <c r="K124" s="145"/>
      <c r="L124" s="146"/>
      <c r="M124" s="53"/>
      <c r="N124" s="53"/>
      <c r="O124" s="53"/>
      <c r="P124" s="53"/>
      <c r="Q124" s="53"/>
      <c r="R124" s="5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R124" s="14" t="s">
        <v>172</v>
      </c>
      <c r="AS124" s="14" t="s">
        <v>83</v>
      </c>
    </row>
    <row r="125" spans="1:63" s="2" customFormat="1" ht="36" customHeight="1" x14ac:dyDescent="0.2">
      <c r="A125" s="28"/>
      <c r="B125" s="160"/>
      <c r="C125" s="175" t="s">
        <v>174</v>
      </c>
      <c r="D125" s="175" t="s">
        <v>166</v>
      </c>
      <c r="E125" s="176" t="s">
        <v>175</v>
      </c>
      <c r="F125" s="177" t="s">
        <v>176</v>
      </c>
      <c r="G125" s="178" t="s">
        <v>169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83</v>
      </c>
      <c r="AR125" s="143" t="s">
        <v>166</v>
      </c>
      <c r="AS125" s="143" t="s">
        <v>83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83</v>
      </c>
      <c r="BK125" s="143" t="s">
        <v>177</v>
      </c>
    </row>
    <row r="126" spans="1:63" s="2" customFormat="1" ht="48.75" x14ac:dyDescent="0.2">
      <c r="A126" s="28"/>
      <c r="B126" s="160"/>
      <c r="C126" s="162"/>
      <c r="D126" s="179" t="s">
        <v>172</v>
      </c>
      <c r="E126" s="162"/>
      <c r="F126" s="180" t="s">
        <v>178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83</v>
      </c>
    </row>
    <row r="127" spans="1:63" s="2" customFormat="1" ht="24" customHeight="1" x14ac:dyDescent="0.2">
      <c r="A127" s="28"/>
      <c r="B127" s="160"/>
      <c r="C127" s="175" t="s">
        <v>179</v>
      </c>
      <c r="D127" s="175" t="s">
        <v>166</v>
      </c>
      <c r="E127" s="176" t="s">
        <v>180</v>
      </c>
      <c r="F127" s="177" t="s">
        <v>181</v>
      </c>
      <c r="G127" s="178" t="s">
        <v>169</v>
      </c>
      <c r="H127" s="138"/>
      <c r="I127" s="177" t="s">
        <v>170</v>
      </c>
      <c r="J127" s="29"/>
      <c r="K127" s="139" t="s">
        <v>1</v>
      </c>
      <c r="L127" s="140" t="s">
        <v>41</v>
      </c>
      <c r="M127" s="53"/>
      <c r="N127" s="141" t="e">
        <f>M127*#REF!</f>
        <v>#REF!</v>
      </c>
      <c r="O127" s="141">
        <v>0</v>
      </c>
      <c r="P127" s="141" t="e">
        <f>O127*#REF!</f>
        <v>#REF!</v>
      </c>
      <c r="Q127" s="141">
        <v>0</v>
      </c>
      <c r="R127" s="142" t="e">
        <f>Q127*#REF!</f>
        <v>#REF!</v>
      </c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P127" s="143" t="s">
        <v>83</v>
      </c>
      <c r="AR127" s="143" t="s">
        <v>166</v>
      </c>
      <c r="AS127" s="143" t="s">
        <v>83</v>
      </c>
      <c r="AW127" s="14" t="s">
        <v>164</v>
      </c>
      <c r="BC127" s="144" t="e">
        <f>IF(L127="základní",#REF!,0)</f>
        <v>#REF!</v>
      </c>
      <c r="BD127" s="144">
        <f>IF(L127="snížená",#REF!,0)</f>
        <v>0</v>
      </c>
      <c r="BE127" s="144">
        <f>IF(L127="zákl. přenesená",#REF!,0)</f>
        <v>0</v>
      </c>
      <c r="BF127" s="144">
        <f>IF(L127="sníž. přenesená",#REF!,0)</f>
        <v>0</v>
      </c>
      <c r="BG127" s="144">
        <f>IF(L127="nulová",#REF!,0)</f>
        <v>0</v>
      </c>
      <c r="BH127" s="14" t="s">
        <v>83</v>
      </c>
      <c r="BI127" s="144" t="e">
        <f>ROUND(H127*#REF!,2)</f>
        <v>#REF!</v>
      </c>
      <c r="BJ127" s="14" t="s">
        <v>83</v>
      </c>
      <c r="BK127" s="143" t="s">
        <v>182</v>
      </c>
    </row>
    <row r="128" spans="1:63" s="2" customFormat="1" ht="29.25" x14ac:dyDescent="0.2">
      <c r="A128" s="28"/>
      <c r="B128" s="160"/>
      <c r="C128" s="162"/>
      <c r="D128" s="179" t="s">
        <v>172</v>
      </c>
      <c r="E128" s="162"/>
      <c r="F128" s="180" t="s">
        <v>183</v>
      </c>
      <c r="G128" s="162"/>
      <c r="H128" s="162"/>
      <c r="I128" s="162"/>
      <c r="J128" s="29"/>
      <c r="K128" s="145"/>
      <c r="L128" s="146"/>
      <c r="M128" s="53"/>
      <c r="N128" s="53"/>
      <c r="O128" s="53"/>
      <c r="P128" s="53"/>
      <c r="Q128" s="53"/>
      <c r="R128" s="54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R128" s="14" t="s">
        <v>172</v>
      </c>
      <c r="AS128" s="14" t="s">
        <v>83</v>
      </c>
    </row>
    <row r="129" spans="1:63" s="2" customFormat="1" ht="24" customHeight="1" x14ac:dyDescent="0.2">
      <c r="A129" s="28"/>
      <c r="B129" s="160"/>
      <c r="C129" s="175" t="s">
        <v>184</v>
      </c>
      <c r="D129" s="175" t="s">
        <v>166</v>
      </c>
      <c r="E129" s="176" t="s">
        <v>185</v>
      </c>
      <c r="F129" s="177" t="s">
        <v>186</v>
      </c>
      <c r="G129" s="178" t="s">
        <v>169</v>
      </c>
      <c r="H129" s="138"/>
      <c r="I129" s="177" t="s">
        <v>170</v>
      </c>
      <c r="J129" s="29"/>
      <c r="K129" s="139" t="s">
        <v>1</v>
      </c>
      <c r="L129" s="140" t="s">
        <v>41</v>
      </c>
      <c r="M129" s="53"/>
      <c r="N129" s="141" t="e">
        <f>M129*#REF!</f>
        <v>#REF!</v>
      </c>
      <c r="O129" s="141">
        <v>0</v>
      </c>
      <c r="P129" s="141" t="e">
        <f>O129*#REF!</f>
        <v>#REF!</v>
      </c>
      <c r="Q129" s="141">
        <v>0</v>
      </c>
      <c r="R129" s="142" t="e">
        <f>Q129*#REF!</f>
        <v>#REF!</v>
      </c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P129" s="143" t="s">
        <v>83</v>
      </c>
      <c r="AR129" s="143" t="s">
        <v>166</v>
      </c>
      <c r="AS129" s="143" t="s">
        <v>83</v>
      </c>
      <c r="AW129" s="14" t="s">
        <v>164</v>
      </c>
      <c r="BC129" s="144" t="e">
        <f>IF(L129="základní",#REF!,0)</f>
        <v>#REF!</v>
      </c>
      <c r="BD129" s="144">
        <f>IF(L129="snížená",#REF!,0)</f>
        <v>0</v>
      </c>
      <c r="BE129" s="144">
        <f>IF(L129="zákl. přenesená",#REF!,0)</f>
        <v>0</v>
      </c>
      <c r="BF129" s="144">
        <f>IF(L129="sníž. přenesená",#REF!,0)</f>
        <v>0</v>
      </c>
      <c r="BG129" s="144">
        <f>IF(L129="nulová",#REF!,0)</f>
        <v>0</v>
      </c>
      <c r="BH129" s="14" t="s">
        <v>83</v>
      </c>
      <c r="BI129" s="144" t="e">
        <f>ROUND(H129*#REF!,2)</f>
        <v>#REF!</v>
      </c>
      <c r="BJ129" s="14" t="s">
        <v>83</v>
      </c>
      <c r="BK129" s="143" t="s">
        <v>187</v>
      </c>
    </row>
    <row r="130" spans="1:63" s="2" customFormat="1" ht="29.25" x14ac:dyDescent="0.2">
      <c r="A130" s="28"/>
      <c r="B130" s="160"/>
      <c r="C130" s="162"/>
      <c r="D130" s="179" t="s">
        <v>172</v>
      </c>
      <c r="E130" s="162"/>
      <c r="F130" s="180" t="s">
        <v>188</v>
      </c>
      <c r="G130" s="162"/>
      <c r="H130" s="162"/>
      <c r="I130" s="162"/>
      <c r="J130" s="29"/>
      <c r="K130" s="145"/>
      <c r="L130" s="146"/>
      <c r="M130" s="53"/>
      <c r="N130" s="53"/>
      <c r="O130" s="53"/>
      <c r="P130" s="53"/>
      <c r="Q130" s="53"/>
      <c r="R130" s="54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R130" s="14" t="s">
        <v>172</v>
      </c>
      <c r="AS130" s="14" t="s">
        <v>83</v>
      </c>
    </row>
    <row r="131" spans="1:63" s="2" customFormat="1" ht="24" customHeight="1" x14ac:dyDescent="0.2">
      <c r="A131" s="28"/>
      <c r="B131" s="160"/>
      <c r="C131" s="175" t="s">
        <v>189</v>
      </c>
      <c r="D131" s="175" t="s">
        <v>166</v>
      </c>
      <c r="E131" s="176" t="s">
        <v>190</v>
      </c>
      <c r="F131" s="177" t="s">
        <v>191</v>
      </c>
      <c r="G131" s="178" t="s">
        <v>169</v>
      </c>
      <c r="H131" s="138"/>
      <c r="I131" s="177" t="s">
        <v>170</v>
      </c>
      <c r="J131" s="29"/>
      <c r="K131" s="139" t="s">
        <v>1</v>
      </c>
      <c r="L131" s="140" t="s">
        <v>41</v>
      </c>
      <c r="M131" s="53"/>
      <c r="N131" s="141" t="e">
        <f>M131*#REF!</f>
        <v>#REF!</v>
      </c>
      <c r="O131" s="141">
        <v>0</v>
      </c>
      <c r="P131" s="141" t="e">
        <f>O131*#REF!</f>
        <v>#REF!</v>
      </c>
      <c r="Q131" s="141">
        <v>0</v>
      </c>
      <c r="R131" s="142" t="e">
        <f>Q131*#REF!</f>
        <v>#REF!</v>
      </c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P131" s="143" t="s">
        <v>83</v>
      </c>
      <c r="AR131" s="143" t="s">
        <v>166</v>
      </c>
      <c r="AS131" s="143" t="s">
        <v>83</v>
      </c>
      <c r="AW131" s="14" t="s">
        <v>164</v>
      </c>
      <c r="BC131" s="144" t="e">
        <f>IF(L131="základní",#REF!,0)</f>
        <v>#REF!</v>
      </c>
      <c r="BD131" s="144">
        <f>IF(L131="snížená",#REF!,0)</f>
        <v>0</v>
      </c>
      <c r="BE131" s="144">
        <f>IF(L131="zákl. přenesená",#REF!,0)</f>
        <v>0</v>
      </c>
      <c r="BF131" s="144">
        <f>IF(L131="sníž. přenesená",#REF!,0)</f>
        <v>0</v>
      </c>
      <c r="BG131" s="144">
        <f>IF(L131="nulová",#REF!,0)</f>
        <v>0</v>
      </c>
      <c r="BH131" s="14" t="s">
        <v>83</v>
      </c>
      <c r="BI131" s="144" t="e">
        <f>ROUND(H131*#REF!,2)</f>
        <v>#REF!</v>
      </c>
      <c r="BJ131" s="14" t="s">
        <v>83</v>
      </c>
      <c r="BK131" s="143" t="s">
        <v>192</v>
      </c>
    </row>
    <row r="132" spans="1:63" s="2" customFormat="1" ht="29.25" x14ac:dyDescent="0.2">
      <c r="A132" s="28"/>
      <c r="B132" s="160"/>
      <c r="C132" s="162"/>
      <c r="D132" s="179" t="s">
        <v>172</v>
      </c>
      <c r="E132" s="162"/>
      <c r="F132" s="180" t="s">
        <v>193</v>
      </c>
      <c r="G132" s="162"/>
      <c r="H132" s="162"/>
      <c r="I132" s="162"/>
      <c r="J132" s="29"/>
      <c r="K132" s="145"/>
      <c r="L132" s="146"/>
      <c r="M132" s="53"/>
      <c r="N132" s="53"/>
      <c r="O132" s="53"/>
      <c r="P132" s="53"/>
      <c r="Q132" s="53"/>
      <c r="R132" s="54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R132" s="14" t="s">
        <v>172</v>
      </c>
      <c r="AS132" s="14" t="s">
        <v>83</v>
      </c>
    </row>
    <row r="133" spans="1:63" s="2" customFormat="1" ht="24" customHeight="1" x14ac:dyDescent="0.2">
      <c r="A133" s="28"/>
      <c r="B133" s="160"/>
      <c r="C133" s="175" t="s">
        <v>7</v>
      </c>
      <c r="D133" s="175" t="s">
        <v>166</v>
      </c>
      <c r="E133" s="176" t="s">
        <v>194</v>
      </c>
      <c r="F133" s="177" t="s">
        <v>195</v>
      </c>
      <c r="G133" s="178" t="s">
        <v>169</v>
      </c>
      <c r="H133" s="138"/>
      <c r="I133" s="177" t="s">
        <v>170</v>
      </c>
      <c r="J133" s="29"/>
      <c r="K133" s="139" t="s">
        <v>1</v>
      </c>
      <c r="L133" s="140" t="s">
        <v>41</v>
      </c>
      <c r="M133" s="53"/>
      <c r="N133" s="141" t="e">
        <f>M133*#REF!</f>
        <v>#REF!</v>
      </c>
      <c r="O133" s="141">
        <v>0</v>
      </c>
      <c r="P133" s="141" t="e">
        <f>O133*#REF!</f>
        <v>#REF!</v>
      </c>
      <c r="Q133" s="141">
        <v>0</v>
      </c>
      <c r="R133" s="142" t="e">
        <f>Q133*#REF!</f>
        <v>#REF!</v>
      </c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P133" s="143" t="s">
        <v>83</v>
      </c>
      <c r="AR133" s="143" t="s">
        <v>166</v>
      </c>
      <c r="AS133" s="143" t="s">
        <v>83</v>
      </c>
      <c r="AW133" s="14" t="s">
        <v>164</v>
      </c>
      <c r="BC133" s="144" t="e">
        <f>IF(L133="základní",#REF!,0)</f>
        <v>#REF!</v>
      </c>
      <c r="BD133" s="144">
        <f>IF(L133="snížená",#REF!,0)</f>
        <v>0</v>
      </c>
      <c r="BE133" s="144">
        <f>IF(L133="zákl. přenesená",#REF!,0)</f>
        <v>0</v>
      </c>
      <c r="BF133" s="144">
        <f>IF(L133="sníž. přenesená",#REF!,0)</f>
        <v>0</v>
      </c>
      <c r="BG133" s="144">
        <f>IF(L133="nulová",#REF!,0)</f>
        <v>0</v>
      </c>
      <c r="BH133" s="14" t="s">
        <v>83</v>
      </c>
      <c r="BI133" s="144" t="e">
        <f>ROUND(H133*#REF!,2)</f>
        <v>#REF!</v>
      </c>
      <c r="BJ133" s="14" t="s">
        <v>83</v>
      </c>
      <c r="BK133" s="143" t="s">
        <v>196</v>
      </c>
    </row>
    <row r="134" spans="1:63" s="2" customFormat="1" ht="29.25" x14ac:dyDescent="0.2">
      <c r="A134" s="28"/>
      <c r="B134" s="160"/>
      <c r="C134" s="162"/>
      <c r="D134" s="179" t="s">
        <v>172</v>
      </c>
      <c r="E134" s="162"/>
      <c r="F134" s="180" t="s">
        <v>197</v>
      </c>
      <c r="G134" s="162"/>
      <c r="H134" s="162"/>
      <c r="I134" s="162"/>
      <c r="J134" s="29"/>
      <c r="K134" s="145"/>
      <c r="L134" s="146"/>
      <c r="M134" s="53"/>
      <c r="N134" s="53"/>
      <c r="O134" s="53"/>
      <c r="P134" s="53"/>
      <c r="Q134" s="53"/>
      <c r="R134" s="54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R134" s="14" t="s">
        <v>172</v>
      </c>
      <c r="AS134" s="14" t="s">
        <v>83</v>
      </c>
    </row>
    <row r="135" spans="1:63" s="2" customFormat="1" ht="24" customHeight="1" x14ac:dyDescent="0.2">
      <c r="A135" s="28"/>
      <c r="B135" s="160"/>
      <c r="C135" s="175" t="s">
        <v>198</v>
      </c>
      <c r="D135" s="175" t="s">
        <v>166</v>
      </c>
      <c r="E135" s="176" t="s">
        <v>199</v>
      </c>
      <c r="F135" s="177" t="s">
        <v>200</v>
      </c>
      <c r="G135" s="178" t="s">
        <v>169</v>
      </c>
      <c r="H135" s="138"/>
      <c r="I135" s="177" t="s">
        <v>170</v>
      </c>
      <c r="J135" s="29"/>
      <c r="K135" s="139" t="s">
        <v>1</v>
      </c>
      <c r="L135" s="140" t="s">
        <v>41</v>
      </c>
      <c r="M135" s="53"/>
      <c r="N135" s="141" t="e">
        <f>M135*#REF!</f>
        <v>#REF!</v>
      </c>
      <c r="O135" s="141">
        <v>0</v>
      </c>
      <c r="P135" s="141" t="e">
        <f>O135*#REF!</f>
        <v>#REF!</v>
      </c>
      <c r="Q135" s="141">
        <v>0</v>
      </c>
      <c r="R135" s="142" t="e">
        <f>Q135*#REF!</f>
        <v>#REF!</v>
      </c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P135" s="143" t="s">
        <v>83</v>
      </c>
      <c r="AR135" s="143" t="s">
        <v>166</v>
      </c>
      <c r="AS135" s="143" t="s">
        <v>83</v>
      </c>
      <c r="AW135" s="14" t="s">
        <v>164</v>
      </c>
      <c r="BC135" s="144" t="e">
        <f>IF(L135="základní",#REF!,0)</f>
        <v>#REF!</v>
      </c>
      <c r="BD135" s="144">
        <f>IF(L135="snížená",#REF!,0)</f>
        <v>0</v>
      </c>
      <c r="BE135" s="144">
        <f>IF(L135="zákl. přenesená",#REF!,0)</f>
        <v>0</v>
      </c>
      <c r="BF135" s="144">
        <f>IF(L135="sníž. přenesená",#REF!,0)</f>
        <v>0</v>
      </c>
      <c r="BG135" s="144">
        <f>IF(L135="nulová",#REF!,0)</f>
        <v>0</v>
      </c>
      <c r="BH135" s="14" t="s">
        <v>83</v>
      </c>
      <c r="BI135" s="144" t="e">
        <f>ROUND(H135*#REF!,2)</f>
        <v>#REF!</v>
      </c>
      <c r="BJ135" s="14" t="s">
        <v>83</v>
      </c>
      <c r="BK135" s="143" t="s">
        <v>201</v>
      </c>
    </row>
    <row r="136" spans="1:63" s="2" customFormat="1" ht="39" x14ac:dyDescent="0.2">
      <c r="A136" s="28"/>
      <c r="B136" s="160"/>
      <c r="C136" s="162"/>
      <c r="D136" s="179" t="s">
        <v>172</v>
      </c>
      <c r="E136" s="162"/>
      <c r="F136" s="180" t="s">
        <v>202</v>
      </c>
      <c r="G136" s="162"/>
      <c r="H136" s="162"/>
      <c r="I136" s="162"/>
      <c r="J136" s="29"/>
      <c r="K136" s="145"/>
      <c r="L136" s="146"/>
      <c r="M136" s="53"/>
      <c r="N136" s="53"/>
      <c r="O136" s="53"/>
      <c r="P136" s="53"/>
      <c r="Q136" s="53"/>
      <c r="R136" s="54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R136" s="14" t="s">
        <v>172</v>
      </c>
      <c r="AS136" s="14" t="s">
        <v>83</v>
      </c>
    </row>
    <row r="137" spans="1:63" s="2" customFormat="1" ht="24" customHeight="1" x14ac:dyDescent="0.2">
      <c r="A137" s="28"/>
      <c r="B137" s="160"/>
      <c r="C137" s="175" t="s">
        <v>83</v>
      </c>
      <c r="D137" s="175" t="s">
        <v>166</v>
      </c>
      <c r="E137" s="176" t="s">
        <v>203</v>
      </c>
      <c r="F137" s="177" t="s">
        <v>204</v>
      </c>
      <c r="G137" s="178" t="s">
        <v>169</v>
      </c>
      <c r="H137" s="138"/>
      <c r="I137" s="177" t="s">
        <v>170</v>
      </c>
      <c r="J137" s="29"/>
      <c r="K137" s="139" t="s">
        <v>1</v>
      </c>
      <c r="L137" s="140" t="s">
        <v>41</v>
      </c>
      <c r="M137" s="53"/>
      <c r="N137" s="141" t="e">
        <f>M137*#REF!</f>
        <v>#REF!</v>
      </c>
      <c r="O137" s="141">
        <v>0</v>
      </c>
      <c r="P137" s="141" t="e">
        <f>O137*#REF!</f>
        <v>#REF!</v>
      </c>
      <c r="Q137" s="141">
        <v>0</v>
      </c>
      <c r="R137" s="142" t="e">
        <f>Q137*#REF!</f>
        <v>#REF!</v>
      </c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P137" s="143" t="s">
        <v>83</v>
      </c>
      <c r="AR137" s="143" t="s">
        <v>166</v>
      </c>
      <c r="AS137" s="143" t="s">
        <v>83</v>
      </c>
      <c r="AW137" s="14" t="s">
        <v>164</v>
      </c>
      <c r="BC137" s="144" t="e">
        <f>IF(L137="základní",#REF!,0)</f>
        <v>#REF!</v>
      </c>
      <c r="BD137" s="144">
        <f>IF(L137="snížená",#REF!,0)</f>
        <v>0</v>
      </c>
      <c r="BE137" s="144">
        <f>IF(L137="zákl. přenesená",#REF!,0)</f>
        <v>0</v>
      </c>
      <c r="BF137" s="144">
        <f>IF(L137="sníž. přenesená",#REF!,0)</f>
        <v>0</v>
      </c>
      <c r="BG137" s="144">
        <f>IF(L137="nulová",#REF!,0)</f>
        <v>0</v>
      </c>
      <c r="BH137" s="14" t="s">
        <v>83</v>
      </c>
      <c r="BI137" s="144" t="e">
        <f>ROUND(H137*#REF!,2)</f>
        <v>#REF!</v>
      </c>
      <c r="BJ137" s="14" t="s">
        <v>83</v>
      </c>
      <c r="BK137" s="143" t="s">
        <v>205</v>
      </c>
    </row>
    <row r="138" spans="1:63" s="2" customFormat="1" ht="29.25" x14ac:dyDescent="0.2">
      <c r="A138" s="28"/>
      <c r="B138" s="160"/>
      <c r="C138" s="162"/>
      <c r="D138" s="179" t="s">
        <v>172</v>
      </c>
      <c r="E138" s="162"/>
      <c r="F138" s="180" t="s">
        <v>206</v>
      </c>
      <c r="G138" s="162"/>
      <c r="H138" s="162"/>
      <c r="I138" s="162"/>
      <c r="J138" s="29"/>
      <c r="K138" s="145"/>
      <c r="L138" s="146"/>
      <c r="M138" s="53"/>
      <c r="N138" s="53"/>
      <c r="O138" s="53"/>
      <c r="P138" s="53"/>
      <c r="Q138" s="53"/>
      <c r="R138" s="54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R138" s="14" t="s">
        <v>172</v>
      </c>
      <c r="AS138" s="14" t="s">
        <v>83</v>
      </c>
    </row>
    <row r="139" spans="1:63" s="2" customFormat="1" ht="24" customHeight="1" x14ac:dyDescent="0.2">
      <c r="A139" s="28"/>
      <c r="B139" s="160"/>
      <c r="C139" s="175" t="s">
        <v>207</v>
      </c>
      <c r="D139" s="175" t="s">
        <v>166</v>
      </c>
      <c r="E139" s="176" t="s">
        <v>208</v>
      </c>
      <c r="F139" s="177" t="s">
        <v>209</v>
      </c>
      <c r="G139" s="178" t="s">
        <v>169</v>
      </c>
      <c r="H139" s="138"/>
      <c r="I139" s="177" t="s">
        <v>170</v>
      </c>
      <c r="J139" s="29"/>
      <c r="K139" s="139" t="s">
        <v>1</v>
      </c>
      <c r="L139" s="140" t="s">
        <v>41</v>
      </c>
      <c r="M139" s="53"/>
      <c r="N139" s="141" t="e">
        <f>M139*#REF!</f>
        <v>#REF!</v>
      </c>
      <c r="O139" s="141">
        <v>0</v>
      </c>
      <c r="P139" s="141" t="e">
        <f>O139*#REF!</f>
        <v>#REF!</v>
      </c>
      <c r="Q139" s="141">
        <v>0</v>
      </c>
      <c r="R139" s="142" t="e">
        <f>Q139*#REF!</f>
        <v>#REF!</v>
      </c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P139" s="143" t="s">
        <v>83</v>
      </c>
      <c r="AR139" s="143" t="s">
        <v>166</v>
      </c>
      <c r="AS139" s="143" t="s">
        <v>83</v>
      </c>
      <c r="AW139" s="14" t="s">
        <v>164</v>
      </c>
      <c r="BC139" s="144" t="e">
        <f>IF(L139="základní",#REF!,0)</f>
        <v>#REF!</v>
      </c>
      <c r="BD139" s="144">
        <f>IF(L139="snížená",#REF!,0)</f>
        <v>0</v>
      </c>
      <c r="BE139" s="144">
        <f>IF(L139="zákl. přenesená",#REF!,0)</f>
        <v>0</v>
      </c>
      <c r="BF139" s="144">
        <f>IF(L139="sníž. přenesená",#REF!,0)</f>
        <v>0</v>
      </c>
      <c r="BG139" s="144">
        <f>IF(L139="nulová",#REF!,0)</f>
        <v>0</v>
      </c>
      <c r="BH139" s="14" t="s">
        <v>83</v>
      </c>
      <c r="BI139" s="144" t="e">
        <f>ROUND(H139*#REF!,2)</f>
        <v>#REF!</v>
      </c>
      <c r="BJ139" s="14" t="s">
        <v>83</v>
      </c>
      <c r="BK139" s="143" t="s">
        <v>210</v>
      </c>
    </row>
    <row r="140" spans="1:63" s="2" customFormat="1" ht="29.25" x14ac:dyDescent="0.2">
      <c r="A140" s="28"/>
      <c r="B140" s="160"/>
      <c r="C140" s="162"/>
      <c r="D140" s="179" t="s">
        <v>172</v>
      </c>
      <c r="E140" s="162"/>
      <c r="F140" s="180" t="s">
        <v>211</v>
      </c>
      <c r="G140" s="162"/>
      <c r="H140" s="162"/>
      <c r="I140" s="162"/>
      <c r="J140" s="29"/>
      <c r="K140" s="145"/>
      <c r="L140" s="146"/>
      <c r="M140" s="53"/>
      <c r="N140" s="53"/>
      <c r="O140" s="53"/>
      <c r="P140" s="53"/>
      <c r="Q140" s="53"/>
      <c r="R140" s="54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R140" s="14" t="s">
        <v>172</v>
      </c>
      <c r="AS140" s="14" t="s">
        <v>83</v>
      </c>
    </row>
    <row r="141" spans="1:63" s="2" customFormat="1" ht="24" customHeight="1" x14ac:dyDescent="0.2">
      <c r="A141" s="28"/>
      <c r="B141" s="160"/>
      <c r="C141" s="175" t="s">
        <v>212</v>
      </c>
      <c r="D141" s="175" t="s">
        <v>166</v>
      </c>
      <c r="E141" s="176" t="s">
        <v>213</v>
      </c>
      <c r="F141" s="177" t="s">
        <v>214</v>
      </c>
      <c r="G141" s="178" t="s">
        <v>169</v>
      </c>
      <c r="H141" s="138"/>
      <c r="I141" s="177" t="s">
        <v>170</v>
      </c>
      <c r="J141" s="29"/>
      <c r="K141" s="139" t="s">
        <v>1</v>
      </c>
      <c r="L141" s="140" t="s">
        <v>41</v>
      </c>
      <c r="M141" s="53"/>
      <c r="N141" s="141" t="e">
        <f>M141*#REF!</f>
        <v>#REF!</v>
      </c>
      <c r="O141" s="141">
        <v>0</v>
      </c>
      <c r="P141" s="141" t="e">
        <f>O141*#REF!</f>
        <v>#REF!</v>
      </c>
      <c r="Q141" s="141">
        <v>0</v>
      </c>
      <c r="R141" s="142" t="e">
        <f>Q141*#REF!</f>
        <v>#REF!</v>
      </c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P141" s="143" t="s">
        <v>83</v>
      </c>
      <c r="AR141" s="143" t="s">
        <v>166</v>
      </c>
      <c r="AS141" s="143" t="s">
        <v>83</v>
      </c>
      <c r="AW141" s="14" t="s">
        <v>164</v>
      </c>
      <c r="BC141" s="144" t="e">
        <f>IF(L141="základní",#REF!,0)</f>
        <v>#REF!</v>
      </c>
      <c r="BD141" s="144">
        <f>IF(L141="snížená",#REF!,0)</f>
        <v>0</v>
      </c>
      <c r="BE141" s="144">
        <f>IF(L141="zákl. přenesená",#REF!,0)</f>
        <v>0</v>
      </c>
      <c r="BF141" s="144">
        <f>IF(L141="sníž. přenesená",#REF!,0)</f>
        <v>0</v>
      </c>
      <c r="BG141" s="144">
        <f>IF(L141="nulová",#REF!,0)</f>
        <v>0</v>
      </c>
      <c r="BH141" s="14" t="s">
        <v>83</v>
      </c>
      <c r="BI141" s="144" t="e">
        <f>ROUND(H141*#REF!,2)</f>
        <v>#REF!</v>
      </c>
      <c r="BJ141" s="14" t="s">
        <v>83</v>
      </c>
      <c r="BK141" s="143" t="s">
        <v>215</v>
      </c>
    </row>
    <row r="142" spans="1:63" s="2" customFormat="1" ht="29.25" x14ac:dyDescent="0.2">
      <c r="A142" s="28"/>
      <c r="B142" s="160"/>
      <c r="C142" s="162"/>
      <c r="D142" s="179" t="s">
        <v>172</v>
      </c>
      <c r="E142" s="162"/>
      <c r="F142" s="180" t="s">
        <v>216</v>
      </c>
      <c r="G142" s="162"/>
      <c r="H142" s="162"/>
      <c r="I142" s="162"/>
      <c r="J142" s="29"/>
      <c r="K142" s="145"/>
      <c r="L142" s="146"/>
      <c r="M142" s="53"/>
      <c r="N142" s="53"/>
      <c r="O142" s="53"/>
      <c r="P142" s="53"/>
      <c r="Q142" s="53"/>
      <c r="R142" s="54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R142" s="14" t="s">
        <v>172</v>
      </c>
      <c r="AS142" s="14" t="s">
        <v>83</v>
      </c>
    </row>
    <row r="143" spans="1:63" s="2" customFormat="1" ht="24" customHeight="1" x14ac:dyDescent="0.2">
      <c r="A143" s="28"/>
      <c r="B143" s="160"/>
      <c r="C143" s="175" t="s">
        <v>85</v>
      </c>
      <c r="D143" s="175" t="s">
        <v>166</v>
      </c>
      <c r="E143" s="176" t="s">
        <v>217</v>
      </c>
      <c r="F143" s="177" t="s">
        <v>218</v>
      </c>
      <c r="G143" s="178" t="s">
        <v>169</v>
      </c>
      <c r="H143" s="138"/>
      <c r="I143" s="177" t="s">
        <v>170</v>
      </c>
      <c r="J143" s="29"/>
      <c r="K143" s="139" t="s">
        <v>1</v>
      </c>
      <c r="L143" s="140" t="s">
        <v>41</v>
      </c>
      <c r="M143" s="53"/>
      <c r="N143" s="141" t="e">
        <f>M143*#REF!</f>
        <v>#REF!</v>
      </c>
      <c r="O143" s="141">
        <v>0</v>
      </c>
      <c r="P143" s="141" t="e">
        <f>O143*#REF!</f>
        <v>#REF!</v>
      </c>
      <c r="Q143" s="141">
        <v>0</v>
      </c>
      <c r="R143" s="142" t="e">
        <f>Q143*#REF!</f>
        <v>#REF!</v>
      </c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P143" s="143" t="s">
        <v>83</v>
      </c>
      <c r="AR143" s="143" t="s">
        <v>166</v>
      </c>
      <c r="AS143" s="143" t="s">
        <v>83</v>
      </c>
      <c r="AW143" s="14" t="s">
        <v>164</v>
      </c>
      <c r="BC143" s="144" t="e">
        <f>IF(L143="základní",#REF!,0)</f>
        <v>#REF!</v>
      </c>
      <c r="BD143" s="144">
        <f>IF(L143="snížená",#REF!,0)</f>
        <v>0</v>
      </c>
      <c r="BE143" s="144">
        <f>IF(L143="zákl. přenesená",#REF!,0)</f>
        <v>0</v>
      </c>
      <c r="BF143" s="144">
        <f>IF(L143="sníž. přenesená",#REF!,0)</f>
        <v>0</v>
      </c>
      <c r="BG143" s="144">
        <f>IF(L143="nulová",#REF!,0)</f>
        <v>0</v>
      </c>
      <c r="BH143" s="14" t="s">
        <v>83</v>
      </c>
      <c r="BI143" s="144" t="e">
        <f>ROUND(H143*#REF!,2)</f>
        <v>#REF!</v>
      </c>
      <c r="BJ143" s="14" t="s">
        <v>83</v>
      </c>
      <c r="BK143" s="143" t="s">
        <v>219</v>
      </c>
    </row>
    <row r="144" spans="1:63" s="2" customFormat="1" ht="29.25" x14ac:dyDescent="0.2">
      <c r="A144" s="28"/>
      <c r="B144" s="160"/>
      <c r="C144" s="162"/>
      <c r="D144" s="179" t="s">
        <v>172</v>
      </c>
      <c r="E144" s="162"/>
      <c r="F144" s="180" t="s">
        <v>220</v>
      </c>
      <c r="G144" s="162"/>
      <c r="H144" s="162"/>
      <c r="I144" s="162"/>
      <c r="J144" s="29"/>
      <c r="K144" s="145"/>
      <c r="L144" s="146"/>
      <c r="M144" s="53"/>
      <c r="N144" s="53"/>
      <c r="O144" s="53"/>
      <c r="P144" s="53"/>
      <c r="Q144" s="53"/>
      <c r="R144" s="54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R144" s="14" t="s">
        <v>172</v>
      </c>
      <c r="AS144" s="14" t="s">
        <v>83</v>
      </c>
    </row>
    <row r="145" spans="1:63" s="2" customFormat="1" ht="24" customHeight="1" x14ac:dyDescent="0.2">
      <c r="A145" s="28"/>
      <c r="B145" s="160"/>
      <c r="C145" s="175" t="s">
        <v>221</v>
      </c>
      <c r="D145" s="175" t="s">
        <v>166</v>
      </c>
      <c r="E145" s="176" t="s">
        <v>222</v>
      </c>
      <c r="F145" s="177" t="s">
        <v>223</v>
      </c>
      <c r="G145" s="178" t="s">
        <v>169</v>
      </c>
      <c r="H145" s="138"/>
      <c r="I145" s="177" t="s">
        <v>170</v>
      </c>
      <c r="J145" s="29"/>
      <c r="K145" s="139" t="s">
        <v>1</v>
      </c>
      <c r="L145" s="140" t="s">
        <v>41</v>
      </c>
      <c r="M145" s="53"/>
      <c r="N145" s="141" t="e">
        <f>M145*#REF!</f>
        <v>#REF!</v>
      </c>
      <c r="O145" s="141">
        <v>0</v>
      </c>
      <c r="P145" s="141" t="e">
        <f>O145*#REF!</f>
        <v>#REF!</v>
      </c>
      <c r="Q145" s="141">
        <v>0</v>
      </c>
      <c r="R145" s="142" t="e">
        <f>Q145*#REF!</f>
        <v>#REF!</v>
      </c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P145" s="143" t="s">
        <v>83</v>
      </c>
      <c r="AR145" s="143" t="s">
        <v>166</v>
      </c>
      <c r="AS145" s="143" t="s">
        <v>83</v>
      </c>
      <c r="AW145" s="14" t="s">
        <v>164</v>
      </c>
      <c r="BC145" s="144" t="e">
        <f>IF(L145="základní",#REF!,0)</f>
        <v>#REF!</v>
      </c>
      <c r="BD145" s="144">
        <f>IF(L145="snížená",#REF!,0)</f>
        <v>0</v>
      </c>
      <c r="BE145" s="144">
        <f>IF(L145="zákl. přenesená",#REF!,0)</f>
        <v>0</v>
      </c>
      <c r="BF145" s="144">
        <f>IF(L145="sníž. přenesená",#REF!,0)</f>
        <v>0</v>
      </c>
      <c r="BG145" s="144">
        <f>IF(L145="nulová",#REF!,0)</f>
        <v>0</v>
      </c>
      <c r="BH145" s="14" t="s">
        <v>83</v>
      </c>
      <c r="BI145" s="144" t="e">
        <f>ROUND(H145*#REF!,2)</f>
        <v>#REF!</v>
      </c>
      <c r="BJ145" s="14" t="s">
        <v>83</v>
      </c>
      <c r="BK145" s="143" t="s">
        <v>224</v>
      </c>
    </row>
    <row r="146" spans="1:63" s="2" customFormat="1" ht="29.25" x14ac:dyDescent="0.2">
      <c r="A146" s="28"/>
      <c r="B146" s="160"/>
      <c r="C146" s="162"/>
      <c r="D146" s="179" t="s">
        <v>172</v>
      </c>
      <c r="E146" s="162"/>
      <c r="F146" s="180" t="s">
        <v>225</v>
      </c>
      <c r="G146" s="162"/>
      <c r="H146" s="162"/>
      <c r="I146" s="162"/>
      <c r="J146" s="29"/>
      <c r="K146" s="145"/>
      <c r="L146" s="146"/>
      <c r="M146" s="53"/>
      <c r="N146" s="53"/>
      <c r="O146" s="53"/>
      <c r="P146" s="53"/>
      <c r="Q146" s="53"/>
      <c r="R146" s="54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R146" s="14" t="s">
        <v>172</v>
      </c>
      <c r="AS146" s="14" t="s">
        <v>83</v>
      </c>
    </row>
    <row r="147" spans="1:63" s="2" customFormat="1" ht="24" customHeight="1" x14ac:dyDescent="0.2">
      <c r="A147" s="28"/>
      <c r="B147" s="160"/>
      <c r="C147" s="175" t="s">
        <v>226</v>
      </c>
      <c r="D147" s="175" t="s">
        <v>166</v>
      </c>
      <c r="E147" s="176" t="s">
        <v>227</v>
      </c>
      <c r="F147" s="177" t="s">
        <v>228</v>
      </c>
      <c r="G147" s="178" t="s">
        <v>169</v>
      </c>
      <c r="H147" s="138"/>
      <c r="I147" s="177" t="s">
        <v>170</v>
      </c>
      <c r="J147" s="29"/>
      <c r="K147" s="139" t="s">
        <v>1</v>
      </c>
      <c r="L147" s="140" t="s">
        <v>41</v>
      </c>
      <c r="M147" s="53"/>
      <c r="N147" s="141" t="e">
        <f>M147*#REF!</f>
        <v>#REF!</v>
      </c>
      <c r="O147" s="141">
        <v>0</v>
      </c>
      <c r="P147" s="141" t="e">
        <f>O147*#REF!</f>
        <v>#REF!</v>
      </c>
      <c r="Q147" s="141">
        <v>0</v>
      </c>
      <c r="R147" s="142" t="e">
        <f>Q147*#REF!</f>
        <v>#REF!</v>
      </c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P147" s="143" t="s">
        <v>83</v>
      </c>
      <c r="AR147" s="143" t="s">
        <v>166</v>
      </c>
      <c r="AS147" s="143" t="s">
        <v>83</v>
      </c>
      <c r="AW147" s="14" t="s">
        <v>164</v>
      </c>
      <c r="BC147" s="144" t="e">
        <f>IF(L147="základní",#REF!,0)</f>
        <v>#REF!</v>
      </c>
      <c r="BD147" s="144">
        <f>IF(L147="snížená",#REF!,0)</f>
        <v>0</v>
      </c>
      <c r="BE147" s="144">
        <f>IF(L147="zákl. přenesená",#REF!,0)</f>
        <v>0</v>
      </c>
      <c r="BF147" s="144">
        <f>IF(L147="sníž. přenesená",#REF!,0)</f>
        <v>0</v>
      </c>
      <c r="BG147" s="144">
        <f>IF(L147="nulová",#REF!,0)</f>
        <v>0</v>
      </c>
      <c r="BH147" s="14" t="s">
        <v>83</v>
      </c>
      <c r="BI147" s="144" t="e">
        <f>ROUND(H147*#REF!,2)</f>
        <v>#REF!</v>
      </c>
      <c r="BJ147" s="14" t="s">
        <v>83</v>
      </c>
      <c r="BK147" s="143" t="s">
        <v>229</v>
      </c>
    </row>
    <row r="148" spans="1:63" s="2" customFormat="1" ht="29.25" x14ac:dyDescent="0.2">
      <c r="A148" s="28"/>
      <c r="B148" s="160"/>
      <c r="C148" s="162"/>
      <c r="D148" s="179" t="s">
        <v>172</v>
      </c>
      <c r="E148" s="162"/>
      <c r="F148" s="180" t="s">
        <v>230</v>
      </c>
      <c r="G148" s="162"/>
      <c r="H148" s="162"/>
      <c r="I148" s="162"/>
      <c r="J148" s="29"/>
      <c r="K148" s="145"/>
      <c r="L148" s="146"/>
      <c r="M148" s="53"/>
      <c r="N148" s="53"/>
      <c r="O148" s="53"/>
      <c r="P148" s="53"/>
      <c r="Q148" s="53"/>
      <c r="R148" s="54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R148" s="14" t="s">
        <v>172</v>
      </c>
      <c r="AS148" s="14" t="s">
        <v>83</v>
      </c>
    </row>
    <row r="149" spans="1:63" s="2" customFormat="1" ht="24" customHeight="1" x14ac:dyDescent="0.2">
      <c r="A149" s="28"/>
      <c r="B149" s="160"/>
      <c r="C149" s="175" t="s">
        <v>231</v>
      </c>
      <c r="D149" s="175" t="s">
        <v>166</v>
      </c>
      <c r="E149" s="176" t="s">
        <v>232</v>
      </c>
      <c r="F149" s="177" t="s">
        <v>233</v>
      </c>
      <c r="G149" s="178" t="s">
        <v>169</v>
      </c>
      <c r="H149" s="138"/>
      <c r="I149" s="177" t="s">
        <v>170</v>
      </c>
      <c r="J149" s="29"/>
      <c r="K149" s="139" t="s">
        <v>1</v>
      </c>
      <c r="L149" s="140" t="s">
        <v>41</v>
      </c>
      <c r="M149" s="53"/>
      <c r="N149" s="141" t="e">
        <f>M149*#REF!</f>
        <v>#REF!</v>
      </c>
      <c r="O149" s="141">
        <v>0</v>
      </c>
      <c r="P149" s="141" t="e">
        <f>O149*#REF!</f>
        <v>#REF!</v>
      </c>
      <c r="Q149" s="141">
        <v>0</v>
      </c>
      <c r="R149" s="142" t="e">
        <f>Q149*#REF!</f>
        <v>#REF!</v>
      </c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P149" s="143" t="s">
        <v>83</v>
      </c>
      <c r="AR149" s="143" t="s">
        <v>166</v>
      </c>
      <c r="AS149" s="143" t="s">
        <v>83</v>
      </c>
      <c r="AW149" s="14" t="s">
        <v>164</v>
      </c>
      <c r="BC149" s="144" t="e">
        <f>IF(L149="základní",#REF!,0)</f>
        <v>#REF!</v>
      </c>
      <c r="BD149" s="144">
        <f>IF(L149="snížená",#REF!,0)</f>
        <v>0</v>
      </c>
      <c r="BE149" s="144">
        <f>IF(L149="zákl. přenesená",#REF!,0)</f>
        <v>0</v>
      </c>
      <c r="BF149" s="144">
        <f>IF(L149="sníž. přenesená",#REF!,0)</f>
        <v>0</v>
      </c>
      <c r="BG149" s="144">
        <f>IF(L149="nulová",#REF!,0)</f>
        <v>0</v>
      </c>
      <c r="BH149" s="14" t="s">
        <v>83</v>
      </c>
      <c r="BI149" s="144" t="e">
        <f>ROUND(H149*#REF!,2)</f>
        <v>#REF!</v>
      </c>
      <c r="BJ149" s="14" t="s">
        <v>83</v>
      </c>
      <c r="BK149" s="143" t="s">
        <v>234</v>
      </c>
    </row>
    <row r="150" spans="1:63" s="2" customFormat="1" ht="29.25" x14ac:dyDescent="0.2">
      <c r="A150" s="28"/>
      <c r="B150" s="160"/>
      <c r="C150" s="162"/>
      <c r="D150" s="179" t="s">
        <v>172</v>
      </c>
      <c r="E150" s="162"/>
      <c r="F150" s="180" t="s">
        <v>235</v>
      </c>
      <c r="G150" s="162"/>
      <c r="H150" s="162"/>
      <c r="I150" s="162"/>
      <c r="J150" s="29"/>
      <c r="K150" s="145"/>
      <c r="L150" s="146"/>
      <c r="M150" s="53"/>
      <c r="N150" s="53"/>
      <c r="O150" s="53"/>
      <c r="P150" s="53"/>
      <c r="Q150" s="53"/>
      <c r="R150" s="54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R150" s="14" t="s">
        <v>172</v>
      </c>
      <c r="AS150" s="14" t="s">
        <v>83</v>
      </c>
    </row>
    <row r="151" spans="1:63" s="2" customFormat="1" ht="24" customHeight="1" x14ac:dyDescent="0.2">
      <c r="A151" s="28"/>
      <c r="B151" s="160"/>
      <c r="C151" s="175" t="s">
        <v>236</v>
      </c>
      <c r="D151" s="175" t="s">
        <v>166</v>
      </c>
      <c r="E151" s="176" t="s">
        <v>237</v>
      </c>
      <c r="F151" s="177" t="s">
        <v>238</v>
      </c>
      <c r="G151" s="178" t="s">
        <v>169</v>
      </c>
      <c r="H151" s="138"/>
      <c r="I151" s="177" t="s">
        <v>170</v>
      </c>
      <c r="J151" s="29"/>
      <c r="K151" s="139" t="s">
        <v>1</v>
      </c>
      <c r="L151" s="140" t="s">
        <v>41</v>
      </c>
      <c r="M151" s="53"/>
      <c r="N151" s="141" t="e">
        <f>M151*#REF!</f>
        <v>#REF!</v>
      </c>
      <c r="O151" s="141">
        <v>0</v>
      </c>
      <c r="P151" s="141" t="e">
        <f>O151*#REF!</f>
        <v>#REF!</v>
      </c>
      <c r="Q151" s="141">
        <v>0</v>
      </c>
      <c r="R151" s="142" t="e">
        <f>Q151*#REF!</f>
        <v>#REF!</v>
      </c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P151" s="143" t="s">
        <v>83</v>
      </c>
      <c r="AR151" s="143" t="s">
        <v>166</v>
      </c>
      <c r="AS151" s="143" t="s">
        <v>83</v>
      </c>
      <c r="AW151" s="14" t="s">
        <v>164</v>
      </c>
      <c r="BC151" s="144" t="e">
        <f>IF(L151="základní",#REF!,0)</f>
        <v>#REF!</v>
      </c>
      <c r="BD151" s="144">
        <f>IF(L151="snížená",#REF!,0)</f>
        <v>0</v>
      </c>
      <c r="BE151" s="144">
        <f>IF(L151="zákl. přenesená",#REF!,0)</f>
        <v>0</v>
      </c>
      <c r="BF151" s="144">
        <f>IF(L151="sníž. přenesená",#REF!,0)</f>
        <v>0</v>
      </c>
      <c r="BG151" s="144">
        <f>IF(L151="nulová",#REF!,0)</f>
        <v>0</v>
      </c>
      <c r="BH151" s="14" t="s">
        <v>83</v>
      </c>
      <c r="BI151" s="144" t="e">
        <f>ROUND(H151*#REF!,2)</f>
        <v>#REF!</v>
      </c>
      <c r="BJ151" s="14" t="s">
        <v>83</v>
      </c>
      <c r="BK151" s="143" t="s">
        <v>239</v>
      </c>
    </row>
    <row r="152" spans="1:63" s="2" customFormat="1" ht="29.25" x14ac:dyDescent="0.2">
      <c r="A152" s="28"/>
      <c r="B152" s="160"/>
      <c r="C152" s="162"/>
      <c r="D152" s="179" t="s">
        <v>172</v>
      </c>
      <c r="E152" s="162"/>
      <c r="F152" s="180" t="s">
        <v>240</v>
      </c>
      <c r="G152" s="162"/>
      <c r="H152" s="162"/>
      <c r="I152" s="162"/>
      <c r="J152" s="29"/>
      <c r="K152" s="145"/>
      <c r="L152" s="146"/>
      <c r="M152" s="53"/>
      <c r="N152" s="53"/>
      <c r="O152" s="53"/>
      <c r="P152" s="53"/>
      <c r="Q152" s="53"/>
      <c r="R152" s="54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R152" s="14" t="s">
        <v>172</v>
      </c>
      <c r="AS152" s="14" t="s">
        <v>83</v>
      </c>
    </row>
    <row r="153" spans="1:63" s="2" customFormat="1" ht="24" customHeight="1" x14ac:dyDescent="0.2">
      <c r="A153" s="28"/>
      <c r="B153" s="160"/>
      <c r="C153" s="175" t="s">
        <v>163</v>
      </c>
      <c r="D153" s="175" t="s">
        <v>166</v>
      </c>
      <c r="E153" s="176" t="s">
        <v>241</v>
      </c>
      <c r="F153" s="177" t="s">
        <v>242</v>
      </c>
      <c r="G153" s="178" t="s">
        <v>169</v>
      </c>
      <c r="H153" s="138"/>
      <c r="I153" s="177" t="s">
        <v>170</v>
      </c>
      <c r="J153" s="29"/>
      <c r="K153" s="139" t="s">
        <v>1</v>
      </c>
      <c r="L153" s="140" t="s">
        <v>41</v>
      </c>
      <c r="M153" s="53"/>
      <c r="N153" s="141" t="e">
        <f>M153*#REF!</f>
        <v>#REF!</v>
      </c>
      <c r="O153" s="141">
        <v>0</v>
      </c>
      <c r="P153" s="141" t="e">
        <f>O153*#REF!</f>
        <v>#REF!</v>
      </c>
      <c r="Q153" s="141">
        <v>0</v>
      </c>
      <c r="R153" s="142" t="e">
        <f>Q153*#REF!</f>
        <v>#REF!</v>
      </c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P153" s="143" t="s">
        <v>83</v>
      </c>
      <c r="AR153" s="143" t="s">
        <v>166</v>
      </c>
      <c r="AS153" s="143" t="s">
        <v>83</v>
      </c>
      <c r="AW153" s="14" t="s">
        <v>164</v>
      </c>
      <c r="BC153" s="144" t="e">
        <f>IF(L153="základní",#REF!,0)</f>
        <v>#REF!</v>
      </c>
      <c r="BD153" s="144">
        <f>IF(L153="snížená",#REF!,0)</f>
        <v>0</v>
      </c>
      <c r="BE153" s="144">
        <f>IF(L153="zákl. přenesená",#REF!,0)</f>
        <v>0</v>
      </c>
      <c r="BF153" s="144">
        <f>IF(L153="sníž. přenesená",#REF!,0)</f>
        <v>0</v>
      </c>
      <c r="BG153" s="144">
        <f>IF(L153="nulová",#REF!,0)</f>
        <v>0</v>
      </c>
      <c r="BH153" s="14" t="s">
        <v>83</v>
      </c>
      <c r="BI153" s="144" t="e">
        <f>ROUND(H153*#REF!,2)</f>
        <v>#REF!</v>
      </c>
      <c r="BJ153" s="14" t="s">
        <v>83</v>
      </c>
      <c r="BK153" s="143" t="s">
        <v>243</v>
      </c>
    </row>
    <row r="154" spans="1:63" s="2" customFormat="1" ht="29.25" x14ac:dyDescent="0.2">
      <c r="A154" s="28"/>
      <c r="B154" s="160"/>
      <c r="C154" s="162"/>
      <c r="D154" s="179" t="s">
        <v>172</v>
      </c>
      <c r="E154" s="162"/>
      <c r="F154" s="180" t="s">
        <v>244</v>
      </c>
      <c r="G154" s="162"/>
      <c r="H154" s="162"/>
      <c r="I154" s="162"/>
      <c r="J154" s="29"/>
      <c r="K154" s="145"/>
      <c r="L154" s="146"/>
      <c r="M154" s="53"/>
      <c r="N154" s="53"/>
      <c r="O154" s="53"/>
      <c r="P154" s="53"/>
      <c r="Q154" s="53"/>
      <c r="R154" s="54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R154" s="14" t="s">
        <v>172</v>
      </c>
      <c r="AS154" s="14" t="s">
        <v>83</v>
      </c>
    </row>
    <row r="155" spans="1:63" s="2" customFormat="1" ht="24" customHeight="1" x14ac:dyDescent="0.2">
      <c r="A155" s="28"/>
      <c r="B155" s="160"/>
      <c r="C155" s="175" t="s">
        <v>245</v>
      </c>
      <c r="D155" s="175" t="s">
        <v>166</v>
      </c>
      <c r="E155" s="176" t="s">
        <v>246</v>
      </c>
      <c r="F155" s="177" t="s">
        <v>247</v>
      </c>
      <c r="G155" s="178" t="s">
        <v>169</v>
      </c>
      <c r="H155" s="138"/>
      <c r="I155" s="177" t="s">
        <v>170</v>
      </c>
      <c r="J155" s="29"/>
      <c r="K155" s="139" t="s">
        <v>1</v>
      </c>
      <c r="L155" s="140" t="s">
        <v>41</v>
      </c>
      <c r="M155" s="53"/>
      <c r="N155" s="141" t="e">
        <f>M155*#REF!</f>
        <v>#REF!</v>
      </c>
      <c r="O155" s="141">
        <v>0</v>
      </c>
      <c r="P155" s="141" t="e">
        <f>O155*#REF!</f>
        <v>#REF!</v>
      </c>
      <c r="Q155" s="141">
        <v>0</v>
      </c>
      <c r="R155" s="142" t="e">
        <f>Q155*#REF!</f>
        <v>#REF!</v>
      </c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P155" s="143" t="s">
        <v>83</v>
      </c>
      <c r="AR155" s="143" t="s">
        <v>166</v>
      </c>
      <c r="AS155" s="143" t="s">
        <v>83</v>
      </c>
      <c r="AW155" s="14" t="s">
        <v>164</v>
      </c>
      <c r="BC155" s="144" t="e">
        <f>IF(L155="základní",#REF!,0)</f>
        <v>#REF!</v>
      </c>
      <c r="BD155" s="144">
        <f>IF(L155="snížená",#REF!,0)</f>
        <v>0</v>
      </c>
      <c r="BE155" s="144">
        <f>IF(L155="zákl. přenesená",#REF!,0)</f>
        <v>0</v>
      </c>
      <c r="BF155" s="144">
        <f>IF(L155="sníž. přenesená",#REF!,0)</f>
        <v>0</v>
      </c>
      <c r="BG155" s="144">
        <f>IF(L155="nulová",#REF!,0)</f>
        <v>0</v>
      </c>
      <c r="BH155" s="14" t="s">
        <v>83</v>
      </c>
      <c r="BI155" s="144" t="e">
        <f>ROUND(H155*#REF!,2)</f>
        <v>#REF!</v>
      </c>
      <c r="BJ155" s="14" t="s">
        <v>83</v>
      </c>
      <c r="BK155" s="143" t="s">
        <v>248</v>
      </c>
    </row>
    <row r="156" spans="1:63" s="2" customFormat="1" ht="29.25" x14ac:dyDescent="0.2">
      <c r="A156" s="28"/>
      <c r="B156" s="160"/>
      <c r="C156" s="162"/>
      <c r="D156" s="179" t="s">
        <v>172</v>
      </c>
      <c r="E156" s="162"/>
      <c r="F156" s="180" t="s">
        <v>249</v>
      </c>
      <c r="G156" s="162"/>
      <c r="H156" s="162"/>
      <c r="I156" s="162"/>
      <c r="J156" s="29"/>
      <c r="K156" s="145"/>
      <c r="L156" s="146"/>
      <c r="M156" s="53"/>
      <c r="N156" s="53"/>
      <c r="O156" s="53"/>
      <c r="P156" s="53"/>
      <c r="Q156" s="53"/>
      <c r="R156" s="54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R156" s="14" t="s">
        <v>172</v>
      </c>
      <c r="AS156" s="14" t="s">
        <v>83</v>
      </c>
    </row>
    <row r="157" spans="1:63" s="2" customFormat="1" ht="24" customHeight="1" x14ac:dyDescent="0.2">
      <c r="A157" s="28"/>
      <c r="B157" s="160"/>
      <c r="C157" s="175" t="s">
        <v>250</v>
      </c>
      <c r="D157" s="175" t="s">
        <v>166</v>
      </c>
      <c r="E157" s="176" t="s">
        <v>251</v>
      </c>
      <c r="F157" s="177" t="s">
        <v>252</v>
      </c>
      <c r="G157" s="178" t="s">
        <v>169</v>
      </c>
      <c r="H157" s="138"/>
      <c r="I157" s="177" t="s">
        <v>170</v>
      </c>
      <c r="J157" s="29"/>
      <c r="K157" s="139" t="s">
        <v>1</v>
      </c>
      <c r="L157" s="140" t="s">
        <v>41</v>
      </c>
      <c r="M157" s="53"/>
      <c r="N157" s="141" t="e">
        <f>M157*#REF!</f>
        <v>#REF!</v>
      </c>
      <c r="O157" s="141">
        <v>0</v>
      </c>
      <c r="P157" s="141" t="e">
        <f>O157*#REF!</f>
        <v>#REF!</v>
      </c>
      <c r="Q157" s="141">
        <v>0</v>
      </c>
      <c r="R157" s="142" t="e">
        <f>Q157*#REF!</f>
        <v>#REF!</v>
      </c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P157" s="143" t="s">
        <v>83</v>
      </c>
      <c r="AR157" s="143" t="s">
        <v>166</v>
      </c>
      <c r="AS157" s="143" t="s">
        <v>83</v>
      </c>
      <c r="AW157" s="14" t="s">
        <v>164</v>
      </c>
      <c r="BC157" s="144" t="e">
        <f>IF(L157="základní",#REF!,0)</f>
        <v>#REF!</v>
      </c>
      <c r="BD157" s="144">
        <f>IF(L157="snížená",#REF!,0)</f>
        <v>0</v>
      </c>
      <c r="BE157" s="144">
        <f>IF(L157="zákl. přenesená",#REF!,0)</f>
        <v>0</v>
      </c>
      <c r="BF157" s="144">
        <f>IF(L157="sníž. přenesená",#REF!,0)</f>
        <v>0</v>
      </c>
      <c r="BG157" s="144">
        <f>IF(L157="nulová",#REF!,0)</f>
        <v>0</v>
      </c>
      <c r="BH157" s="14" t="s">
        <v>83</v>
      </c>
      <c r="BI157" s="144" t="e">
        <f>ROUND(H157*#REF!,2)</f>
        <v>#REF!</v>
      </c>
      <c r="BJ157" s="14" t="s">
        <v>83</v>
      </c>
      <c r="BK157" s="143" t="s">
        <v>253</v>
      </c>
    </row>
    <row r="158" spans="1:63" s="2" customFormat="1" ht="29.25" x14ac:dyDescent="0.2">
      <c r="A158" s="28"/>
      <c r="B158" s="160"/>
      <c r="C158" s="162"/>
      <c r="D158" s="179" t="s">
        <v>172</v>
      </c>
      <c r="E158" s="162"/>
      <c r="F158" s="180" t="s">
        <v>254</v>
      </c>
      <c r="G158" s="162"/>
      <c r="H158" s="162"/>
      <c r="I158" s="162"/>
      <c r="J158" s="29"/>
      <c r="K158" s="145"/>
      <c r="L158" s="146"/>
      <c r="M158" s="53"/>
      <c r="N158" s="53"/>
      <c r="O158" s="53"/>
      <c r="P158" s="53"/>
      <c r="Q158" s="53"/>
      <c r="R158" s="54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R158" s="14" t="s">
        <v>172</v>
      </c>
      <c r="AS158" s="14" t="s">
        <v>83</v>
      </c>
    </row>
    <row r="159" spans="1:63" s="2" customFormat="1" ht="24" customHeight="1" x14ac:dyDescent="0.2">
      <c r="A159" s="28"/>
      <c r="B159" s="160"/>
      <c r="C159" s="175" t="s">
        <v>93</v>
      </c>
      <c r="D159" s="175" t="s">
        <v>166</v>
      </c>
      <c r="E159" s="176" t="s">
        <v>255</v>
      </c>
      <c r="F159" s="177" t="s">
        <v>256</v>
      </c>
      <c r="G159" s="178" t="s">
        <v>169</v>
      </c>
      <c r="H159" s="138"/>
      <c r="I159" s="177" t="s">
        <v>170</v>
      </c>
      <c r="J159" s="29"/>
      <c r="K159" s="139" t="s">
        <v>1</v>
      </c>
      <c r="L159" s="140" t="s">
        <v>41</v>
      </c>
      <c r="M159" s="53"/>
      <c r="N159" s="141" t="e">
        <f>M159*#REF!</f>
        <v>#REF!</v>
      </c>
      <c r="O159" s="141">
        <v>0</v>
      </c>
      <c r="P159" s="141" t="e">
        <f>O159*#REF!</f>
        <v>#REF!</v>
      </c>
      <c r="Q159" s="141">
        <v>0</v>
      </c>
      <c r="R159" s="142" t="e">
        <f>Q159*#REF!</f>
        <v>#REF!</v>
      </c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P159" s="143" t="s">
        <v>83</v>
      </c>
      <c r="AR159" s="143" t="s">
        <v>166</v>
      </c>
      <c r="AS159" s="143" t="s">
        <v>83</v>
      </c>
      <c r="AW159" s="14" t="s">
        <v>164</v>
      </c>
      <c r="BC159" s="144" t="e">
        <f>IF(L159="základní",#REF!,0)</f>
        <v>#REF!</v>
      </c>
      <c r="BD159" s="144">
        <f>IF(L159="snížená",#REF!,0)</f>
        <v>0</v>
      </c>
      <c r="BE159" s="144">
        <f>IF(L159="zákl. přenesená",#REF!,0)</f>
        <v>0</v>
      </c>
      <c r="BF159" s="144">
        <f>IF(L159="sníž. přenesená",#REF!,0)</f>
        <v>0</v>
      </c>
      <c r="BG159" s="144">
        <f>IF(L159="nulová",#REF!,0)</f>
        <v>0</v>
      </c>
      <c r="BH159" s="14" t="s">
        <v>83</v>
      </c>
      <c r="BI159" s="144" t="e">
        <f>ROUND(H159*#REF!,2)</f>
        <v>#REF!</v>
      </c>
      <c r="BJ159" s="14" t="s">
        <v>83</v>
      </c>
      <c r="BK159" s="143" t="s">
        <v>257</v>
      </c>
    </row>
    <row r="160" spans="1:63" s="2" customFormat="1" ht="29.25" x14ac:dyDescent="0.2">
      <c r="A160" s="28"/>
      <c r="B160" s="160"/>
      <c r="C160" s="162"/>
      <c r="D160" s="179" t="s">
        <v>172</v>
      </c>
      <c r="E160" s="162"/>
      <c r="F160" s="180" t="s">
        <v>258</v>
      </c>
      <c r="G160" s="162"/>
      <c r="H160" s="162"/>
      <c r="I160" s="162"/>
      <c r="J160" s="29"/>
      <c r="K160" s="145"/>
      <c r="L160" s="146"/>
      <c r="M160" s="53"/>
      <c r="N160" s="53"/>
      <c r="O160" s="53"/>
      <c r="P160" s="53"/>
      <c r="Q160" s="53"/>
      <c r="R160" s="54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R160" s="14" t="s">
        <v>172</v>
      </c>
      <c r="AS160" s="14" t="s">
        <v>83</v>
      </c>
    </row>
    <row r="161" spans="1:63" s="2" customFormat="1" ht="24" customHeight="1" x14ac:dyDescent="0.2">
      <c r="A161" s="28"/>
      <c r="B161" s="160"/>
      <c r="C161" s="175" t="s">
        <v>259</v>
      </c>
      <c r="D161" s="175" t="s">
        <v>166</v>
      </c>
      <c r="E161" s="176" t="s">
        <v>260</v>
      </c>
      <c r="F161" s="177" t="s">
        <v>261</v>
      </c>
      <c r="G161" s="178" t="s">
        <v>169</v>
      </c>
      <c r="H161" s="138"/>
      <c r="I161" s="177" t="s">
        <v>170</v>
      </c>
      <c r="J161" s="29"/>
      <c r="K161" s="139" t="s">
        <v>1</v>
      </c>
      <c r="L161" s="140" t="s">
        <v>41</v>
      </c>
      <c r="M161" s="53"/>
      <c r="N161" s="141" t="e">
        <f>M161*#REF!</f>
        <v>#REF!</v>
      </c>
      <c r="O161" s="141">
        <v>0</v>
      </c>
      <c r="P161" s="141" t="e">
        <f>O161*#REF!</f>
        <v>#REF!</v>
      </c>
      <c r="Q161" s="141">
        <v>0</v>
      </c>
      <c r="R161" s="142" t="e">
        <f>Q161*#REF!</f>
        <v>#REF!</v>
      </c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P161" s="143" t="s">
        <v>83</v>
      </c>
      <c r="AR161" s="143" t="s">
        <v>166</v>
      </c>
      <c r="AS161" s="143" t="s">
        <v>83</v>
      </c>
      <c r="AW161" s="14" t="s">
        <v>164</v>
      </c>
      <c r="BC161" s="144" t="e">
        <f>IF(L161="základní",#REF!,0)</f>
        <v>#REF!</v>
      </c>
      <c r="BD161" s="144">
        <f>IF(L161="snížená",#REF!,0)</f>
        <v>0</v>
      </c>
      <c r="BE161" s="144">
        <f>IF(L161="zákl. přenesená",#REF!,0)</f>
        <v>0</v>
      </c>
      <c r="BF161" s="144">
        <f>IF(L161="sníž. přenesená",#REF!,0)</f>
        <v>0</v>
      </c>
      <c r="BG161" s="144">
        <f>IF(L161="nulová",#REF!,0)</f>
        <v>0</v>
      </c>
      <c r="BH161" s="14" t="s">
        <v>83</v>
      </c>
      <c r="BI161" s="144" t="e">
        <f>ROUND(H161*#REF!,2)</f>
        <v>#REF!</v>
      </c>
      <c r="BJ161" s="14" t="s">
        <v>83</v>
      </c>
      <c r="BK161" s="143" t="s">
        <v>262</v>
      </c>
    </row>
    <row r="162" spans="1:63" s="2" customFormat="1" ht="29.25" x14ac:dyDescent="0.2">
      <c r="A162" s="28"/>
      <c r="B162" s="160"/>
      <c r="C162" s="162"/>
      <c r="D162" s="179" t="s">
        <v>172</v>
      </c>
      <c r="E162" s="162"/>
      <c r="F162" s="180" t="s">
        <v>263</v>
      </c>
      <c r="G162" s="162"/>
      <c r="H162" s="162"/>
      <c r="I162" s="162"/>
      <c r="J162" s="29"/>
      <c r="K162" s="145"/>
      <c r="L162" s="146"/>
      <c r="M162" s="53"/>
      <c r="N162" s="53"/>
      <c r="O162" s="53"/>
      <c r="P162" s="53"/>
      <c r="Q162" s="53"/>
      <c r="R162" s="54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R162" s="14" t="s">
        <v>172</v>
      </c>
      <c r="AS162" s="14" t="s">
        <v>83</v>
      </c>
    </row>
    <row r="163" spans="1:63" s="2" customFormat="1" ht="24" customHeight="1" x14ac:dyDescent="0.2">
      <c r="A163" s="28"/>
      <c r="B163" s="160"/>
      <c r="C163" s="175" t="s">
        <v>8</v>
      </c>
      <c r="D163" s="175" t="s">
        <v>166</v>
      </c>
      <c r="E163" s="176" t="s">
        <v>264</v>
      </c>
      <c r="F163" s="177" t="s">
        <v>265</v>
      </c>
      <c r="G163" s="178" t="s">
        <v>169</v>
      </c>
      <c r="H163" s="138"/>
      <c r="I163" s="177" t="s">
        <v>170</v>
      </c>
      <c r="J163" s="29"/>
      <c r="K163" s="139" t="s">
        <v>1</v>
      </c>
      <c r="L163" s="140" t="s">
        <v>41</v>
      </c>
      <c r="M163" s="53"/>
      <c r="N163" s="141" t="e">
        <f>M163*#REF!</f>
        <v>#REF!</v>
      </c>
      <c r="O163" s="141">
        <v>0</v>
      </c>
      <c r="P163" s="141" t="e">
        <f>O163*#REF!</f>
        <v>#REF!</v>
      </c>
      <c r="Q163" s="141">
        <v>0</v>
      </c>
      <c r="R163" s="142" t="e">
        <f>Q163*#REF!</f>
        <v>#REF!</v>
      </c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P163" s="143" t="s">
        <v>83</v>
      </c>
      <c r="AR163" s="143" t="s">
        <v>166</v>
      </c>
      <c r="AS163" s="143" t="s">
        <v>83</v>
      </c>
      <c r="AW163" s="14" t="s">
        <v>164</v>
      </c>
      <c r="BC163" s="144" t="e">
        <f>IF(L163="základní",#REF!,0)</f>
        <v>#REF!</v>
      </c>
      <c r="BD163" s="144">
        <f>IF(L163="snížená",#REF!,0)</f>
        <v>0</v>
      </c>
      <c r="BE163" s="144">
        <f>IF(L163="zákl. přenesená",#REF!,0)</f>
        <v>0</v>
      </c>
      <c r="BF163" s="144">
        <f>IF(L163="sníž. přenesená",#REF!,0)</f>
        <v>0</v>
      </c>
      <c r="BG163" s="144">
        <f>IF(L163="nulová",#REF!,0)</f>
        <v>0</v>
      </c>
      <c r="BH163" s="14" t="s">
        <v>83</v>
      </c>
      <c r="BI163" s="144" t="e">
        <f>ROUND(H163*#REF!,2)</f>
        <v>#REF!</v>
      </c>
      <c r="BJ163" s="14" t="s">
        <v>83</v>
      </c>
      <c r="BK163" s="143" t="s">
        <v>266</v>
      </c>
    </row>
    <row r="164" spans="1:63" s="2" customFormat="1" ht="29.25" x14ac:dyDescent="0.2">
      <c r="A164" s="28"/>
      <c r="B164" s="160"/>
      <c r="C164" s="162"/>
      <c r="D164" s="179" t="s">
        <v>172</v>
      </c>
      <c r="E164" s="162"/>
      <c r="F164" s="180" t="s">
        <v>267</v>
      </c>
      <c r="G164" s="162"/>
      <c r="H164" s="162"/>
      <c r="I164" s="162"/>
      <c r="J164" s="29"/>
      <c r="K164" s="145"/>
      <c r="L164" s="146"/>
      <c r="M164" s="53"/>
      <c r="N164" s="53"/>
      <c r="O164" s="53"/>
      <c r="P164" s="53"/>
      <c r="Q164" s="53"/>
      <c r="R164" s="54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R164" s="14" t="s">
        <v>172</v>
      </c>
      <c r="AS164" s="14" t="s">
        <v>83</v>
      </c>
    </row>
    <row r="165" spans="1:63" s="2" customFormat="1" ht="24" customHeight="1" x14ac:dyDescent="0.2">
      <c r="A165" s="28"/>
      <c r="B165" s="160"/>
      <c r="C165" s="175" t="s">
        <v>268</v>
      </c>
      <c r="D165" s="175" t="s">
        <v>166</v>
      </c>
      <c r="E165" s="176" t="s">
        <v>269</v>
      </c>
      <c r="F165" s="177" t="s">
        <v>270</v>
      </c>
      <c r="G165" s="178" t="s">
        <v>169</v>
      </c>
      <c r="H165" s="138"/>
      <c r="I165" s="177" t="s">
        <v>170</v>
      </c>
      <c r="J165" s="29"/>
      <c r="K165" s="139" t="s">
        <v>1</v>
      </c>
      <c r="L165" s="140" t="s">
        <v>41</v>
      </c>
      <c r="M165" s="53"/>
      <c r="N165" s="141" t="e">
        <f>M165*#REF!</f>
        <v>#REF!</v>
      </c>
      <c r="O165" s="141">
        <v>0</v>
      </c>
      <c r="P165" s="141" t="e">
        <f>O165*#REF!</f>
        <v>#REF!</v>
      </c>
      <c r="Q165" s="141">
        <v>0</v>
      </c>
      <c r="R165" s="142" t="e">
        <f>Q165*#REF!</f>
        <v>#REF!</v>
      </c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P165" s="143" t="s">
        <v>83</v>
      </c>
      <c r="AR165" s="143" t="s">
        <v>166</v>
      </c>
      <c r="AS165" s="143" t="s">
        <v>83</v>
      </c>
      <c r="AW165" s="14" t="s">
        <v>164</v>
      </c>
      <c r="BC165" s="144" t="e">
        <f>IF(L165="základní",#REF!,0)</f>
        <v>#REF!</v>
      </c>
      <c r="BD165" s="144">
        <f>IF(L165="snížená",#REF!,0)</f>
        <v>0</v>
      </c>
      <c r="BE165" s="144">
        <f>IF(L165="zákl. přenesená",#REF!,0)</f>
        <v>0</v>
      </c>
      <c r="BF165" s="144">
        <f>IF(L165="sníž. přenesená",#REF!,0)</f>
        <v>0</v>
      </c>
      <c r="BG165" s="144">
        <f>IF(L165="nulová",#REF!,0)</f>
        <v>0</v>
      </c>
      <c r="BH165" s="14" t="s">
        <v>83</v>
      </c>
      <c r="BI165" s="144" t="e">
        <f>ROUND(H165*#REF!,2)</f>
        <v>#REF!</v>
      </c>
      <c r="BJ165" s="14" t="s">
        <v>83</v>
      </c>
      <c r="BK165" s="143" t="s">
        <v>271</v>
      </c>
    </row>
    <row r="166" spans="1:63" s="2" customFormat="1" ht="29.25" x14ac:dyDescent="0.2">
      <c r="A166" s="28"/>
      <c r="B166" s="160"/>
      <c r="C166" s="162"/>
      <c r="D166" s="179" t="s">
        <v>172</v>
      </c>
      <c r="E166" s="162"/>
      <c r="F166" s="180" t="s">
        <v>272</v>
      </c>
      <c r="G166" s="162"/>
      <c r="H166" s="162"/>
      <c r="I166" s="162"/>
      <c r="J166" s="29"/>
      <c r="K166" s="145"/>
      <c r="L166" s="146"/>
      <c r="M166" s="53"/>
      <c r="N166" s="53"/>
      <c r="O166" s="53"/>
      <c r="P166" s="53"/>
      <c r="Q166" s="53"/>
      <c r="R166" s="54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R166" s="14" t="s">
        <v>172</v>
      </c>
      <c r="AS166" s="14" t="s">
        <v>83</v>
      </c>
    </row>
    <row r="167" spans="1:63" s="2" customFormat="1" ht="24" customHeight="1" x14ac:dyDescent="0.2">
      <c r="A167" s="28"/>
      <c r="B167" s="160"/>
      <c r="C167" s="175" t="s">
        <v>273</v>
      </c>
      <c r="D167" s="175" t="s">
        <v>166</v>
      </c>
      <c r="E167" s="176" t="s">
        <v>274</v>
      </c>
      <c r="F167" s="177" t="s">
        <v>275</v>
      </c>
      <c r="G167" s="178" t="s">
        <v>169</v>
      </c>
      <c r="H167" s="138"/>
      <c r="I167" s="177" t="s">
        <v>170</v>
      </c>
      <c r="J167" s="29"/>
      <c r="K167" s="139" t="s">
        <v>1</v>
      </c>
      <c r="L167" s="140" t="s">
        <v>41</v>
      </c>
      <c r="M167" s="53"/>
      <c r="N167" s="141" t="e">
        <f>M167*#REF!</f>
        <v>#REF!</v>
      </c>
      <c r="O167" s="141">
        <v>0</v>
      </c>
      <c r="P167" s="141" t="e">
        <f>O167*#REF!</f>
        <v>#REF!</v>
      </c>
      <c r="Q167" s="141">
        <v>0</v>
      </c>
      <c r="R167" s="142" t="e">
        <f>Q167*#REF!</f>
        <v>#REF!</v>
      </c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P167" s="143" t="s">
        <v>83</v>
      </c>
      <c r="AR167" s="143" t="s">
        <v>166</v>
      </c>
      <c r="AS167" s="143" t="s">
        <v>83</v>
      </c>
      <c r="AW167" s="14" t="s">
        <v>164</v>
      </c>
      <c r="BC167" s="144" t="e">
        <f>IF(L167="základní",#REF!,0)</f>
        <v>#REF!</v>
      </c>
      <c r="BD167" s="144">
        <f>IF(L167="snížená",#REF!,0)</f>
        <v>0</v>
      </c>
      <c r="BE167" s="144">
        <f>IF(L167="zákl. přenesená",#REF!,0)</f>
        <v>0</v>
      </c>
      <c r="BF167" s="144">
        <f>IF(L167="sníž. přenesená",#REF!,0)</f>
        <v>0</v>
      </c>
      <c r="BG167" s="144">
        <f>IF(L167="nulová",#REF!,0)</f>
        <v>0</v>
      </c>
      <c r="BH167" s="14" t="s">
        <v>83</v>
      </c>
      <c r="BI167" s="144" t="e">
        <f>ROUND(H167*#REF!,2)</f>
        <v>#REF!</v>
      </c>
      <c r="BJ167" s="14" t="s">
        <v>83</v>
      </c>
      <c r="BK167" s="143" t="s">
        <v>276</v>
      </c>
    </row>
    <row r="168" spans="1:63" s="2" customFormat="1" ht="29.25" x14ac:dyDescent="0.2">
      <c r="A168" s="28"/>
      <c r="B168" s="160"/>
      <c r="C168" s="162"/>
      <c r="D168" s="179" t="s">
        <v>172</v>
      </c>
      <c r="E168" s="162"/>
      <c r="F168" s="180" t="s">
        <v>277</v>
      </c>
      <c r="G168" s="162"/>
      <c r="H168" s="162"/>
      <c r="I168" s="162"/>
      <c r="J168" s="29"/>
      <c r="K168" s="145"/>
      <c r="L168" s="146"/>
      <c r="M168" s="53"/>
      <c r="N168" s="53"/>
      <c r="O168" s="53"/>
      <c r="P168" s="53"/>
      <c r="Q168" s="53"/>
      <c r="R168" s="54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R168" s="14" t="s">
        <v>172</v>
      </c>
      <c r="AS168" s="14" t="s">
        <v>83</v>
      </c>
    </row>
    <row r="169" spans="1:63" s="2" customFormat="1" ht="24" customHeight="1" x14ac:dyDescent="0.2">
      <c r="A169" s="28"/>
      <c r="B169" s="160"/>
      <c r="C169" s="175" t="s">
        <v>278</v>
      </c>
      <c r="D169" s="175" t="s">
        <v>166</v>
      </c>
      <c r="E169" s="176" t="s">
        <v>279</v>
      </c>
      <c r="F169" s="177" t="s">
        <v>280</v>
      </c>
      <c r="G169" s="178" t="s">
        <v>169</v>
      </c>
      <c r="H169" s="138"/>
      <c r="I169" s="177" t="s">
        <v>170</v>
      </c>
      <c r="J169" s="29"/>
      <c r="K169" s="139" t="s">
        <v>1</v>
      </c>
      <c r="L169" s="140" t="s">
        <v>41</v>
      </c>
      <c r="M169" s="53"/>
      <c r="N169" s="141" t="e">
        <f>M169*#REF!</f>
        <v>#REF!</v>
      </c>
      <c r="O169" s="141">
        <v>0</v>
      </c>
      <c r="P169" s="141" t="e">
        <f>O169*#REF!</f>
        <v>#REF!</v>
      </c>
      <c r="Q169" s="141">
        <v>0</v>
      </c>
      <c r="R169" s="142" t="e">
        <f>Q169*#REF!</f>
        <v>#REF!</v>
      </c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P169" s="143" t="s">
        <v>83</v>
      </c>
      <c r="AR169" s="143" t="s">
        <v>166</v>
      </c>
      <c r="AS169" s="143" t="s">
        <v>83</v>
      </c>
      <c r="AW169" s="14" t="s">
        <v>164</v>
      </c>
      <c r="BC169" s="144" t="e">
        <f>IF(L169="základní",#REF!,0)</f>
        <v>#REF!</v>
      </c>
      <c r="BD169" s="144">
        <f>IF(L169="snížená",#REF!,0)</f>
        <v>0</v>
      </c>
      <c r="BE169" s="144">
        <f>IF(L169="zákl. přenesená",#REF!,0)</f>
        <v>0</v>
      </c>
      <c r="BF169" s="144">
        <f>IF(L169="sníž. přenesená",#REF!,0)</f>
        <v>0</v>
      </c>
      <c r="BG169" s="144">
        <f>IF(L169="nulová",#REF!,0)</f>
        <v>0</v>
      </c>
      <c r="BH169" s="14" t="s">
        <v>83</v>
      </c>
      <c r="BI169" s="144" t="e">
        <f>ROUND(H169*#REF!,2)</f>
        <v>#REF!</v>
      </c>
      <c r="BJ169" s="14" t="s">
        <v>83</v>
      </c>
      <c r="BK169" s="143" t="s">
        <v>281</v>
      </c>
    </row>
    <row r="170" spans="1:63" s="2" customFormat="1" ht="29.25" x14ac:dyDescent="0.2">
      <c r="A170" s="28"/>
      <c r="B170" s="160"/>
      <c r="C170" s="162"/>
      <c r="D170" s="179" t="s">
        <v>172</v>
      </c>
      <c r="E170" s="162"/>
      <c r="F170" s="180" t="s">
        <v>282</v>
      </c>
      <c r="G170" s="162"/>
      <c r="H170" s="162"/>
      <c r="I170" s="162"/>
      <c r="J170" s="29"/>
      <c r="K170" s="145"/>
      <c r="L170" s="146"/>
      <c r="M170" s="53"/>
      <c r="N170" s="53"/>
      <c r="O170" s="53"/>
      <c r="P170" s="53"/>
      <c r="Q170" s="53"/>
      <c r="R170" s="54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R170" s="14" t="s">
        <v>172</v>
      </c>
      <c r="AS170" s="14" t="s">
        <v>83</v>
      </c>
    </row>
    <row r="171" spans="1:63" s="2" customFormat="1" ht="24" customHeight="1" x14ac:dyDescent="0.2">
      <c r="A171" s="28"/>
      <c r="B171" s="160"/>
      <c r="C171" s="175" t="s">
        <v>283</v>
      </c>
      <c r="D171" s="175" t="s">
        <v>166</v>
      </c>
      <c r="E171" s="176" t="s">
        <v>284</v>
      </c>
      <c r="F171" s="177" t="s">
        <v>285</v>
      </c>
      <c r="G171" s="178" t="s">
        <v>169</v>
      </c>
      <c r="H171" s="138"/>
      <c r="I171" s="177" t="s">
        <v>170</v>
      </c>
      <c r="J171" s="29"/>
      <c r="K171" s="139" t="s">
        <v>1</v>
      </c>
      <c r="L171" s="140" t="s">
        <v>41</v>
      </c>
      <c r="M171" s="53"/>
      <c r="N171" s="141" t="e">
        <f>M171*#REF!</f>
        <v>#REF!</v>
      </c>
      <c r="O171" s="141">
        <v>0</v>
      </c>
      <c r="P171" s="141" t="e">
        <f>O171*#REF!</f>
        <v>#REF!</v>
      </c>
      <c r="Q171" s="141">
        <v>0</v>
      </c>
      <c r="R171" s="142" t="e">
        <f>Q171*#REF!</f>
        <v>#REF!</v>
      </c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P171" s="143" t="s">
        <v>83</v>
      </c>
      <c r="AR171" s="143" t="s">
        <v>166</v>
      </c>
      <c r="AS171" s="143" t="s">
        <v>83</v>
      </c>
      <c r="AW171" s="14" t="s">
        <v>164</v>
      </c>
      <c r="BC171" s="144" t="e">
        <f>IF(L171="základní",#REF!,0)</f>
        <v>#REF!</v>
      </c>
      <c r="BD171" s="144">
        <f>IF(L171="snížená",#REF!,0)</f>
        <v>0</v>
      </c>
      <c r="BE171" s="144">
        <f>IF(L171="zákl. přenesená",#REF!,0)</f>
        <v>0</v>
      </c>
      <c r="BF171" s="144">
        <f>IF(L171="sníž. přenesená",#REF!,0)</f>
        <v>0</v>
      </c>
      <c r="BG171" s="144">
        <f>IF(L171="nulová",#REF!,0)</f>
        <v>0</v>
      </c>
      <c r="BH171" s="14" t="s">
        <v>83</v>
      </c>
      <c r="BI171" s="144" t="e">
        <f>ROUND(H171*#REF!,2)</f>
        <v>#REF!</v>
      </c>
      <c r="BJ171" s="14" t="s">
        <v>83</v>
      </c>
      <c r="BK171" s="143" t="s">
        <v>286</v>
      </c>
    </row>
    <row r="172" spans="1:63" s="2" customFormat="1" ht="29.25" x14ac:dyDescent="0.2">
      <c r="A172" s="28"/>
      <c r="B172" s="160"/>
      <c r="C172" s="162"/>
      <c r="D172" s="179" t="s">
        <v>172</v>
      </c>
      <c r="E172" s="162"/>
      <c r="F172" s="180" t="s">
        <v>287</v>
      </c>
      <c r="G172" s="162"/>
      <c r="H172" s="162"/>
      <c r="I172" s="162"/>
      <c r="J172" s="29"/>
      <c r="K172" s="147"/>
      <c r="L172" s="148"/>
      <c r="M172" s="149"/>
      <c r="N172" s="149"/>
      <c r="O172" s="149"/>
      <c r="P172" s="149"/>
      <c r="Q172" s="149"/>
      <c r="R172" s="150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R172" s="14" t="s">
        <v>172</v>
      </c>
      <c r="AS172" s="14" t="s">
        <v>83</v>
      </c>
    </row>
    <row r="173" spans="1:63" s="2" customFormat="1" ht="6.95" customHeight="1" x14ac:dyDescent="0.2">
      <c r="A173" s="28"/>
      <c r="B173" s="181"/>
      <c r="C173" s="182"/>
      <c r="D173" s="182"/>
      <c r="E173" s="182"/>
      <c r="F173" s="182"/>
      <c r="G173" s="182"/>
      <c r="H173" s="182"/>
      <c r="I173" s="182"/>
      <c r="J173" s="29"/>
      <c r="K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</row>
  </sheetData>
  <sheetProtection password="8EED" sheet="1" objects="1" scenarios="1" selectLockedCells="1"/>
  <autoFilter ref="C120:I172"/>
  <mergeCells count="15">
    <mergeCell ref="E111:G111"/>
    <mergeCell ref="E115:G115"/>
    <mergeCell ref="E113:G113"/>
    <mergeCell ref="E117:G117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21"/>
  <sheetViews>
    <sheetView showGridLines="0" topLeftCell="A111" workbookViewId="0">
      <selection activeCell="H124" sqref="H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100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139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288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289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ROUND((SUM(BC122:BC220)),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ROUND((SUM(BD122:BD220)),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ROUND((SUM(BE122:BE220)),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ROUND((SUM(BF122:BF220)),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ROUND((SUM(BG122:BG220)),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139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288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01-02-01 - 2020 souhrn oprav relé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290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139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288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01-02-01 - 2020 souhrn oprav relé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N124+SUM(N125:N218)</f>
        <v>#REF!</v>
      </c>
      <c r="O123" s="133"/>
      <c r="P123" s="134" t="e">
        <f>P124+SUM(P125:P218)</f>
        <v>#REF!</v>
      </c>
      <c r="Q123" s="133"/>
      <c r="R123" s="135" t="e">
        <f>R124+SUM(R125:R218)</f>
        <v>#REF!</v>
      </c>
      <c r="AP123" s="131" t="s">
        <v>163</v>
      </c>
      <c r="AR123" s="136" t="s">
        <v>75</v>
      </c>
      <c r="AS123" s="136" t="s">
        <v>76</v>
      </c>
      <c r="AW123" s="131" t="s">
        <v>164</v>
      </c>
      <c r="BI123" s="137" t="e">
        <f>BI124+SUM(BI125:BI218)</f>
        <v>#REF!</v>
      </c>
    </row>
    <row r="124" spans="1:63" s="2" customFormat="1" ht="24" customHeight="1" x14ac:dyDescent="0.2">
      <c r="A124" s="28"/>
      <c r="B124" s="160"/>
      <c r="C124" s="175" t="s">
        <v>7</v>
      </c>
      <c r="D124" s="175" t="s">
        <v>166</v>
      </c>
      <c r="E124" s="176" t="s">
        <v>291</v>
      </c>
      <c r="F124" s="177" t="s">
        <v>292</v>
      </c>
      <c r="G124" s="178" t="s">
        <v>169</v>
      </c>
      <c r="H124" s="138"/>
      <c r="I124" s="177" t="s">
        <v>170</v>
      </c>
      <c r="J124" s="29"/>
      <c r="K124" s="139" t="s">
        <v>1</v>
      </c>
      <c r="L124" s="140" t="s">
        <v>41</v>
      </c>
      <c r="M124" s="53"/>
      <c r="N124" s="141" t="e">
        <f>M124*#REF!</f>
        <v>#REF!</v>
      </c>
      <c r="O124" s="141">
        <v>0</v>
      </c>
      <c r="P124" s="141" t="e">
        <f>O124*#REF!</f>
        <v>#REF!</v>
      </c>
      <c r="Q124" s="141">
        <v>0</v>
      </c>
      <c r="R124" s="142" t="e">
        <f>Q124*#REF!</f>
        <v>#REF!</v>
      </c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P124" s="143" t="s">
        <v>83</v>
      </c>
      <c r="AR124" s="143" t="s">
        <v>166</v>
      </c>
      <c r="AS124" s="143" t="s">
        <v>83</v>
      </c>
      <c r="AW124" s="14" t="s">
        <v>164</v>
      </c>
      <c r="BC124" s="144" t="e">
        <f>IF(L124="základní",#REF!,0)</f>
        <v>#REF!</v>
      </c>
      <c r="BD124" s="144">
        <f>IF(L124="snížená",#REF!,0)</f>
        <v>0</v>
      </c>
      <c r="BE124" s="144">
        <f>IF(L124="zákl. přenesená",#REF!,0)</f>
        <v>0</v>
      </c>
      <c r="BF124" s="144">
        <f>IF(L124="sníž. přenesená",#REF!,0)</f>
        <v>0</v>
      </c>
      <c r="BG124" s="144">
        <f>IF(L124="nulová",#REF!,0)</f>
        <v>0</v>
      </c>
      <c r="BH124" s="14" t="s">
        <v>83</v>
      </c>
      <c r="BI124" s="144" t="e">
        <f>ROUND(H124*#REF!,2)</f>
        <v>#REF!</v>
      </c>
      <c r="BJ124" s="14" t="s">
        <v>83</v>
      </c>
      <c r="BK124" s="143" t="s">
        <v>293</v>
      </c>
    </row>
    <row r="125" spans="1:63" s="2" customFormat="1" ht="39" x14ac:dyDescent="0.2">
      <c r="A125" s="28"/>
      <c r="B125" s="160"/>
      <c r="C125" s="162"/>
      <c r="D125" s="179" t="s">
        <v>172</v>
      </c>
      <c r="E125" s="162"/>
      <c r="F125" s="180" t="s">
        <v>294</v>
      </c>
      <c r="G125" s="162"/>
      <c r="H125" s="162"/>
      <c r="I125" s="162"/>
      <c r="J125" s="29"/>
      <c r="K125" s="145"/>
      <c r="L125" s="146"/>
      <c r="M125" s="53"/>
      <c r="N125" s="53"/>
      <c r="O125" s="53"/>
      <c r="P125" s="53"/>
      <c r="Q125" s="53"/>
      <c r="R125" s="5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R125" s="14" t="s">
        <v>172</v>
      </c>
      <c r="AS125" s="14" t="s">
        <v>83</v>
      </c>
    </row>
    <row r="126" spans="1:63" s="2" customFormat="1" ht="24" customHeight="1" x14ac:dyDescent="0.2">
      <c r="A126" s="28"/>
      <c r="B126" s="160"/>
      <c r="C126" s="175" t="s">
        <v>295</v>
      </c>
      <c r="D126" s="175" t="s">
        <v>166</v>
      </c>
      <c r="E126" s="176" t="s">
        <v>296</v>
      </c>
      <c r="F126" s="177" t="s">
        <v>297</v>
      </c>
      <c r="G126" s="178" t="s">
        <v>169</v>
      </c>
      <c r="H126" s="138"/>
      <c r="I126" s="177" t="s">
        <v>170</v>
      </c>
      <c r="J126" s="29"/>
      <c r="K126" s="139" t="s">
        <v>1</v>
      </c>
      <c r="L126" s="140" t="s">
        <v>41</v>
      </c>
      <c r="M126" s="53"/>
      <c r="N126" s="141" t="e">
        <f>M126*#REF!</f>
        <v>#REF!</v>
      </c>
      <c r="O126" s="141">
        <v>0</v>
      </c>
      <c r="P126" s="141" t="e">
        <f>O126*#REF!</f>
        <v>#REF!</v>
      </c>
      <c r="Q126" s="141">
        <v>0</v>
      </c>
      <c r="R126" s="142" t="e">
        <f>Q126*#REF!</f>
        <v>#REF!</v>
      </c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P126" s="143" t="s">
        <v>83</v>
      </c>
      <c r="AR126" s="143" t="s">
        <v>166</v>
      </c>
      <c r="AS126" s="143" t="s">
        <v>83</v>
      </c>
      <c r="AW126" s="14" t="s">
        <v>164</v>
      </c>
      <c r="BC126" s="144" t="e">
        <f>IF(L126="základní",#REF!,0)</f>
        <v>#REF!</v>
      </c>
      <c r="BD126" s="144">
        <f>IF(L126="snížená",#REF!,0)</f>
        <v>0</v>
      </c>
      <c r="BE126" s="144">
        <f>IF(L126="zákl. přenesená",#REF!,0)</f>
        <v>0</v>
      </c>
      <c r="BF126" s="144">
        <f>IF(L126="sníž. přenesená",#REF!,0)</f>
        <v>0</v>
      </c>
      <c r="BG126" s="144">
        <f>IF(L126="nulová",#REF!,0)</f>
        <v>0</v>
      </c>
      <c r="BH126" s="14" t="s">
        <v>83</v>
      </c>
      <c r="BI126" s="144" t="e">
        <f>ROUND(H126*#REF!,2)</f>
        <v>#REF!</v>
      </c>
      <c r="BJ126" s="14" t="s">
        <v>83</v>
      </c>
      <c r="BK126" s="143" t="s">
        <v>298</v>
      </c>
    </row>
    <row r="127" spans="1:63" s="2" customFormat="1" ht="29.25" x14ac:dyDescent="0.2">
      <c r="A127" s="28"/>
      <c r="B127" s="160"/>
      <c r="C127" s="162"/>
      <c r="D127" s="179" t="s">
        <v>172</v>
      </c>
      <c r="E127" s="162"/>
      <c r="F127" s="180" t="s">
        <v>299</v>
      </c>
      <c r="G127" s="162"/>
      <c r="H127" s="162"/>
      <c r="I127" s="162"/>
      <c r="J127" s="29"/>
      <c r="K127" s="145"/>
      <c r="L127" s="146"/>
      <c r="M127" s="53"/>
      <c r="N127" s="53"/>
      <c r="O127" s="53"/>
      <c r="P127" s="53"/>
      <c r="Q127" s="53"/>
      <c r="R127" s="5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172</v>
      </c>
      <c r="AS127" s="14" t="s">
        <v>83</v>
      </c>
    </row>
    <row r="128" spans="1:63" s="2" customFormat="1" ht="24" customHeight="1" x14ac:dyDescent="0.2">
      <c r="A128" s="28"/>
      <c r="B128" s="160"/>
      <c r="C128" s="175" t="s">
        <v>300</v>
      </c>
      <c r="D128" s="175" t="s">
        <v>166</v>
      </c>
      <c r="E128" s="176" t="s">
        <v>167</v>
      </c>
      <c r="F128" s="177" t="s">
        <v>168</v>
      </c>
      <c r="G128" s="178" t="s">
        <v>169</v>
      </c>
      <c r="H128" s="138"/>
      <c r="I128" s="177" t="s">
        <v>170</v>
      </c>
      <c r="J128" s="29"/>
      <c r="K128" s="139" t="s">
        <v>1</v>
      </c>
      <c r="L128" s="140" t="s">
        <v>41</v>
      </c>
      <c r="M128" s="53"/>
      <c r="N128" s="141" t="e">
        <f>M128*#REF!</f>
        <v>#REF!</v>
      </c>
      <c r="O128" s="141">
        <v>0</v>
      </c>
      <c r="P128" s="141" t="e">
        <f>O128*#REF!</f>
        <v>#REF!</v>
      </c>
      <c r="Q128" s="141">
        <v>0</v>
      </c>
      <c r="R128" s="142" t="e">
        <f>Q128*#REF!</f>
        <v>#REF!</v>
      </c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P128" s="143" t="s">
        <v>83</v>
      </c>
      <c r="AR128" s="143" t="s">
        <v>166</v>
      </c>
      <c r="AS128" s="143" t="s">
        <v>83</v>
      </c>
      <c r="AW128" s="14" t="s">
        <v>164</v>
      </c>
      <c r="BC128" s="144" t="e">
        <f>IF(L128="základní",#REF!,0)</f>
        <v>#REF!</v>
      </c>
      <c r="BD128" s="144">
        <f>IF(L128="snížená",#REF!,0)</f>
        <v>0</v>
      </c>
      <c r="BE128" s="144">
        <f>IF(L128="zákl. přenesená",#REF!,0)</f>
        <v>0</v>
      </c>
      <c r="BF128" s="144">
        <f>IF(L128="sníž. přenesená",#REF!,0)</f>
        <v>0</v>
      </c>
      <c r="BG128" s="144">
        <f>IF(L128="nulová",#REF!,0)</f>
        <v>0</v>
      </c>
      <c r="BH128" s="14" t="s">
        <v>83</v>
      </c>
      <c r="BI128" s="144" t="e">
        <f>ROUND(H128*#REF!,2)</f>
        <v>#REF!</v>
      </c>
      <c r="BJ128" s="14" t="s">
        <v>83</v>
      </c>
      <c r="BK128" s="143" t="s">
        <v>301</v>
      </c>
    </row>
    <row r="129" spans="1:63" s="2" customFormat="1" ht="29.25" x14ac:dyDescent="0.2">
      <c r="A129" s="28"/>
      <c r="B129" s="160"/>
      <c r="C129" s="162"/>
      <c r="D129" s="179" t="s">
        <v>172</v>
      </c>
      <c r="E129" s="162"/>
      <c r="F129" s="180" t="s">
        <v>173</v>
      </c>
      <c r="G129" s="162"/>
      <c r="H129" s="162"/>
      <c r="I129" s="162"/>
      <c r="J129" s="29"/>
      <c r="K129" s="145"/>
      <c r="L129" s="146"/>
      <c r="M129" s="53"/>
      <c r="N129" s="53"/>
      <c r="O129" s="53"/>
      <c r="P129" s="53"/>
      <c r="Q129" s="53"/>
      <c r="R129" s="54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172</v>
      </c>
      <c r="AS129" s="14" t="s">
        <v>83</v>
      </c>
    </row>
    <row r="130" spans="1:63" s="2" customFormat="1" ht="36" customHeight="1" x14ac:dyDescent="0.2">
      <c r="A130" s="28"/>
      <c r="B130" s="160"/>
      <c r="C130" s="175" t="s">
        <v>302</v>
      </c>
      <c r="D130" s="175" t="s">
        <v>166</v>
      </c>
      <c r="E130" s="176" t="s">
        <v>175</v>
      </c>
      <c r="F130" s="177" t="s">
        <v>176</v>
      </c>
      <c r="G130" s="178" t="s">
        <v>169</v>
      </c>
      <c r="H130" s="138"/>
      <c r="I130" s="177" t="s">
        <v>170</v>
      </c>
      <c r="J130" s="29"/>
      <c r="K130" s="139" t="s">
        <v>1</v>
      </c>
      <c r="L130" s="140" t="s">
        <v>41</v>
      </c>
      <c r="M130" s="53"/>
      <c r="N130" s="141" t="e">
        <f>M130*#REF!</f>
        <v>#REF!</v>
      </c>
      <c r="O130" s="141">
        <v>0</v>
      </c>
      <c r="P130" s="141" t="e">
        <f>O130*#REF!</f>
        <v>#REF!</v>
      </c>
      <c r="Q130" s="141">
        <v>0</v>
      </c>
      <c r="R130" s="142" t="e">
        <f>Q130*#REF!</f>
        <v>#REF!</v>
      </c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P130" s="143" t="s">
        <v>83</v>
      </c>
      <c r="AR130" s="143" t="s">
        <v>166</v>
      </c>
      <c r="AS130" s="143" t="s">
        <v>83</v>
      </c>
      <c r="AW130" s="14" t="s">
        <v>164</v>
      </c>
      <c r="BC130" s="144" t="e">
        <f>IF(L130="základní",#REF!,0)</f>
        <v>#REF!</v>
      </c>
      <c r="BD130" s="144">
        <f>IF(L130="snížená",#REF!,0)</f>
        <v>0</v>
      </c>
      <c r="BE130" s="144">
        <f>IF(L130="zákl. přenesená",#REF!,0)</f>
        <v>0</v>
      </c>
      <c r="BF130" s="144">
        <f>IF(L130="sníž. přenesená",#REF!,0)</f>
        <v>0</v>
      </c>
      <c r="BG130" s="144">
        <f>IF(L130="nulová",#REF!,0)</f>
        <v>0</v>
      </c>
      <c r="BH130" s="14" t="s">
        <v>83</v>
      </c>
      <c r="BI130" s="144" t="e">
        <f>ROUND(H130*#REF!,2)</f>
        <v>#REF!</v>
      </c>
      <c r="BJ130" s="14" t="s">
        <v>83</v>
      </c>
      <c r="BK130" s="143" t="s">
        <v>303</v>
      </c>
    </row>
    <row r="131" spans="1:63" s="2" customFormat="1" ht="48.75" x14ac:dyDescent="0.2">
      <c r="A131" s="28"/>
      <c r="B131" s="160"/>
      <c r="C131" s="162"/>
      <c r="D131" s="179" t="s">
        <v>172</v>
      </c>
      <c r="E131" s="162"/>
      <c r="F131" s="180" t="s">
        <v>178</v>
      </c>
      <c r="G131" s="162"/>
      <c r="H131" s="162"/>
      <c r="I131" s="162"/>
      <c r="J131" s="29"/>
      <c r="K131" s="145"/>
      <c r="L131" s="146"/>
      <c r="M131" s="53"/>
      <c r="N131" s="53"/>
      <c r="O131" s="53"/>
      <c r="P131" s="53"/>
      <c r="Q131" s="53"/>
      <c r="R131" s="54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R131" s="14" t="s">
        <v>172</v>
      </c>
      <c r="AS131" s="14" t="s">
        <v>83</v>
      </c>
    </row>
    <row r="132" spans="1:63" s="2" customFormat="1" ht="24" customHeight="1" x14ac:dyDescent="0.2">
      <c r="A132" s="28"/>
      <c r="B132" s="160"/>
      <c r="C132" s="175" t="s">
        <v>304</v>
      </c>
      <c r="D132" s="175" t="s">
        <v>166</v>
      </c>
      <c r="E132" s="176" t="s">
        <v>305</v>
      </c>
      <c r="F132" s="177" t="s">
        <v>306</v>
      </c>
      <c r="G132" s="178" t="s">
        <v>169</v>
      </c>
      <c r="H132" s="138"/>
      <c r="I132" s="177" t="s">
        <v>170</v>
      </c>
      <c r="J132" s="29"/>
      <c r="K132" s="139" t="s">
        <v>1</v>
      </c>
      <c r="L132" s="140" t="s">
        <v>41</v>
      </c>
      <c r="M132" s="53"/>
      <c r="N132" s="141" t="e">
        <f>M132*#REF!</f>
        <v>#REF!</v>
      </c>
      <c r="O132" s="141">
        <v>0</v>
      </c>
      <c r="P132" s="141" t="e">
        <f>O132*#REF!</f>
        <v>#REF!</v>
      </c>
      <c r="Q132" s="141">
        <v>0</v>
      </c>
      <c r="R132" s="142" t="e">
        <f>Q132*#REF!</f>
        <v>#REF!</v>
      </c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P132" s="143" t="s">
        <v>83</v>
      </c>
      <c r="AR132" s="143" t="s">
        <v>166</v>
      </c>
      <c r="AS132" s="143" t="s">
        <v>83</v>
      </c>
      <c r="AW132" s="14" t="s">
        <v>164</v>
      </c>
      <c r="BC132" s="144" t="e">
        <f>IF(L132="základní",#REF!,0)</f>
        <v>#REF!</v>
      </c>
      <c r="BD132" s="144">
        <f>IF(L132="snížená",#REF!,0)</f>
        <v>0</v>
      </c>
      <c r="BE132" s="144">
        <f>IF(L132="zákl. přenesená",#REF!,0)</f>
        <v>0</v>
      </c>
      <c r="BF132" s="144">
        <f>IF(L132="sníž. přenesená",#REF!,0)</f>
        <v>0</v>
      </c>
      <c r="BG132" s="144">
        <f>IF(L132="nulová",#REF!,0)</f>
        <v>0</v>
      </c>
      <c r="BH132" s="14" t="s">
        <v>83</v>
      </c>
      <c r="BI132" s="144" t="e">
        <f>ROUND(H132*#REF!,2)</f>
        <v>#REF!</v>
      </c>
      <c r="BJ132" s="14" t="s">
        <v>83</v>
      </c>
      <c r="BK132" s="143" t="s">
        <v>307</v>
      </c>
    </row>
    <row r="133" spans="1:63" s="2" customFormat="1" ht="39" x14ac:dyDescent="0.2">
      <c r="A133" s="28"/>
      <c r="B133" s="160"/>
      <c r="C133" s="162"/>
      <c r="D133" s="179" t="s">
        <v>172</v>
      </c>
      <c r="E133" s="162"/>
      <c r="F133" s="180" t="s">
        <v>308</v>
      </c>
      <c r="G133" s="162"/>
      <c r="H133" s="162"/>
      <c r="I133" s="162"/>
      <c r="J133" s="29"/>
      <c r="K133" s="145"/>
      <c r="L133" s="146"/>
      <c r="M133" s="53"/>
      <c r="N133" s="53"/>
      <c r="O133" s="53"/>
      <c r="P133" s="53"/>
      <c r="Q133" s="53"/>
      <c r="R133" s="54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R133" s="14" t="s">
        <v>172</v>
      </c>
      <c r="AS133" s="14" t="s">
        <v>83</v>
      </c>
    </row>
    <row r="134" spans="1:63" s="2" customFormat="1" ht="24" customHeight="1" x14ac:dyDescent="0.2">
      <c r="A134" s="28"/>
      <c r="B134" s="160"/>
      <c r="C134" s="175" t="s">
        <v>309</v>
      </c>
      <c r="D134" s="175" t="s">
        <v>166</v>
      </c>
      <c r="E134" s="176" t="s">
        <v>310</v>
      </c>
      <c r="F134" s="177" t="s">
        <v>311</v>
      </c>
      <c r="G134" s="178" t="s">
        <v>169</v>
      </c>
      <c r="H134" s="138"/>
      <c r="I134" s="177" t="s">
        <v>170</v>
      </c>
      <c r="J134" s="29"/>
      <c r="K134" s="139" t="s">
        <v>1</v>
      </c>
      <c r="L134" s="140" t="s">
        <v>41</v>
      </c>
      <c r="M134" s="53"/>
      <c r="N134" s="141" t="e">
        <f>M134*#REF!</f>
        <v>#REF!</v>
      </c>
      <c r="O134" s="141">
        <v>0</v>
      </c>
      <c r="P134" s="141" t="e">
        <f>O134*#REF!</f>
        <v>#REF!</v>
      </c>
      <c r="Q134" s="141">
        <v>0</v>
      </c>
      <c r="R134" s="142" t="e">
        <f>Q134*#REF!</f>
        <v>#REF!</v>
      </c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P134" s="143" t="s">
        <v>83</v>
      </c>
      <c r="AR134" s="143" t="s">
        <v>166</v>
      </c>
      <c r="AS134" s="143" t="s">
        <v>83</v>
      </c>
      <c r="AW134" s="14" t="s">
        <v>164</v>
      </c>
      <c r="BC134" s="144" t="e">
        <f>IF(L134="základní",#REF!,0)</f>
        <v>#REF!</v>
      </c>
      <c r="BD134" s="144">
        <f>IF(L134="snížená",#REF!,0)</f>
        <v>0</v>
      </c>
      <c r="BE134" s="144">
        <f>IF(L134="zákl. přenesená",#REF!,0)</f>
        <v>0</v>
      </c>
      <c r="BF134" s="144">
        <f>IF(L134="sníž. přenesená",#REF!,0)</f>
        <v>0</v>
      </c>
      <c r="BG134" s="144">
        <f>IF(L134="nulová",#REF!,0)</f>
        <v>0</v>
      </c>
      <c r="BH134" s="14" t="s">
        <v>83</v>
      </c>
      <c r="BI134" s="144" t="e">
        <f>ROUND(H134*#REF!,2)</f>
        <v>#REF!</v>
      </c>
      <c r="BJ134" s="14" t="s">
        <v>83</v>
      </c>
      <c r="BK134" s="143" t="s">
        <v>312</v>
      </c>
    </row>
    <row r="135" spans="1:63" s="2" customFormat="1" ht="29.25" x14ac:dyDescent="0.2">
      <c r="A135" s="28"/>
      <c r="B135" s="160"/>
      <c r="C135" s="162"/>
      <c r="D135" s="179" t="s">
        <v>172</v>
      </c>
      <c r="E135" s="162"/>
      <c r="F135" s="180" t="s">
        <v>313</v>
      </c>
      <c r="G135" s="162"/>
      <c r="H135" s="162"/>
      <c r="I135" s="162"/>
      <c r="J135" s="29"/>
      <c r="K135" s="145"/>
      <c r="L135" s="146"/>
      <c r="M135" s="53"/>
      <c r="N135" s="53"/>
      <c r="O135" s="53"/>
      <c r="P135" s="53"/>
      <c r="Q135" s="53"/>
      <c r="R135" s="54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R135" s="14" t="s">
        <v>172</v>
      </c>
      <c r="AS135" s="14" t="s">
        <v>83</v>
      </c>
    </row>
    <row r="136" spans="1:63" s="2" customFormat="1" ht="48" customHeight="1" x14ac:dyDescent="0.2">
      <c r="A136" s="28"/>
      <c r="B136" s="160"/>
      <c r="C136" s="175" t="s">
        <v>174</v>
      </c>
      <c r="D136" s="175" t="s">
        <v>166</v>
      </c>
      <c r="E136" s="176" t="s">
        <v>314</v>
      </c>
      <c r="F136" s="177" t="s">
        <v>315</v>
      </c>
      <c r="G136" s="178" t="s">
        <v>169</v>
      </c>
      <c r="H136" s="138"/>
      <c r="I136" s="177" t="s">
        <v>170</v>
      </c>
      <c r="J136" s="29"/>
      <c r="K136" s="139" t="s">
        <v>1</v>
      </c>
      <c r="L136" s="140" t="s">
        <v>41</v>
      </c>
      <c r="M136" s="53"/>
      <c r="N136" s="141" t="e">
        <f>M136*#REF!</f>
        <v>#REF!</v>
      </c>
      <c r="O136" s="141">
        <v>0</v>
      </c>
      <c r="P136" s="141" t="e">
        <f>O136*#REF!</f>
        <v>#REF!</v>
      </c>
      <c r="Q136" s="141">
        <v>0</v>
      </c>
      <c r="R136" s="142" t="e">
        <f>Q136*#REF!</f>
        <v>#REF!</v>
      </c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P136" s="143" t="s">
        <v>83</v>
      </c>
      <c r="AR136" s="143" t="s">
        <v>166</v>
      </c>
      <c r="AS136" s="143" t="s">
        <v>83</v>
      </c>
      <c r="AW136" s="14" t="s">
        <v>164</v>
      </c>
      <c r="BC136" s="144" t="e">
        <f>IF(L136="základní",#REF!,0)</f>
        <v>#REF!</v>
      </c>
      <c r="BD136" s="144">
        <f>IF(L136="snížená",#REF!,0)</f>
        <v>0</v>
      </c>
      <c r="BE136" s="144">
        <f>IF(L136="zákl. přenesená",#REF!,0)</f>
        <v>0</v>
      </c>
      <c r="BF136" s="144">
        <f>IF(L136="sníž. přenesená",#REF!,0)</f>
        <v>0</v>
      </c>
      <c r="BG136" s="144">
        <f>IF(L136="nulová",#REF!,0)</f>
        <v>0</v>
      </c>
      <c r="BH136" s="14" t="s">
        <v>83</v>
      </c>
      <c r="BI136" s="144" t="e">
        <f>ROUND(H136*#REF!,2)</f>
        <v>#REF!</v>
      </c>
      <c r="BJ136" s="14" t="s">
        <v>83</v>
      </c>
      <c r="BK136" s="143" t="s">
        <v>316</v>
      </c>
    </row>
    <row r="137" spans="1:63" s="2" customFormat="1" ht="48.75" x14ac:dyDescent="0.2">
      <c r="A137" s="28"/>
      <c r="B137" s="160"/>
      <c r="C137" s="162"/>
      <c r="D137" s="179" t="s">
        <v>172</v>
      </c>
      <c r="E137" s="162"/>
      <c r="F137" s="180" t="s">
        <v>317</v>
      </c>
      <c r="G137" s="162"/>
      <c r="H137" s="162"/>
      <c r="I137" s="162"/>
      <c r="J137" s="29"/>
      <c r="K137" s="145"/>
      <c r="L137" s="146"/>
      <c r="M137" s="53"/>
      <c r="N137" s="53"/>
      <c r="O137" s="53"/>
      <c r="P137" s="53"/>
      <c r="Q137" s="53"/>
      <c r="R137" s="54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R137" s="14" t="s">
        <v>172</v>
      </c>
      <c r="AS137" s="14" t="s">
        <v>83</v>
      </c>
    </row>
    <row r="138" spans="1:63" s="2" customFormat="1" ht="24" customHeight="1" x14ac:dyDescent="0.2">
      <c r="A138" s="28"/>
      <c r="B138" s="160"/>
      <c r="C138" s="175" t="s">
        <v>318</v>
      </c>
      <c r="D138" s="175" t="s">
        <v>166</v>
      </c>
      <c r="E138" s="176" t="s">
        <v>180</v>
      </c>
      <c r="F138" s="177" t="s">
        <v>181</v>
      </c>
      <c r="G138" s="178" t="s">
        <v>169</v>
      </c>
      <c r="H138" s="138"/>
      <c r="I138" s="177" t="s">
        <v>170</v>
      </c>
      <c r="J138" s="29"/>
      <c r="K138" s="139" t="s">
        <v>1</v>
      </c>
      <c r="L138" s="140" t="s">
        <v>41</v>
      </c>
      <c r="M138" s="53"/>
      <c r="N138" s="141" t="e">
        <f>M138*#REF!</f>
        <v>#REF!</v>
      </c>
      <c r="O138" s="141">
        <v>0</v>
      </c>
      <c r="P138" s="141" t="e">
        <f>O138*#REF!</f>
        <v>#REF!</v>
      </c>
      <c r="Q138" s="141">
        <v>0</v>
      </c>
      <c r="R138" s="142" t="e">
        <f>Q138*#REF!</f>
        <v>#REF!</v>
      </c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P138" s="143" t="s">
        <v>83</v>
      </c>
      <c r="AR138" s="143" t="s">
        <v>166</v>
      </c>
      <c r="AS138" s="143" t="s">
        <v>83</v>
      </c>
      <c r="AW138" s="14" t="s">
        <v>164</v>
      </c>
      <c r="BC138" s="144" t="e">
        <f>IF(L138="základní",#REF!,0)</f>
        <v>#REF!</v>
      </c>
      <c r="BD138" s="144">
        <f>IF(L138="snížená",#REF!,0)</f>
        <v>0</v>
      </c>
      <c r="BE138" s="144">
        <f>IF(L138="zákl. přenesená",#REF!,0)</f>
        <v>0</v>
      </c>
      <c r="BF138" s="144">
        <f>IF(L138="sníž. přenesená",#REF!,0)</f>
        <v>0</v>
      </c>
      <c r="BG138" s="144">
        <f>IF(L138="nulová",#REF!,0)</f>
        <v>0</v>
      </c>
      <c r="BH138" s="14" t="s">
        <v>83</v>
      </c>
      <c r="BI138" s="144" t="e">
        <f>ROUND(H138*#REF!,2)</f>
        <v>#REF!</v>
      </c>
      <c r="BJ138" s="14" t="s">
        <v>83</v>
      </c>
      <c r="BK138" s="143" t="s">
        <v>319</v>
      </c>
    </row>
    <row r="139" spans="1:63" s="2" customFormat="1" ht="29.25" x14ac:dyDescent="0.2">
      <c r="A139" s="28"/>
      <c r="B139" s="160"/>
      <c r="C139" s="162"/>
      <c r="D139" s="179" t="s">
        <v>172</v>
      </c>
      <c r="E139" s="162"/>
      <c r="F139" s="180" t="s">
        <v>183</v>
      </c>
      <c r="G139" s="162"/>
      <c r="H139" s="162"/>
      <c r="I139" s="162"/>
      <c r="J139" s="29"/>
      <c r="K139" s="145"/>
      <c r="L139" s="146"/>
      <c r="M139" s="53"/>
      <c r="N139" s="53"/>
      <c r="O139" s="53"/>
      <c r="P139" s="53"/>
      <c r="Q139" s="53"/>
      <c r="R139" s="54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R139" s="14" t="s">
        <v>172</v>
      </c>
      <c r="AS139" s="14" t="s">
        <v>83</v>
      </c>
    </row>
    <row r="140" spans="1:63" s="2" customFormat="1" ht="24" customHeight="1" x14ac:dyDescent="0.2">
      <c r="A140" s="28"/>
      <c r="B140" s="160"/>
      <c r="C140" s="175" t="s">
        <v>320</v>
      </c>
      <c r="D140" s="175" t="s">
        <v>166</v>
      </c>
      <c r="E140" s="176" t="s">
        <v>185</v>
      </c>
      <c r="F140" s="177" t="s">
        <v>186</v>
      </c>
      <c r="G140" s="178" t="s">
        <v>169</v>
      </c>
      <c r="H140" s="138"/>
      <c r="I140" s="177" t="s">
        <v>170</v>
      </c>
      <c r="J140" s="29"/>
      <c r="K140" s="139" t="s">
        <v>1</v>
      </c>
      <c r="L140" s="140" t="s">
        <v>41</v>
      </c>
      <c r="M140" s="53"/>
      <c r="N140" s="141" t="e">
        <f>M140*#REF!</f>
        <v>#REF!</v>
      </c>
      <c r="O140" s="141">
        <v>0</v>
      </c>
      <c r="P140" s="141" t="e">
        <f>O140*#REF!</f>
        <v>#REF!</v>
      </c>
      <c r="Q140" s="141">
        <v>0</v>
      </c>
      <c r="R140" s="142" t="e">
        <f>Q140*#REF!</f>
        <v>#REF!</v>
      </c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P140" s="143" t="s">
        <v>83</v>
      </c>
      <c r="AR140" s="143" t="s">
        <v>166</v>
      </c>
      <c r="AS140" s="143" t="s">
        <v>83</v>
      </c>
      <c r="AW140" s="14" t="s">
        <v>164</v>
      </c>
      <c r="BC140" s="144" t="e">
        <f>IF(L140="základní",#REF!,0)</f>
        <v>#REF!</v>
      </c>
      <c r="BD140" s="144">
        <f>IF(L140="snížená",#REF!,0)</f>
        <v>0</v>
      </c>
      <c r="BE140" s="144">
        <f>IF(L140="zákl. přenesená",#REF!,0)</f>
        <v>0</v>
      </c>
      <c r="BF140" s="144">
        <f>IF(L140="sníž. přenesená",#REF!,0)</f>
        <v>0</v>
      </c>
      <c r="BG140" s="144">
        <f>IF(L140="nulová",#REF!,0)</f>
        <v>0</v>
      </c>
      <c r="BH140" s="14" t="s">
        <v>83</v>
      </c>
      <c r="BI140" s="144" t="e">
        <f>ROUND(H140*#REF!,2)</f>
        <v>#REF!</v>
      </c>
      <c r="BJ140" s="14" t="s">
        <v>83</v>
      </c>
      <c r="BK140" s="143" t="s">
        <v>321</v>
      </c>
    </row>
    <row r="141" spans="1:63" s="2" customFormat="1" ht="29.25" x14ac:dyDescent="0.2">
      <c r="A141" s="28"/>
      <c r="B141" s="160"/>
      <c r="C141" s="162"/>
      <c r="D141" s="179" t="s">
        <v>172</v>
      </c>
      <c r="E141" s="162"/>
      <c r="F141" s="180" t="s">
        <v>188</v>
      </c>
      <c r="G141" s="162"/>
      <c r="H141" s="162"/>
      <c r="I141" s="162"/>
      <c r="J141" s="29"/>
      <c r="K141" s="145"/>
      <c r="L141" s="146"/>
      <c r="M141" s="53"/>
      <c r="N141" s="53"/>
      <c r="O141" s="53"/>
      <c r="P141" s="53"/>
      <c r="Q141" s="53"/>
      <c r="R141" s="54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R141" s="14" t="s">
        <v>172</v>
      </c>
      <c r="AS141" s="14" t="s">
        <v>83</v>
      </c>
    </row>
    <row r="142" spans="1:63" s="2" customFormat="1" ht="24" customHeight="1" x14ac:dyDescent="0.2">
      <c r="A142" s="28"/>
      <c r="B142" s="160"/>
      <c r="C142" s="175" t="s">
        <v>189</v>
      </c>
      <c r="D142" s="175" t="s">
        <v>166</v>
      </c>
      <c r="E142" s="176" t="s">
        <v>322</v>
      </c>
      <c r="F142" s="177" t="s">
        <v>323</v>
      </c>
      <c r="G142" s="178" t="s">
        <v>169</v>
      </c>
      <c r="H142" s="138"/>
      <c r="I142" s="177" t="s">
        <v>170</v>
      </c>
      <c r="J142" s="29"/>
      <c r="K142" s="139" t="s">
        <v>1</v>
      </c>
      <c r="L142" s="140" t="s">
        <v>41</v>
      </c>
      <c r="M142" s="53"/>
      <c r="N142" s="141" t="e">
        <f>M142*#REF!</f>
        <v>#REF!</v>
      </c>
      <c r="O142" s="141">
        <v>0</v>
      </c>
      <c r="P142" s="141" t="e">
        <f>O142*#REF!</f>
        <v>#REF!</v>
      </c>
      <c r="Q142" s="141">
        <v>0</v>
      </c>
      <c r="R142" s="142" t="e">
        <f>Q142*#REF!</f>
        <v>#REF!</v>
      </c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P142" s="143" t="s">
        <v>83</v>
      </c>
      <c r="AR142" s="143" t="s">
        <v>166</v>
      </c>
      <c r="AS142" s="143" t="s">
        <v>83</v>
      </c>
      <c r="AW142" s="14" t="s">
        <v>164</v>
      </c>
      <c r="BC142" s="144" t="e">
        <f>IF(L142="základní",#REF!,0)</f>
        <v>#REF!</v>
      </c>
      <c r="BD142" s="144">
        <f>IF(L142="snížená",#REF!,0)</f>
        <v>0</v>
      </c>
      <c r="BE142" s="144">
        <f>IF(L142="zákl. přenesená",#REF!,0)</f>
        <v>0</v>
      </c>
      <c r="BF142" s="144">
        <f>IF(L142="sníž. přenesená",#REF!,0)</f>
        <v>0</v>
      </c>
      <c r="BG142" s="144">
        <f>IF(L142="nulová",#REF!,0)</f>
        <v>0</v>
      </c>
      <c r="BH142" s="14" t="s">
        <v>83</v>
      </c>
      <c r="BI142" s="144" t="e">
        <f>ROUND(H142*#REF!,2)</f>
        <v>#REF!</v>
      </c>
      <c r="BJ142" s="14" t="s">
        <v>83</v>
      </c>
      <c r="BK142" s="143" t="s">
        <v>324</v>
      </c>
    </row>
    <row r="143" spans="1:63" s="2" customFormat="1" ht="29.25" x14ac:dyDescent="0.2">
      <c r="A143" s="28"/>
      <c r="B143" s="160"/>
      <c r="C143" s="162"/>
      <c r="D143" s="179" t="s">
        <v>172</v>
      </c>
      <c r="E143" s="162"/>
      <c r="F143" s="180" t="s">
        <v>325</v>
      </c>
      <c r="G143" s="162"/>
      <c r="H143" s="162"/>
      <c r="I143" s="162"/>
      <c r="J143" s="29"/>
      <c r="K143" s="145"/>
      <c r="L143" s="146"/>
      <c r="M143" s="53"/>
      <c r="N143" s="53"/>
      <c r="O143" s="53"/>
      <c r="P143" s="53"/>
      <c r="Q143" s="53"/>
      <c r="R143" s="54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R143" s="14" t="s">
        <v>172</v>
      </c>
      <c r="AS143" s="14" t="s">
        <v>83</v>
      </c>
    </row>
    <row r="144" spans="1:63" s="2" customFormat="1" ht="24" customHeight="1" x14ac:dyDescent="0.2">
      <c r="A144" s="28"/>
      <c r="B144" s="160"/>
      <c r="C144" s="175" t="s">
        <v>326</v>
      </c>
      <c r="D144" s="175" t="s">
        <v>166</v>
      </c>
      <c r="E144" s="176" t="s">
        <v>327</v>
      </c>
      <c r="F144" s="177" t="s">
        <v>328</v>
      </c>
      <c r="G144" s="178" t="s">
        <v>169</v>
      </c>
      <c r="H144" s="138"/>
      <c r="I144" s="177" t="s">
        <v>170</v>
      </c>
      <c r="J144" s="29"/>
      <c r="K144" s="139" t="s">
        <v>1</v>
      </c>
      <c r="L144" s="140" t="s">
        <v>41</v>
      </c>
      <c r="M144" s="53"/>
      <c r="N144" s="141" t="e">
        <f>M144*#REF!</f>
        <v>#REF!</v>
      </c>
      <c r="O144" s="141">
        <v>0</v>
      </c>
      <c r="P144" s="141" t="e">
        <f>O144*#REF!</f>
        <v>#REF!</v>
      </c>
      <c r="Q144" s="141">
        <v>0</v>
      </c>
      <c r="R144" s="142" t="e">
        <f>Q144*#REF!</f>
        <v>#REF!</v>
      </c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P144" s="143" t="s">
        <v>83</v>
      </c>
      <c r="AR144" s="143" t="s">
        <v>166</v>
      </c>
      <c r="AS144" s="143" t="s">
        <v>83</v>
      </c>
      <c r="AW144" s="14" t="s">
        <v>164</v>
      </c>
      <c r="BC144" s="144" t="e">
        <f>IF(L144="základní",#REF!,0)</f>
        <v>#REF!</v>
      </c>
      <c r="BD144" s="144">
        <f>IF(L144="snížená",#REF!,0)</f>
        <v>0</v>
      </c>
      <c r="BE144" s="144">
        <f>IF(L144="zákl. přenesená",#REF!,0)</f>
        <v>0</v>
      </c>
      <c r="BF144" s="144">
        <f>IF(L144="sníž. přenesená",#REF!,0)</f>
        <v>0</v>
      </c>
      <c r="BG144" s="144">
        <f>IF(L144="nulová",#REF!,0)</f>
        <v>0</v>
      </c>
      <c r="BH144" s="14" t="s">
        <v>83</v>
      </c>
      <c r="BI144" s="144" t="e">
        <f>ROUND(H144*#REF!,2)</f>
        <v>#REF!</v>
      </c>
      <c r="BJ144" s="14" t="s">
        <v>83</v>
      </c>
      <c r="BK144" s="143" t="s">
        <v>329</v>
      </c>
    </row>
    <row r="145" spans="1:63" s="2" customFormat="1" ht="29.25" x14ac:dyDescent="0.2">
      <c r="A145" s="28"/>
      <c r="B145" s="160"/>
      <c r="C145" s="162"/>
      <c r="D145" s="179" t="s">
        <v>172</v>
      </c>
      <c r="E145" s="162"/>
      <c r="F145" s="180" t="s">
        <v>330</v>
      </c>
      <c r="G145" s="162"/>
      <c r="H145" s="162"/>
      <c r="I145" s="162"/>
      <c r="J145" s="29"/>
      <c r="K145" s="145"/>
      <c r="L145" s="146"/>
      <c r="M145" s="53"/>
      <c r="N145" s="53"/>
      <c r="O145" s="53"/>
      <c r="P145" s="53"/>
      <c r="Q145" s="53"/>
      <c r="R145" s="54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R145" s="14" t="s">
        <v>172</v>
      </c>
      <c r="AS145" s="14" t="s">
        <v>83</v>
      </c>
    </row>
    <row r="146" spans="1:63" s="2" customFormat="1" ht="24" customHeight="1" x14ac:dyDescent="0.2">
      <c r="A146" s="28"/>
      <c r="B146" s="160"/>
      <c r="C146" s="175" t="s">
        <v>226</v>
      </c>
      <c r="D146" s="175" t="s">
        <v>166</v>
      </c>
      <c r="E146" s="176" t="s">
        <v>331</v>
      </c>
      <c r="F146" s="177" t="s">
        <v>332</v>
      </c>
      <c r="G146" s="178" t="s">
        <v>169</v>
      </c>
      <c r="H146" s="138"/>
      <c r="I146" s="177" t="s">
        <v>170</v>
      </c>
      <c r="J146" s="29"/>
      <c r="K146" s="139" t="s">
        <v>1</v>
      </c>
      <c r="L146" s="140" t="s">
        <v>41</v>
      </c>
      <c r="M146" s="53"/>
      <c r="N146" s="141" t="e">
        <f>M146*#REF!</f>
        <v>#REF!</v>
      </c>
      <c r="O146" s="141">
        <v>0</v>
      </c>
      <c r="P146" s="141" t="e">
        <f>O146*#REF!</f>
        <v>#REF!</v>
      </c>
      <c r="Q146" s="141">
        <v>0</v>
      </c>
      <c r="R146" s="142" t="e">
        <f>Q146*#REF!</f>
        <v>#REF!</v>
      </c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P146" s="143" t="s">
        <v>83</v>
      </c>
      <c r="AR146" s="143" t="s">
        <v>166</v>
      </c>
      <c r="AS146" s="143" t="s">
        <v>83</v>
      </c>
      <c r="AW146" s="14" t="s">
        <v>164</v>
      </c>
      <c r="BC146" s="144" t="e">
        <f>IF(L146="základní",#REF!,0)</f>
        <v>#REF!</v>
      </c>
      <c r="BD146" s="144">
        <f>IF(L146="snížená",#REF!,0)</f>
        <v>0</v>
      </c>
      <c r="BE146" s="144">
        <f>IF(L146="zákl. přenesená",#REF!,0)</f>
        <v>0</v>
      </c>
      <c r="BF146" s="144">
        <f>IF(L146="sníž. přenesená",#REF!,0)</f>
        <v>0</v>
      </c>
      <c r="BG146" s="144">
        <f>IF(L146="nulová",#REF!,0)</f>
        <v>0</v>
      </c>
      <c r="BH146" s="14" t="s">
        <v>83</v>
      </c>
      <c r="BI146" s="144" t="e">
        <f>ROUND(H146*#REF!,2)</f>
        <v>#REF!</v>
      </c>
      <c r="BJ146" s="14" t="s">
        <v>83</v>
      </c>
      <c r="BK146" s="143" t="s">
        <v>333</v>
      </c>
    </row>
    <row r="147" spans="1:63" s="2" customFormat="1" ht="29.25" x14ac:dyDescent="0.2">
      <c r="A147" s="28"/>
      <c r="B147" s="160"/>
      <c r="C147" s="162"/>
      <c r="D147" s="179" t="s">
        <v>172</v>
      </c>
      <c r="E147" s="162"/>
      <c r="F147" s="180" t="s">
        <v>334</v>
      </c>
      <c r="G147" s="162"/>
      <c r="H147" s="162"/>
      <c r="I147" s="162"/>
      <c r="J147" s="29"/>
      <c r="K147" s="145"/>
      <c r="L147" s="146"/>
      <c r="M147" s="53"/>
      <c r="N147" s="53"/>
      <c r="O147" s="53"/>
      <c r="P147" s="53"/>
      <c r="Q147" s="53"/>
      <c r="R147" s="54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R147" s="14" t="s">
        <v>172</v>
      </c>
      <c r="AS147" s="14" t="s">
        <v>83</v>
      </c>
    </row>
    <row r="148" spans="1:63" s="2" customFormat="1" ht="24" customHeight="1" x14ac:dyDescent="0.2">
      <c r="A148" s="28"/>
      <c r="B148" s="160"/>
      <c r="C148" s="175" t="s">
        <v>335</v>
      </c>
      <c r="D148" s="175" t="s">
        <v>166</v>
      </c>
      <c r="E148" s="176" t="s">
        <v>336</v>
      </c>
      <c r="F148" s="177" t="s">
        <v>337</v>
      </c>
      <c r="G148" s="178" t="s">
        <v>169</v>
      </c>
      <c r="H148" s="138"/>
      <c r="I148" s="177" t="s">
        <v>170</v>
      </c>
      <c r="J148" s="29"/>
      <c r="K148" s="139" t="s">
        <v>1</v>
      </c>
      <c r="L148" s="140" t="s">
        <v>41</v>
      </c>
      <c r="M148" s="53"/>
      <c r="N148" s="141" t="e">
        <f>M148*#REF!</f>
        <v>#REF!</v>
      </c>
      <c r="O148" s="141">
        <v>0</v>
      </c>
      <c r="P148" s="141" t="e">
        <f>O148*#REF!</f>
        <v>#REF!</v>
      </c>
      <c r="Q148" s="141">
        <v>0</v>
      </c>
      <c r="R148" s="142" t="e">
        <f>Q148*#REF!</f>
        <v>#REF!</v>
      </c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P148" s="143" t="s">
        <v>83</v>
      </c>
      <c r="AR148" s="143" t="s">
        <v>166</v>
      </c>
      <c r="AS148" s="143" t="s">
        <v>83</v>
      </c>
      <c r="AW148" s="14" t="s">
        <v>164</v>
      </c>
      <c r="BC148" s="144" t="e">
        <f>IF(L148="základní",#REF!,0)</f>
        <v>#REF!</v>
      </c>
      <c r="BD148" s="144">
        <f>IF(L148="snížená",#REF!,0)</f>
        <v>0</v>
      </c>
      <c r="BE148" s="144">
        <f>IF(L148="zákl. přenesená",#REF!,0)</f>
        <v>0</v>
      </c>
      <c r="BF148" s="144">
        <f>IF(L148="sníž. přenesená",#REF!,0)</f>
        <v>0</v>
      </c>
      <c r="BG148" s="144">
        <f>IF(L148="nulová",#REF!,0)</f>
        <v>0</v>
      </c>
      <c r="BH148" s="14" t="s">
        <v>83</v>
      </c>
      <c r="BI148" s="144" t="e">
        <f>ROUND(H148*#REF!,2)</f>
        <v>#REF!</v>
      </c>
      <c r="BJ148" s="14" t="s">
        <v>83</v>
      </c>
      <c r="BK148" s="143" t="s">
        <v>338</v>
      </c>
    </row>
    <row r="149" spans="1:63" s="2" customFormat="1" ht="29.25" x14ac:dyDescent="0.2">
      <c r="A149" s="28"/>
      <c r="B149" s="160"/>
      <c r="C149" s="162"/>
      <c r="D149" s="179" t="s">
        <v>172</v>
      </c>
      <c r="E149" s="162"/>
      <c r="F149" s="180" t="s">
        <v>339</v>
      </c>
      <c r="G149" s="162"/>
      <c r="H149" s="162"/>
      <c r="I149" s="162"/>
      <c r="J149" s="29"/>
      <c r="K149" s="145"/>
      <c r="L149" s="146"/>
      <c r="M149" s="53"/>
      <c r="N149" s="53"/>
      <c r="O149" s="53"/>
      <c r="P149" s="53"/>
      <c r="Q149" s="53"/>
      <c r="R149" s="54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R149" s="14" t="s">
        <v>172</v>
      </c>
      <c r="AS149" s="14" t="s">
        <v>83</v>
      </c>
    </row>
    <row r="150" spans="1:63" s="2" customFormat="1" ht="24" customHeight="1" x14ac:dyDescent="0.2">
      <c r="A150" s="28"/>
      <c r="B150" s="160"/>
      <c r="C150" s="175" t="s">
        <v>340</v>
      </c>
      <c r="D150" s="175" t="s">
        <v>166</v>
      </c>
      <c r="E150" s="176" t="s">
        <v>199</v>
      </c>
      <c r="F150" s="177" t="s">
        <v>200</v>
      </c>
      <c r="G150" s="178" t="s">
        <v>169</v>
      </c>
      <c r="H150" s="138"/>
      <c r="I150" s="177" t="s">
        <v>170</v>
      </c>
      <c r="J150" s="29"/>
      <c r="K150" s="139" t="s">
        <v>1</v>
      </c>
      <c r="L150" s="140" t="s">
        <v>41</v>
      </c>
      <c r="M150" s="53"/>
      <c r="N150" s="141" t="e">
        <f>M150*#REF!</f>
        <v>#REF!</v>
      </c>
      <c r="O150" s="141">
        <v>0</v>
      </c>
      <c r="P150" s="141" t="e">
        <f>O150*#REF!</f>
        <v>#REF!</v>
      </c>
      <c r="Q150" s="141">
        <v>0</v>
      </c>
      <c r="R150" s="142" t="e">
        <f>Q150*#REF!</f>
        <v>#REF!</v>
      </c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P150" s="143" t="s">
        <v>83</v>
      </c>
      <c r="AR150" s="143" t="s">
        <v>166</v>
      </c>
      <c r="AS150" s="143" t="s">
        <v>83</v>
      </c>
      <c r="AW150" s="14" t="s">
        <v>164</v>
      </c>
      <c r="BC150" s="144" t="e">
        <f>IF(L150="základní",#REF!,0)</f>
        <v>#REF!</v>
      </c>
      <c r="BD150" s="144">
        <f>IF(L150="snížená",#REF!,0)</f>
        <v>0</v>
      </c>
      <c r="BE150" s="144">
        <f>IF(L150="zákl. přenesená",#REF!,0)</f>
        <v>0</v>
      </c>
      <c r="BF150" s="144">
        <f>IF(L150="sníž. přenesená",#REF!,0)</f>
        <v>0</v>
      </c>
      <c r="BG150" s="144">
        <f>IF(L150="nulová",#REF!,0)</f>
        <v>0</v>
      </c>
      <c r="BH150" s="14" t="s">
        <v>83</v>
      </c>
      <c r="BI150" s="144" t="e">
        <f>ROUND(H150*#REF!,2)</f>
        <v>#REF!</v>
      </c>
      <c r="BJ150" s="14" t="s">
        <v>83</v>
      </c>
      <c r="BK150" s="143" t="s">
        <v>341</v>
      </c>
    </row>
    <row r="151" spans="1:63" s="2" customFormat="1" ht="39" x14ac:dyDescent="0.2">
      <c r="A151" s="28"/>
      <c r="B151" s="160"/>
      <c r="C151" s="162"/>
      <c r="D151" s="179" t="s">
        <v>172</v>
      </c>
      <c r="E151" s="162"/>
      <c r="F151" s="180" t="s">
        <v>202</v>
      </c>
      <c r="G151" s="162"/>
      <c r="H151" s="162"/>
      <c r="I151" s="162"/>
      <c r="J151" s="29"/>
      <c r="K151" s="145"/>
      <c r="L151" s="146"/>
      <c r="M151" s="53"/>
      <c r="N151" s="53"/>
      <c r="O151" s="53"/>
      <c r="P151" s="53"/>
      <c r="Q151" s="53"/>
      <c r="R151" s="54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R151" s="14" t="s">
        <v>172</v>
      </c>
      <c r="AS151" s="14" t="s">
        <v>83</v>
      </c>
    </row>
    <row r="152" spans="1:63" s="2" customFormat="1" ht="24" customHeight="1" x14ac:dyDescent="0.2">
      <c r="A152" s="28"/>
      <c r="B152" s="160"/>
      <c r="C152" s="175" t="s">
        <v>85</v>
      </c>
      <c r="D152" s="175" t="s">
        <v>166</v>
      </c>
      <c r="E152" s="176" t="s">
        <v>203</v>
      </c>
      <c r="F152" s="177" t="s">
        <v>204</v>
      </c>
      <c r="G152" s="178" t="s">
        <v>169</v>
      </c>
      <c r="H152" s="138"/>
      <c r="I152" s="177" t="s">
        <v>170</v>
      </c>
      <c r="J152" s="29"/>
      <c r="K152" s="139" t="s">
        <v>1</v>
      </c>
      <c r="L152" s="140" t="s">
        <v>41</v>
      </c>
      <c r="M152" s="53"/>
      <c r="N152" s="141" t="e">
        <f>M152*#REF!</f>
        <v>#REF!</v>
      </c>
      <c r="O152" s="141">
        <v>0</v>
      </c>
      <c r="P152" s="141" t="e">
        <f>O152*#REF!</f>
        <v>#REF!</v>
      </c>
      <c r="Q152" s="141">
        <v>0</v>
      </c>
      <c r="R152" s="142" t="e">
        <f>Q152*#REF!</f>
        <v>#REF!</v>
      </c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P152" s="143" t="s">
        <v>83</v>
      </c>
      <c r="AR152" s="143" t="s">
        <v>166</v>
      </c>
      <c r="AS152" s="143" t="s">
        <v>83</v>
      </c>
      <c r="AW152" s="14" t="s">
        <v>164</v>
      </c>
      <c r="BC152" s="144" t="e">
        <f>IF(L152="základní",#REF!,0)</f>
        <v>#REF!</v>
      </c>
      <c r="BD152" s="144">
        <f>IF(L152="snížená",#REF!,0)</f>
        <v>0</v>
      </c>
      <c r="BE152" s="144">
        <f>IF(L152="zákl. přenesená",#REF!,0)</f>
        <v>0</v>
      </c>
      <c r="BF152" s="144">
        <f>IF(L152="sníž. přenesená",#REF!,0)</f>
        <v>0</v>
      </c>
      <c r="BG152" s="144">
        <f>IF(L152="nulová",#REF!,0)</f>
        <v>0</v>
      </c>
      <c r="BH152" s="14" t="s">
        <v>83</v>
      </c>
      <c r="BI152" s="144" t="e">
        <f>ROUND(H152*#REF!,2)</f>
        <v>#REF!</v>
      </c>
      <c r="BJ152" s="14" t="s">
        <v>83</v>
      </c>
      <c r="BK152" s="143" t="s">
        <v>342</v>
      </c>
    </row>
    <row r="153" spans="1:63" s="2" customFormat="1" ht="29.25" x14ac:dyDescent="0.2">
      <c r="A153" s="28"/>
      <c r="B153" s="160"/>
      <c r="C153" s="162"/>
      <c r="D153" s="179" t="s">
        <v>172</v>
      </c>
      <c r="E153" s="162"/>
      <c r="F153" s="180" t="s">
        <v>206</v>
      </c>
      <c r="G153" s="162"/>
      <c r="H153" s="162"/>
      <c r="I153" s="162"/>
      <c r="J153" s="29"/>
      <c r="K153" s="145"/>
      <c r="L153" s="146"/>
      <c r="M153" s="53"/>
      <c r="N153" s="53"/>
      <c r="O153" s="53"/>
      <c r="P153" s="53"/>
      <c r="Q153" s="53"/>
      <c r="R153" s="54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R153" s="14" t="s">
        <v>172</v>
      </c>
      <c r="AS153" s="14" t="s">
        <v>83</v>
      </c>
    </row>
    <row r="154" spans="1:63" s="2" customFormat="1" ht="24" customHeight="1" x14ac:dyDescent="0.2">
      <c r="A154" s="28"/>
      <c r="B154" s="160"/>
      <c r="C154" s="175" t="s">
        <v>221</v>
      </c>
      <c r="D154" s="175" t="s">
        <v>166</v>
      </c>
      <c r="E154" s="176" t="s">
        <v>208</v>
      </c>
      <c r="F154" s="177" t="s">
        <v>209</v>
      </c>
      <c r="G154" s="178" t="s">
        <v>169</v>
      </c>
      <c r="H154" s="138"/>
      <c r="I154" s="177" t="s">
        <v>170</v>
      </c>
      <c r="J154" s="29"/>
      <c r="K154" s="139" t="s">
        <v>1</v>
      </c>
      <c r="L154" s="140" t="s">
        <v>41</v>
      </c>
      <c r="M154" s="53"/>
      <c r="N154" s="141" t="e">
        <f>M154*#REF!</f>
        <v>#REF!</v>
      </c>
      <c r="O154" s="141">
        <v>0</v>
      </c>
      <c r="P154" s="141" t="e">
        <f>O154*#REF!</f>
        <v>#REF!</v>
      </c>
      <c r="Q154" s="141">
        <v>0</v>
      </c>
      <c r="R154" s="142" t="e">
        <f>Q154*#REF!</f>
        <v>#REF!</v>
      </c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P154" s="143" t="s">
        <v>83</v>
      </c>
      <c r="AR154" s="143" t="s">
        <v>166</v>
      </c>
      <c r="AS154" s="143" t="s">
        <v>83</v>
      </c>
      <c r="AW154" s="14" t="s">
        <v>164</v>
      </c>
      <c r="BC154" s="144" t="e">
        <f>IF(L154="základní",#REF!,0)</f>
        <v>#REF!</v>
      </c>
      <c r="BD154" s="144">
        <f>IF(L154="snížená",#REF!,0)</f>
        <v>0</v>
      </c>
      <c r="BE154" s="144">
        <f>IF(L154="zákl. přenesená",#REF!,0)</f>
        <v>0</v>
      </c>
      <c r="BF154" s="144">
        <f>IF(L154="sníž. přenesená",#REF!,0)</f>
        <v>0</v>
      </c>
      <c r="BG154" s="144">
        <f>IF(L154="nulová",#REF!,0)</f>
        <v>0</v>
      </c>
      <c r="BH154" s="14" t="s">
        <v>83</v>
      </c>
      <c r="BI154" s="144" t="e">
        <f>ROUND(H154*#REF!,2)</f>
        <v>#REF!</v>
      </c>
      <c r="BJ154" s="14" t="s">
        <v>83</v>
      </c>
      <c r="BK154" s="143" t="s">
        <v>343</v>
      </c>
    </row>
    <row r="155" spans="1:63" s="2" customFormat="1" ht="29.25" x14ac:dyDescent="0.2">
      <c r="A155" s="28"/>
      <c r="B155" s="160"/>
      <c r="C155" s="162"/>
      <c r="D155" s="179" t="s">
        <v>172</v>
      </c>
      <c r="E155" s="162"/>
      <c r="F155" s="180" t="s">
        <v>211</v>
      </c>
      <c r="G155" s="162"/>
      <c r="H155" s="162"/>
      <c r="I155" s="162"/>
      <c r="J155" s="29"/>
      <c r="K155" s="145"/>
      <c r="L155" s="146"/>
      <c r="M155" s="53"/>
      <c r="N155" s="53"/>
      <c r="O155" s="53"/>
      <c r="P155" s="53"/>
      <c r="Q155" s="53"/>
      <c r="R155" s="54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R155" s="14" t="s">
        <v>172</v>
      </c>
      <c r="AS155" s="14" t="s">
        <v>83</v>
      </c>
    </row>
    <row r="156" spans="1:63" s="2" customFormat="1" ht="24" customHeight="1" x14ac:dyDescent="0.2">
      <c r="A156" s="28"/>
      <c r="B156" s="160"/>
      <c r="C156" s="175" t="s">
        <v>198</v>
      </c>
      <c r="D156" s="175" t="s">
        <v>166</v>
      </c>
      <c r="E156" s="176" t="s">
        <v>213</v>
      </c>
      <c r="F156" s="177" t="s">
        <v>214</v>
      </c>
      <c r="G156" s="178" t="s">
        <v>169</v>
      </c>
      <c r="H156" s="138"/>
      <c r="I156" s="177" t="s">
        <v>170</v>
      </c>
      <c r="J156" s="29"/>
      <c r="K156" s="139" t="s">
        <v>1</v>
      </c>
      <c r="L156" s="140" t="s">
        <v>41</v>
      </c>
      <c r="M156" s="53"/>
      <c r="N156" s="141" t="e">
        <f>M156*#REF!</f>
        <v>#REF!</v>
      </c>
      <c r="O156" s="141">
        <v>0</v>
      </c>
      <c r="P156" s="141" t="e">
        <f>O156*#REF!</f>
        <v>#REF!</v>
      </c>
      <c r="Q156" s="141">
        <v>0</v>
      </c>
      <c r="R156" s="142" t="e">
        <f>Q156*#REF!</f>
        <v>#REF!</v>
      </c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P156" s="143" t="s">
        <v>83</v>
      </c>
      <c r="AR156" s="143" t="s">
        <v>166</v>
      </c>
      <c r="AS156" s="143" t="s">
        <v>83</v>
      </c>
      <c r="AW156" s="14" t="s">
        <v>164</v>
      </c>
      <c r="BC156" s="144" t="e">
        <f>IF(L156="základní",#REF!,0)</f>
        <v>#REF!</v>
      </c>
      <c r="BD156" s="144">
        <f>IF(L156="snížená",#REF!,0)</f>
        <v>0</v>
      </c>
      <c r="BE156" s="144">
        <f>IF(L156="zákl. přenesená",#REF!,0)</f>
        <v>0</v>
      </c>
      <c r="BF156" s="144">
        <f>IF(L156="sníž. přenesená",#REF!,0)</f>
        <v>0</v>
      </c>
      <c r="BG156" s="144">
        <f>IF(L156="nulová",#REF!,0)</f>
        <v>0</v>
      </c>
      <c r="BH156" s="14" t="s">
        <v>83</v>
      </c>
      <c r="BI156" s="144" t="e">
        <f>ROUND(H156*#REF!,2)</f>
        <v>#REF!</v>
      </c>
      <c r="BJ156" s="14" t="s">
        <v>83</v>
      </c>
      <c r="BK156" s="143" t="s">
        <v>344</v>
      </c>
    </row>
    <row r="157" spans="1:63" s="2" customFormat="1" ht="29.25" x14ac:dyDescent="0.2">
      <c r="A157" s="28"/>
      <c r="B157" s="160"/>
      <c r="C157" s="162"/>
      <c r="D157" s="179" t="s">
        <v>172</v>
      </c>
      <c r="E157" s="162"/>
      <c r="F157" s="180" t="s">
        <v>216</v>
      </c>
      <c r="G157" s="162"/>
      <c r="H157" s="162"/>
      <c r="I157" s="162"/>
      <c r="J157" s="29"/>
      <c r="K157" s="145"/>
      <c r="L157" s="146"/>
      <c r="M157" s="53"/>
      <c r="N157" s="53"/>
      <c r="O157" s="53"/>
      <c r="P157" s="53"/>
      <c r="Q157" s="53"/>
      <c r="R157" s="54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R157" s="14" t="s">
        <v>172</v>
      </c>
      <c r="AS157" s="14" t="s">
        <v>83</v>
      </c>
    </row>
    <row r="158" spans="1:63" s="2" customFormat="1" ht="24" customHeight="1" x14ac:dyDescent="0.2">
      <c r="A158" s="28"/>
      <c r="B158" s="160"/>
      <c r="C158" s="175" t="s">
        <v>93</v>
      </c>
      <c r="D158" s="175" t="s">
        <v>166</v>
      </c>
      <c r="E158" s="176" t="s">
        <v>217</v>
      </c>
      <c r="F158" s="177" t="s">
        <v>218</v>
      </c>
      <c r="G158" s="178" t="s">
        <v>169</v>
      </c>
      <c r="H158" s="138"/>
      <c r="I158" s="177" t="s">
        <v>170</v>
      </c>
      <c r="J158" s="29"/>
      <c r="K158" s="139" t="s">
        <v>1</v>
      </c>
      <c r="L158" s="140" t="s">
        <v>41</v>
      </c>
      <c r="M158" s="53"/>
      <c r="N158" s="141" t="e">
        <f>M158*#REF!</f>
        <v>#REF!</v>
      </c>
      <c r="O158" s="141">
        <v>0</v>
      </c>
      <c r="P158" s="141" t="e">
        <f>O158*#REF!</f>
        <v>#REF!</v>
      </c>
      <c r="Q158" s="141">
        <v>0</v>
      </c>
      <c r="R158" s="142" t="e">
        <f>Q158*#REF!</f>
        <v>#REF!</v>
      </c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P158" s="143" t="s">
        <v>83</v>
      </c>
      <c r="AR158" s="143" t="s">
        <v>166</v>
      </c>
      <c r="AS158" s="143" t="s">
        <v>83</v>
      </c>
      <c r="AW158" s="14" t="s">
        <v>164</v>
      </c>
      <c r="BC158" s="144" t="e">
        <f>IF(L158="základní",#REF!,0)</f>
        <v>#REF!</v>
      </c>
      <c r="BD158" s="144">
        <f>IF(L158="snížená",#REF!,0)</f>
        <v>0</v>
      </c>
      <c r="BE158" s="144">
        <f>IF(L158="zákl. přenesená",#REF!,0)</f>
        <v>0</v>
      </c>
      <c r="BF158" s="144">
        <f>IF(L158="sníž. přenesená",#REF!,0)</f>
        <v>0</v>
      </c>
      <c r="BG158" s="144">
        <f>IF(L158="nulová",#REF!,0)</f>
        <v>0</v>
      </c>
      <c r="BH158" s="14" t="s">
        <v>83</v>
      </c>
      <c r="BI158" s="144" t="e">
        <f>ROUND(H158*#REF!,2)</f>
        <v>#REF!</v>
      </c>
      <c r="BJ158" s="14" t="s">
        <v>83</v>
      </c>
      <c r="BK158" s="143" t="s">
        <v>345</v>
      </c>
    </row>
    <row r="159" spans="1:63" s="2" customFormat="1" ht="29.25" x14ac:dyDescent="0.2">
      <c r="A159" s="28"/>
      <c r="B159" s="160"/>
      <c r="C159" s="162"/>
      <c r="D159" s="179" t="s">
        <v>172</v>
      </c>
      <c r="E159" s="162"/>
      <c r="F159" s="180" t="s">
        <v>220</v>
      </c>
      <c r="G159" s="162"/>
      <c r="H159" s="162"/>
      <c r="I159" s="162"/>
      <c r="J159" s="29"/>
      <c r="K159" s="145"/>
      <c r="L159" s="146"/>
      <c r="M159" s="53"/>
      <c r="N159" s="53"/>
      <c r="O159" s="53"/>
      <c r="P159" s="53"/>
      <c r="Q159" s="53"/>
      <c r="R159" s="54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R159" s="14" t="s">
        <v>172</v>
      </c>
      <c r="AS159" s="14" t="s">
        <v>83</v>
      </c>
    </row>
    <row r="160" spans="1:63" s="2" customFormat="1" ht="24" customHeight="1" x14ac:dyDescent="0.2">
      <c r="A160" s="28"/>
      <c r="B160" s="160"/>
      <c r="C160" s="175" t="s">
        <v>346</v>
      </c>
      <c r="D160" s="175" t="s">
        <v>166</v>
      </c>
      <c r="E160" s="176" t="s">
        <v>222</v>
      </c>
      <c r="F160" s="177" t="s">
        <v>223</v>
      </c>
      <c r="G160" s="178" t="s">
        <v>169</v>
      </c>
      <c r="H160" s="138"/>
      <c r="I160" s="177" t="s">
        <v>170</v>
      </c>
      <c r="J160" s="29"/>
      <c r="K160" s="139" t="s">
        <v>1</v>
      </c>
      <c r="L160" s="140" t="s">
        <v>41</v>
      </c>
      <c r="M160" s="53"/>
      <c r="N160" s="141" t="e">
        <f>M160*#REF!</f>
        <v>#REF!</v>
      </c>
      <c r="O160" s="141">
        <v>0</v>
      </c>
      <c r="P160" s="141" t="e">
        <f>O160*#REF!</f>
        <v>#REF!</v>
      </c>
      <c r="Q160" s="141">
        <v>0</v>
      </c>
      <c r="R160" s="142" t="e">
        <f>Q160*#REF!</f>
        <v>#REF!</v>
      </c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P160" s="143" t="s">
        <v>83</v>
      </c>
      <c r="AR160" s="143" t="s">
        <v>166</v>
      </c>
      <c r="AS160" s="143" t="s">
        <v>83</v>
      </c>
      <c r="AW160" s="14" t="s">
        <v>164</v>
      </c>
      <c r="BC160" s="144" t="e">
        <f>IF(L160="základní",#REF!,0)</f>
        <v>#REF!</v>
      </c>
      <c r="BD160" s="144">
        <f>IF(L160="snížená",#REF!,0)</f>
        <v>0</v>
      </c>
      <c r="BE160" s="144">
        <f>IF(L160="zákl. přenesená",#REF!,0)</f>
        <v>0</v>
      </c>
      <c r="BF160" s="144">
        <f>IF(L160="sníž. přenesená",#REF!,0)</f>
        <v>0</v>
      </c>
      <c r="BG160" s="144">
        <f>IF(L160="nulová",#REF!,0)</f>
        <v>0</v>
      </c>
      <c r="BH160" s="14" t="s">
        <v>83</v>
      </c>
      <c r="BI160" s="144" t="e">
        <f>ROUND(H160*#REF!,2)</f>
        <v>#REF!</v>
      </c>
      <c r="BJ160" s="14" t="s">
        <v>83</v>
      </c>
      <c r="BK160" s="143" t="s">
        <v>347</v>
      </c>
    </row>
    <row r="161" spans="1:63" s="2" customFormat="1" ht="29.25" x14ac:dyDescent="0.2">
      <c r="A161" s="28"/>
      <c r="B161" s="160"/>
      <c r="C161" s="162"/>
      <c r="D161" s="179" t="s">
        <v>172</v>
      </c>
      <c r="E161" s="162"/>
      <c r="F161" s="180" t="s">
        <v>225</v>
      </c>
      <c r="G161" s="162"/>
      <c r="H161" s="162"/>
      <c r="I161" s="162"/>
      <c r="J161" s="29"/>
      <c r="K161" s="145"/>
      <c r="L161" s="146"/>
      <c r="M161" s="53"/>
      <c r="N161" s="53"/>
      <c r="O161" s="53"/>
      <c r="P161" s="53"/>
      <c r="Q161" s="53"/>
      <c r="R161" s="54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R161" s="14" t="s">
        <v>172</v>
      </c>
      <c r="AS161" s="14" t="s">
        <v>83</v>
      </c>
    </row>
    <row r="162" spans="1:63" s="2" customFormat="1" ht="24" customHeight="1" x14ac:dyDescent="0.2">
      <c r="A162" s="28"/>
      <c r="B162" s="160"/>
      <c r="C162" s="175" t="s">
        <v>348</v>
      </c>
      <c r="D162" s="175" t="s">
        <v>166</v>
      </c>
      <c r="E162" s="176" t="s">
        <v>227</v>
      </c>
      <c r="F162" s="177" t="s">
        <v>228</v>
      </c>
      <c r="G162" s="178" t="s">
        <v>169</v>
      </c>
      <c r="H162" s="138"/>
      <c r="I162" s="177" t="s">
        <v>170</v>
      </c>
      <c r="J162" s="29"/>
      <c r="K162" s="139" t="s">
        <v>1</v>
      </c>
      <c r="L162" s="140" t="s">
        <v>41</v>
      </c>
      <c r="M162" s="53"/>
      <c r="N162" s="141" t="e">
        <f>M162*#REF!</f>
        <v>#REF!</v>
      </c>
      <c r="O162" s="141">
        <v>0</v>
      </c>
      <c r="P162" s="141" t="e">
        <f>O162*#REF!</f>
        <v>#REF!</v>
      </c>
      <c r="Q162" s="141">
        <v>0</v>
      </c>
      <c r="R162" s="142" t="e">
        <f>Q162*#REF!</f>
        <v>#REF!</v>
      </c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P162" s="143" t="s">
        <v>83</v>
      </c>
      <c r="AR162" s="143" t="s">
        <v>166</v>
      </c>
      <c r="AS162" s="143" t="s">
        <v>83</v>
      </c>
      <c r="AW162" s="14" t="s">
        <v>164</v>
      </c>
      <c r="BC162" s="144" t="e">
        <f>IF(L162="základní",#REF!,0)</f>
        <v>#REF!</v>
      </c>
      <c r="BD162" s="144">
        <f>IF(L162="snížená",#REF!,0)</f>
        <v>0</v>
      </c>
      <c r="BE162" s="144">
        <f>IF(L162="zákl. přenesená",#REF!,0)</f>
        <v>0</v>
      </c>
      <c r="BF162" s="144">
        <f>IF(L162="sníž. přenesená",#REF!,0)</f>
        <v>0</v>
      </c>
      <c r="BG162" s="144">
        <f>IF(L162="nulová",#REF!,0)</f>
        <v>0</v>
      </c>
      <c r="BH162" s="14" t="s">
        <v>83</v>
      </c>
      <c r="BI162" s="144" t="e">
        <f>ROUND(H162*#REF!,2)</f>
        <v>#REF!</v>
      </c>
      <c r="BJ162" s="14" t="s">
        <v>83</v>
      </c>
      <c r="BK162" s="143" t="s">
        <v>349</v>
      </c>
    </row>
    <row r="163" spans="1:63" s="2" customFormat="1" ht="29.25" x14ac:dyDescent="0.2">
      <c r="A163" s="28"/>
      <c r="B163" s="160"/>
      <c r="C163" s="162"/>
      <c r="D163" s="179" t="s">
        <v>172</v>
      </c>
      <c r="E163" s="162"/>
      <c r="F163" s="180" t="s">
        <v>230</v>
      </c>
      <c r="G163" s="162"/>
      <c r="H163" s="162"/>
      <c r="I163" s="162"/>
      <c r="J163" s="29"/>
      <c r="K163" s="145"/>
      <c r="L163" s="146"/>
      <c r="M163" s="53"/>
      <c r="N163" s="53"/>
      <c r="O163" s="53"/>
      <c r="P163" s="53"/>
      <c r="Q163" s="53"/>
      <c r="R163" s="54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R163" s="14" t="s">
        <v>172</v>
      </c>
      <c r="AS163" s="14" t="s">
        <v>83</v>
      </c>
    </row>
    <row r="164" spans="1:63" s="2" customFormat="1" ht="24" customHeight="1" x14ac:dyDescent="0.2">
      <c r="A164" s="28"/>
      <c r="B164" s="160"/>
      <c r="C164" s="175" t="s">
        <v>165</v>
      </c>
      <c r="D164" s="175" t="s">
        <v>166</v>
      </c>
      <c r="E164" s="176" t="s">
        <v>232</v>
      </c>
      <c r="F164" s="177" t="s">
        <v>233</v>
      </c>
      <c r="G164" s="178" t="s">
        <v>169</v>
      </c>
      <c r="H164" s="138"/>
      <c r="I164" s="177" t="s">
        <v>170</v>
      </c>
      <c r="J164" s="29"/>
      <c r="K164" s="139" t="s">
        <v>1</v>
      </c>
      <c r="L164" s="140" t="s">
        <v>41</v>
      </c>
      <c r="M164" s="53"/>
      <c r="N164" s="141" t="e">
        <f>M164*#REF!</f>
        <v>#REF!</v>
      </c>
      <c r="O164" s="141">
        <v>0</v>
      </c>
      <c r="P164" s="141" t="e">
        <f>O164*#REF!</f>
        <v>#REF!</v>
      </c>
      <c r="Q164" s="141">
        <v>0</v>
      </c>
      <c r="R164" s="142" t="e">
        <f>Q164*#REF!</f>
        <v>#REF!</v>
      </c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P164" s="143" t="s">
        <v>83</v>
      </c>
      <c r="AR164" s="143" t="s">
        <v>166</v>
      </c>
      <c r="AS164" s="143" t="s">
        <v>83</v>
      </c>
      <c r="AW164" s="14" t="s">
        <v>164</v>
      </c>
      <c r="BC164" s="144" t="e">
        <f>IF(L164="základní",#REF!,0)</f>
        <v>#REF!</v>
      </c>
      <c r="BD164" s="144">
        <f>IF(L164="snížená",#REF!,0)</f>
        <v>0</v>
      </c>
      <c r="BE164" s="144">
        <f>IF(L164="zákl. přenesená",#REF!,0)</f>
        <v>0</v>
      </c>
      <c r="BF164" s="144">
        <f>IF(L164="sníž. přenesená",#REF!,0)</f>
        <v>0</v>
      </c>
      <c r="BG164" s="144">
        <f>IF(L164="nulová",#REF!,0)</f>
        <v>0</v>
      </c>
      <c r="BH164" s="14" t="s">
        <v>83</v>
      </c>
      <c r="BI164" s="144" t="e">
        <f>ROUND(H164*#REF!,2)</f>
        <v>#REF!</v>
      </c>
      <c r="BJ164" s="14" t="s">
        <v>83</v>
      </c>
      <c r="BK164" s="143" t="s">
        <v>350</v>
      </c>
    </row>
    <row r="165" spans="1:63" s="2" customFormat="1" ht="29.25" x14ac:dyDescent="0.2">
      <c r="A165" s="28"/>
      <c r="B165" s="160"/>
      <c r="C165" s="162"/>
      <c r="D165" s="179" t="s">
        <v>172</v>
      </c>
      <c r="E165" s="162"/>
      <c r="F165" s="180" t="s">
        <v>235</v>
      </c>
      <c r="G165" s="162"/>
      <c r="H165" s="162"/>
      <c r="I165" s="162"/>
      <c r="J165" s="29"/>
      <c r="K165" s="145"/>
      <c r="L165" s="146"/>
      <c r="M165" s="53"/>
      <c r="N165" s="53"/>
      <c r="O165" s="53"/>
      <c r="P165" s="53"/>
      <c r="Q165" s="53"/>
      <c r="R165" s="54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R165" s="14" t="s">
        <v>172</v>
      </c>
      <c r="AS165" s="14" t="s">
        <v>83</v>
      </c>
    </row>
    <row r="166" spans="1:63" s="2" customFormat="1" ht="24" customHeight="1" x14ac:dyDescent="0.2">
      <c r="A166" s="28"/>
      <c r="B166" s="160"/>
      <c r="C166" s="175" t="s">
        <v>351</v>
      </c>
      <c r="D166" s="175" t="s">
        <v>166</v>
      </c>
      <c r="E166" s="176" t="s">
        <v>352</v>
      </c>
      <c r="F166" s="177" t="s">
        <v>353</v>
      </c>
      <c r="G166" s="178" t="s">
        <v>169</v>
      </c>
      <c r="H166" s="138"/>
      <c r="I166" s="177" t="s">
        <v>170</v>
      </c>
      <c r="J166" s="29"/>
      <c r="K166" s="139" t="s">
        <v>1</v>
      </c>
      <c r="L166" s="140" t="s">
        <v>41</v>
      </c>
      <c r="M166" s="53"/>
      <c r="N166" s="141" t="e">
        <f>M166*#REF!</f>
        <v>#REF!</v>
      </c>
      <c r="O166" s="141">
        <v>0</v>
      </c>
      <c r="P166" s="141" t="e">
        <f>O166*#REF!</f>
        <v>#REF!</v>
      </c>
      <c r="Q166" s="141">
        <v>0</v>
      </c>
      <c r="R166" s="142" t="e">
        <f>Q166*#REF!</f>
        <v>#REF!</v>
      </c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P166" s="143" t="s">
        <v>83</v>
      </c>
      <c r="AR166" s="143" t="s">
        <v>166</v>
      </c>
      <c r="AS166" s="143" t="s">
        <v>83</v>
      </c>
      <c r="AW166" s="14" t="s">
        <v>164</v>
      </c>
      <c r="BC166" s="144" t="e">
        <f>IF(L166="základní",#REF!,0)</f>
        <v>#REF!</v>
      </c>
      <c r="BD166" s="144">
        <f>IF(L166="snížená",#REF!,0)</f>
        <v>0</v>
      </c>
      <c r="BE166" s="144">
        <f>IF(L166="zákl. přenesená",#REF!,0)</f>
        <v>0</v>
      </c>
      <c r="BF166" s="144">
        <f>IF(L166="sníž. přenesená",#REF!,0)</f>
        <v>0</v>
      </c>
      <c r="BG166" s="144">
        <f>IF(L166="nulová",#REF!,0)</f>
        <v>0</v>
      </c>
      <c r="BH166" s="14" t="s">
        <v>83</v>
      </c>
      <c r="BI166" s="144" t="e">
        <f>ROUND(H166*#REF!,2)</f>
        <v>#REF!</v>
      </c>
      <c r="BJ166" s="14" t="s">
        <v>83</v>
      </c>
      <c r="BK166" s="143" t="s">
        <v>354</v>
      </c>
    </row>
    <row r="167" spans="1:63" s="2" customFormat="1" ht="29.25" x14ac:dyDescent="0.2">
      <c r="A167" s="28"/>
      <c r="B167" s="160"/>
      <c r="C167" s="162"/>
      <c r="D167" s="179" t="s">
        <v>172</v>
      </c>
      <c r="E167" s="162"/>
      <c r="F167" s="180" t="s">
        <v>355</v>
      </c>
      <c r="G167" s="162"/>
      <c r="H167" s="162"/>
      <c r="I167" s="162"/>
      <c r="J167" s="29"/>
      <c r="K167" s="145"/>
      <c r="L167" s="146"/>
      <c r="M167" s="53"/>
      <c r="N167" s="53"/>
      <c r="O167" s="53"/>
      <c r="P167" s="53"/>
      <c r="Q167" s="53"/>
      <c r="R167" s="54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R167" s="14" t="s">
        <v>172</v>
      </c>
      <c r="AS167" s="14" t="s">
        <v>83</v>
      </c>
    </row>
    <row r="168" spans="1:63" s="2" customFormat="1" ht="24" customHeight="1" x14ac:dyDescent="0.2">
      <c r="A168" s="28"/>
      <c r="B168" s="160"/>
      <c r="C168" s="175" t="s">
        <v>356</v>
      </c>
      <c r="D168" s="175" t="s">
        <v>166</v>
      </c>
      <c r="E168" s="176" t="s">
        <v>237</v>
      </c>
      <c r="F168" s="177" t="s">
        <v>238</v>
      </c>
      <c r="G168" s="178" t="s">
        <v>169</v>
      </c>
      <c r="H168" s="138"/>
      <c r="I168" s="177" t="s">
        <v>170</v>
      </c>
      <c r="J168" s="29"/>
      <c r="K168" s="139" t="s">
        <v>1</v>
      </c>
      <c r="L168" s="140" t="s">
        <v>41</v>
      </c>
      <c r="M168" s="53"/>
      <c r="N168" s="141" t="e">
        <f>M168*#REF!</f>
        <v>#REF!</v>
      </c>
      <c r="O168" s="141">
        <v>0</v>
      </c>
      <c r="P168" s="141" t="e">
        <f>O168*#REF!</f>
        <v>#REF!</v>
      </c>
      <c r="Q168" s="141">
        <v>0</v>
      </c>
      <c r="R168" s="142" t="e">
        <f>Q168*#REF!</f>
        <v>#REF!</v>
      </c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P168" s="143" t="s">
        <v>83</v>
      </c>
      <c r="AR168" s="143" t="s">
        <v>166</v>
      </c>
      <c r="AS168" s="143" t="s">
        <v>83</v>
      </c>
      <c r="AW168" s="14" t="s">
        <v>164</v>
      </c>
      <c r="BC168" s="144" t="e">
        <f>IF(L168="základní",#REF!,0)</f>
        <v>#REF!</v>
      </c>
      <c r="BD168" s="144">
        <f>IF(L168="snížená",#REF!,0)</f>
        <v>0</v>
      </c>
      <c r="BE168" s="144">
        <f>IF(L168="zákl. přenesená",#REF!,0)</f>
        <v>0</v>
      </c>
      <c r="BF168" s="144">
        <f>IF(L168="sníž. přenesená",#REF!,0)</f>
        <v>0</v>
      </c>
      <c r="BG168" s="144">
        <f>IF(L168="nulová",#REF!,0)</f>
        <v>0</v>
      </c>
      <c r="BH168" s="14" t="s">
        <v>83</v>
      </c>
      <c r="BI168" s="144" t="e">
        <f>ROUND(H168*#REF!,2)</f>
        <v>#REF!</v>
      </c>
      <c r="BJ168" s="14" t="s">
        <v>83</v>
      </c>
      <c r="BK168" s="143" t="s">
        <v>357</v>
      </c>
    </row>
    <row r="169" spans="1:63" s="2" customFormat="1" ht="29.25" x14ac:dyDescent="0.2">
      <c r="A169" s="28"/>
      <c r="B169" s="160"/>
      <c r="C169" s="162"/>
      <c r="D169" s="179" t="s">
        <v>172</v>
      </c>
      <c r="E169" s="162"/>
      <c r="F169" s="180" t="s">
        <v>240</v>
      </c>
      <c r="G169" s="162"/>
      <c r="H169" s="162"/>
      <c r="I169" s="162"/>
      <c r="J169" s="29"/>
      <c r="K169" s="145"/>
      <c r="L169" s="146"/>
      <c r="M169" s="53"/>
      <c r="N169" s="53"/>
      <c r="O169" s="53"/>
      <c r="P169" s="53"/>
      <c r="Q169" s="53"/>
      <c r="R169" s="54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R169" s="14" t="s">
        <v>172</v>
      </c>
      <c r="AS169" s="14" t="s">
        <v>83</v>
      </c>
    </row>
    <row r="170" spans="1:63" s="2" customFormat="1" ht="24" customHeight="1" x14ac:dyDescent="0.2">
      <c r="A170" s="28"/>
      <c r="B170" s="160"/>
      <c r="C170" s="175" t="s">
        <v>358</v>
      </c>
      <c r="D170" s="175" t="s">
        <v>166</v>
      </c>
      <c r="E170" s="176" t="s">
        <v>237</v>
      </c>
      <c r="F170" s="177" t="s">
        <v>238</v>
      </c>
      <c r="G170" s="178" t="s">
        <v>169</v>
      </c>
      <c r="H170" s="138"/>
      <c r="I170" s="177" t="s">
        <v>170</v>
      </c>
      <c r="J170" s="29"/>
      <c r="K170" s="139" t="s">
        <v>1</v>
      </c>
      <c r="L170" s="140" t="s">
        <v>41</v>
      </c>
      <c r="M170" s="53"/>
      <c r="N170" s="141" t="e">
        <f>M170*#REF!</f>
        <v>#REF!</v>
      </c>
      <c r="O170" s="141">
        <v>0</v>
      </c>
      <c r="P170" s="141" t="e">
        <f>O170*#REF!</f>
        <v>#REF!</v>
      </c>
      <c r="Q170" s="141">
        <v>0</v>
      </c>
      <c r="R170" s="142" t="e">
        <f>Q170*#REF!</f>
        <v>#REF!</v>
      </c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P170" s="143" t="s">
        <v>83</v>
      </c>
      <c r="AR170" s="143" t="s">
        <v>166</v>
      </c>
      <c r="AS170" s="143" t="s">
        <v>83</v>
      </c>
      <c r="AW170" s="14" t="s">
        <v>164</v>
      </c>
      <c r="BC170" s="144" t="e">
        <f>IF(L170="základní",#REF!,0)</f>
        <v>#REF!</v>
      </c>
      <c r="BD170" s="144">
        <f>IF(L170="snížená",#REF!,0)</f>
        <v>0</v>
      </c>
      <c r="BE170" s="144">
        <f>IF(L170="zákl. přenesená",#REF!,0)</f>
        <v>0</v>
      </c>
      <c r="BF170" s="144">
        <f>IF(L170="sníž. přenesená",#REF!,0)</f>
        <v>0</v>
      </c>
      <c r="BG170" s="144">
        <f>IF(L170="nulová",#REF!,0)</f>
        <v>0</v>
      </c>
      <c r="BH170" s="14" t="s">
        <v>83</v>
      </c>
      <c r="BI170" s="144" t="e">
        <f>ROUND(H170*#REF!,2)</f>
        <v>#REF!</v>
      </c>
      <c r="BJ170" s="14" t="s">
        <v>83</v>
      </c>
      <c r="BK170" s="143" t="s">
        <v>359</v>
      </c>
    </row>
    <row r="171" spans="1:63" s="2" customFormat="1" ht="29.25" x14ac:dyDescent="0.2">
      <c r="A171" s="28"/>
      <c r="B171" s="160"/>
      <c r="C171" s="162"/>
      <c r="D171" s="179" t="s">
        <v>172</v>
      </c>
      <c r="E171" s="162"/>
      <c r="F171" s="180" t="s">
        <v>240</v>
      </c>
      <c r="G171" s="162"/>
      <c r="H171" s="162"/>
      <c r="I171" s="162"/>
      <c r="J171" s="29"/>
      <c r="K171" s="145"/>
      <c r="L171" s="146"/>
      <c r="M171" s="53"/>
      <c r="N171" s="53"/>
      <c r="O171" s="53"/>
      <c r="P171" s="53"/>
      <c r="Q171" s="53"/>
      <c r="R171" s="54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R171" s="14" t="s">
        <v>172</v>
      </c>
      <c r="AS171" s="14" t="s">
        <v>83</v>
      </c>
    </row>
    <row r="172" spans="1:63" s="2" customFormat="1" ht="24" customHeight="1" x14ac:dyDescent="0.2">
      <c r="A172" s="28"/>
      <c r="B172" s="160"/>
      <c r="C172" s="175" t="s">
        <v>268</v>
      </c>
      <c r="D172" s="175" t="s">
        <v>166</v>
      </c>
      <c r="E172" s="176" t="s">
        <v>241</v>
      </c>
      <c r="F172" s="177" t="s">
        <v>242</v>
      </c>
      <c r="G172" s="178" t="s">
        <v>169</v>
      </c>
      <c r="H172" s="138"/>
      <c r="I172" s="177" t="s">
        <v>170</v>
      </c>
      <c r="J172" s="29"/>
      <c r="K172" s="139" t="s">
        <v>1</v>
      </c>
      <c r="L172" s="140" t="s">
        <v>41</v>
      </c>
      <c r="M172" s="53"/>
      <c r="N172" s="141" t="e">
        <f>M172*#REF!</f>
        <v>#REF!</v>
      </c>
      <c r="O172" s="141">
        <v>0</v>
      </c>
      <c r="P172" s="141" t="e">
        <f>O172*#REF!</f>
        <v>#REF!</v>
      </c>
      <c r="Q172" s="141">
        <v>0</v>
      </c>
      <c r="R172" s="142" t="e">
        <f>Q172*#REF!</f>
        <v>#REF!</v>
      </c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P172" s="143" t="s">
        <v>83</v>
      </c>
      <c r="AR172" s="143" t="s">
        <v>166</v>
      </c>
      <c r="AS172" s="143" t="s">
        <v>83</v>
      </c>
      <c r="AW172" s="14" t="s">
        <v>164</v>
      </c>
      <c r="BC172" s="144" t="e">
        <f>IF(L172="základní",#REF!,0)</f>
        <v>#REF!</v>
      </c>
      <c r="BD172" s="144">
        <f>IF(L172="snížená",#REF!,0)</f>
        <v>0</v>
      </c>
      <c r="BE172" s="144">
        <f>IF(L172="zákl. přenesená",#REF!,0)</f>
        <v>0</v>
      </c>
      <c r="BF172" s="144">
        <f>IF(L172="sníž. přenesená",#REF!,0)</f>
        <v>0</v>
      </c>
      <c r="BG172" s="144">
        <f>IF(L172="nulová",#REF!,0)</f>
        <v>0</v>
      </c>
      <c r="BH172" s="14" t="s">
        <v>83</v>
      </c>
      <c r="BI172" s="144" t="e">
        <f>ROUND(H172*#REF!,2)</f>
        <v>#REF!</v>
      </c>
      <c r="BJ172" s="14" t="s">
        <v>83</v>
      </c>
      <c r="BK172" s="143" t="s">
        <v>360</v>
      </c>
    </row>
    <row r="173" spans="1:63" s="2" customFormat="1" ht="29.25" x14ac:dyDescent="0.2">
      <c r="A173" s="28"/>
      <c r="B173" s="160"/>
      <c r="C173" s="162"/>
      <c r="D173" s="179" t="s">
        <v>172</v>
      </c>
      <c r="E173" s="162"/>
      <c r="F173" s="180" t="s">
        <v>244</v>
      </c>
      <c r="G173" s="162"/>
      <c r="H173" s="162"/>
      <c r="I173" s="162"/>
      <c r="J173" s="29"/>
      <c r="K173" s="145"/>
      <c r="L173" s="146"/>
      <c r="M173" s="53"/>
      <c r="N173" s="53"/>
      <c r="O173" s="53"/>
      <c r="P173" s="53"/>
      <c r="Q173" s="53"/>
      <c r="R173" s="54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R173" s="14" t="s">
        <v>172</v>
      </c>
      <c r="AS173" s="14" t="s">
        <v>83</v>
      </c>
    </row>
    <row r="174" spans="1:63" s="2" customFormat="1" ht="24" customHeight="1" x14ac:dyDescent="0.2">
      <c r="A174" s="28"/>
      <c r="B174" s="160"/>
      <c r="C174" s="175" t="s">
        <v>283</v>
      </c>
      <c r="D174" s="175" t="s">
        <v>166</v>
      </c>
      <c r="E174" s="176" t="s">
        <v>361</v>
      </c>
      <c r="F174" s="177" t="s">
        <v>362</v>
      </c>
      <c r="G174" s="178" t="s">
        <v>169</v>
      </c>
      <c r="H174" s="138"/>
      <c r="I174" s="177" t="s">
        <v>170</v>
      </c>
      <c r="J174" s="29"/>
      <c r="K174" s="139" t="s">
        <v>1</v>
      </c>
      <c r="L174" s="140" t="s">
        <v>41</v>
      </c>
      <c r="M174" s="53"/>
      <c r="N174" s="141" t="e">
        <f>M174*#REF!</f>
        <v>#REF!</v>
      </c>
      <c r="O174" s="141">
        <v>0</v>
      </c>
      <c r="P174" s="141" t="e">
        <f>O174*#REF!</f>
        <v>#REF!</v>
      </c>
      <c r="Q174" s="141">
        <v>0</v>
      </c>
      <c r="R174" s="142" t="e">
        <f>Q174*#REF!</f>
        <v>#REF!</v>
      </c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P174" s="143" t="s">
        <v>83</v>
      </c>
      <c r="AR174" s="143" t="s">
        <v>166</v>
      </c>
      <c r="AS174" s="143" t="s">
        <v>83</v>
      </c>
      <c r="AW174" s="14" t="s">
        <v>164</v>
      </c>
      <c r="BC174" s="144" t="e">
        <f>IF(L174="základní",#REF!,0)</f>
        <v>#REF!</v>
      </c>
      <c r="BD174" s="144">
        <f>IF(L174="snížená",#REF!,0)</f>
        <v>0</v>
      </c>
      <c r="BE174" s="144">
        <f>IF(L174="zákl. přenesená",#REF!,0)</f>
        <v>0</v>
      </c>
      <c r="BF174" s="144">
        <f>IF(L174="sníž. přenesená",#REF!,0)</f>
        <v>0</v>
      </c>
      <c r="BG174" s="144">
        <f>IF(L174="nulová",#REF!,0)</f>
        <v>0</v>
      </c>
      <c r="BH174" s="14" t="s">
        <v>83</v>
      </c>
      <c r="BI174" s="144" t="e">
        <f>ROUND(H174*#REF!,2)</f>
        <v>#REF!</v>
      </c>
      <c r="BJ174" s="14" t="s">
        <v>83</v>
      </c>
      <c r="BK174" s="143" t="s">
        <v>363</v>
      </c>
    </row>
    <row r="175" spans="1:63" s="2" customFormat="1" ht="29.25" x14ac:dyDescent="0.2">
      <c r="A175" s="28"/>
      <c r="B175" s="160"/>
      <c r="C175" s="162"/>
      <c r="D175" s="179" t="s">
        <v>172</v>
      </c>
      <c r="E175" s="162"/>
      <c r="F175" s="180" t="s">
        <v>364</v>
      </c>
      <c r="G175" s="162"/>
      <c r="H175" s="162"/>
      <c r="I175" s="162"/>
      <c r="J175" s="29"/>
      <c r="K175" s="145"/>
      <c r="L175" s="146"/>
      <c r="M175" s="53"/>
      <c r="N175" s="53"/>
      <c r="O175" s="53"/>
      <c r="P175" s="53"/>
      <c r="Q175" s="53"/>
      <c r="R175" s="54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R175" s="14" t="s">
        <v>172</v>
      </c>
      <c r="AS175" s="14" t="s">
        <v>83</v>
      </c>
    </row>
    <row r="176" spans="1:63" s="2" customFormat="1" ht="24" customHeight="1" x14ac:dyDescent="0.2">
      <c r="A176" s="28"/>
      <c r="B176" s="160"/>
      <c r="C176" s="175" t="s">
        <v>365</v>
      </c>
      <c r="D176" s="175" t="s">
        <v>166</v>
      </c>
      <c r="E176" s="176" t="s">
        <v>246</v>
      </c>
      <c r="F176" s="177" t="s">
        <v>247</v>
      </c>
      <c r="G176" s="178" t="s">
        <v>169</v>
      </c>
      <c r="H176" s="138"/>
      <c r="I176" s="177" t="s">
        <v>170</v>
      </c>
      <c r="J176" s="29"/>
      <c r="K176" s="139" t="s">
        <v>1</v>
      </c>
      <c r="L176" s="140" t="s">
        <v>41</v>
      </c>
      <c r="M176" s="53"/>
      <c r="N176" s="141" t="e">
        <f>M176*#REF!</f>
        <v>#REF!</v>
      </c>
      <c r="O176" s="141">
        <v>0</v>
      </c>
      <c r="P176" s="141" t="e">
        <f>O176*#REF!</f>
        <v>#REF!</v>
      </c>
      <c r="Q176" s="141">
        <v>0</v>
      </c>
      <c r="R176" s="142" t="e">
        <f>Q176*#REF!</f>
        <v>#REF!</v>
      </c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P176" s="143" t="s">
        <v>83</v>
      </c>
      <c r="AR176" s="143" t="s">
        <v>166</v>
      </c>
      <c r="AS176" s="143" t="s">
        <v>83</v>
      </c>
      <c r="AW176" s="14" t="s">
        <v>164</v>
      </c>
      <c r="BC176" s="144" t="e">
        <f>IF(L176="základní",#REF!,0)</f>
        <v>#REF!</v>
      </c>
      <c r="BD176" s="144">
        <f>IF(L176="snížená",#REF!,0)</f>
        <v>0</v>
      </c>
      <c r="BE176" s="144">
        <f>IF(L176="zákl. přenesená",#REF!,0)</f>
        <v>0</v>
      </c>
      <c r="BF176" s="144">
        <f>IF(L176="sníž. přenesená",#REF!,0)</f>
        <v>0</v>
      </c>
      <c r="BG176" s="144">
        <f>IF(L176="nulová",#REF!,0)</f>
        <v>0</v>
      </c>
      <c r="BH176" s="14" t="s">
        <v>83</v>
      </c>
      <c r="BI176" s="144" t="e">
        <f>ROUND(H176*#REF!,2)</f>
        <v>#REF!</v>
      </c>
      <c r="BJ176" s="14" t="s">
        <v>83</v>
      </c>
      <c r="BK176" s="143" t="s">
        <v>366</v>
      </c>
    </row>
    <row r="177" spans="1:63" s="2" customFormat="1" ht="29.25" x14ac:dyDescent="0.2">
      <c r="A177" s="28"/>
      <c r="B177" s="160"/>
      <c r="C177" s="162"/>
      <c r="D177" s="179" t="s">
        <v>172</v>
      </c>
      <c r="E177" s="162"/>
      <c r="F177" s="180" t="s">
        <v>249</v>
      </c>
      <c r="G177" s="162"/>
      <c r="H177" s="162"/>
      <c r="I177" s="162"/>
      <c r="J177" s="29"/>
      <c r="K177" s="145"/>
      <c r="L177" s="146"/>
      <c r="M177" s="53"/>
      <c r="N177" s="53"/>
      <c r="O177" s="53"/>
      <c r="P177" s="53"/>
      <c r="Q177" s="53"/>
      <c r="R177" s="54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R177" s="14" t="s">
        <v>172</v>
      </c>
      <c r="AS177" s="14" t="s">
        <v>83</v>
      </c>
    </row>
    <row r="178" spans="1:63" s="2" customFormat="1" ht="24" customHeight="1" x14ac:dyDescent="0.2">
      <c r="A178" s="28"/>
      <c r="B178" s="160"/>
      <c r="C178" s="175" t="s">
        <v>259</v>
      </c>
      <c r="D178" s="175" t="s">
        <v>166</v>
      </c>
      <c r="E178" s="176" t="s">
        <v>251</v>
      </c>
      <c r="F178" s="177" t="s">
        <v>252</v>
      </c>
      <c r="G178" s="178" t="s">
        <v>169</v>
      </c>
      <c r="H178" s="138"/>
      <c r="I178" s="177" t="s">
        <v>170</v>
      </c>
      <c r="J178" s="29"/>
      <c r="K178" s="139" t="s">
        <v>1</v>
      </c>
      <c r="L178" s="140" t="s">
        <v>41</v>
      </c>
      <c r="M178" s="53"/>
      <c r="N178" s="141" t="e">
        <f>M178*#REF!</f>
        <v>#REF!</v>
      </c>
      <c r="O178" s="141">
        <v>0</v>
      </c>
      <c r="P178" s="141" t="e">
        <f>O178*#REF!</f>
        <v>#REF!</v>
      </c>
      <c r="Q178" s="141">
        <v>0</v>
      </c>
      <c r="R178" s="142" t="e">
        <f>Q178*#REF!</f>
        <v>#REF!</v>
      </c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P178" s="143" t="s">
        <v>83</v>
      </c>
      <c r="AR178" s="143" t="s">
        <v>166</v>
      </c>
      <c r="AS178" s="143" t="s">
        <v>83</v>
      </c>
      <c r="AW178" s="14" t="s">
        <v>164</v>
      </c>
      <c r="BC178" s="144" t="e">
        <f>IF(L178="základní",#REF!,0)</f>
        <v>#REF!</v>
      </c>
      <c r="BD178" s="144">
        <f>IF(L178="snížená",#REF!,0)</f>
        <v>0</v>
      </c>
      <c r="BE178" s="144">
        <f>IF(L178="zákl. přenesená",#REF!,0)</f>
        <v>0</v>
      </c>
      <c r="BF178" s="144">
        <f>IF(L178="sníž. přenesená",#REF!,0)</f>
        <v>0</v>
      </c>
      <c r="BG178" s="144">
        <f>IF(L178="nulová",#REF!,0)</f>
        <v>0</v>
      </c>
      <c r="BH178" s="14" t="s">
        <v>83</v>
      </c>
      <c r="BI178" s="144" t="e">
        <f>ROUND(H178*#REF!,2)</f>
        <v>#REF!</v>
      </c>
      <c r="BJ178" s="14" t="s">
        <v>83</v>
      </c>
      <c r="BK178" s="143" t="s">
        <v>367</v>
      </c>
    </row>
    <row r="179" spans="1:63" s="2" customFormat="1" ht="29.25" x14ac:dyDescent="0.2">
      <c r="A179" s="28"/>
      <c r="B179" s="160"/>
      <c r="C179" s="162"/>
      <c r="D179" s="179" t="s">
        <v>172</v>
      </c>
      <c r="E179" s="162"/>
      <c r="F179" s="180" t="s">
        <v>254</v>
      </c>
      <c r="G179" s="162"/>
      <c r="H179" s="162"/>
      <c r="I179" s="162"/>
      <c r="J179" s="29"/>
      <c r="K179" s="145"/>
      <c r="L179" s="146"/>
      <c r="M179" s="53"/>
      <c r="N179" s="53"/>
      <c r="O179" s="53"/>
      <c r="P179" s="53"/>
      <c r="Q179" s="53"/>
      <c r="R179" s="54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R179" s="14" t="s">
        <v>172</v>
      </c>
      <c r="AS179" s="14" t="s">
        <v>83</v>
      </c>
    </row>
    <row r="180" spans="1:63" s="2" customFormat="1" ht="24" customHeight="1" x14ac:dyDescent="0.2">
      <c r="A180" s="28"/>
      <c r="B180" s="160"/>
      <c r="C180" s="175" t="s">
        <v>163</v>
      </c>
      <c r="D180" s="175" t="s">
        <v>166</v>
      </c>
      <c r="E180" s="176" t="s">
        <v>255</v>
      </c>
      <c r="F180" s="177" t="s">
        <v>256</v>
      </c>
      <c r="G180" s="178" t="s">
        <v>169</v>
      </c>
      <c r="H180" s="138"/>
      <c r="I180" s="177" t="s">
        <v>170</v>
      </c>
      <c r="J180" s="29"/>
      <c r="K180" s="139" t="s">
        <v>1</v>
      </c>
      <c r="L180" s="140" t="s">
        <v>41</v>
      </c>
      <c r="M180" s="53"/>
      <c r="N180" s="141" t="e">
        <f>M180*#REF!</f>
        <v>#REF!</v>
      </c>
      <c r="O180" s="141">
        <v>0</v>
      </c>
      <c r="P180" s="141" t="e">
        <f>O180*#REF!</f>
        <v>#REF!</v>
      </c>
      <c r="Q180" s="141">
        <v>0</v>
      </c>
      <c r="R180" s="142" t="e">
        <f>Q180*#REF!</f>
        <v>#REF!</v>
      </c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P180" s="143" t="s">
        <v>83</v>
      </c>
      <c r="AR180" s="143" t="s">
        <v>166</v>
      </c>
      <c r="AS180" s="143" t="s">
        <v>83</v>
      </c>
      <c r="AW180" s="14" t="s">
        <v>164</v>
      </c>
      <c r="BC180" s="144" t="e">
        <f>IF(L180="základní",#REF!,0)</f>
        <v>#REF!</v>
      </c>
      <c r="BD180" s="144">
        <f>IF(L180="snížená",#REF!,0)</f>
        <v>0</v>
      </c>
      <c r="BE180" s="144">
        <f>IF(L180="zákl. přenesená",#REF!,0)</f>
        <v>0</v>
      </c>
      <c r="BF180" s="144">
        <f>IF(L180="sníž. přenesená",#REF!,0)</f>
        <v>0</v>
      </c>
      <c r="BG180" s="144">
        <f>IF(L180="nulová",#REF!,0)</f>
        <v>0</v>
      </c>
      <c r="BH180" s="14" t="s">
        <v>83</v>
      </c>
      <c r="BI180" s="144" t="e">
        <f>ROUND(H180*#REF!,2)</f>
        <v>#REF!</v>
      </c>
      <c r="BJ180" s="14" t="s">
        <v>83</v>
      </c>
      <c r="BK180" s="143" t="s">
        <v>368</v>
      </c>
    </row>
    <row r="181" spans="1:63" s="2" customFormat="1" ht="29.25" x14ac:dyDescent="0.2">
      <c r="A181" s="28"/>
      <c r="B181" s="160"/>
      <c r="C181" s="162"/>
      <c r="D181" s="179" t="s">
        <v>172</v>
      </c>
      <c r="E181" s="162"/>
      <c r="F181" s="180" t="s">
        <v>258</v>
      </c>
      <c r="G181" s="162"/>
      <c r="H181" s="162"/>
      <c r="I181" s="162"/>
      <c r="J181" s="29"/>
      <c r="K181" s="145"/>
      <c r="L181" s="146"/>
      <c r="M181" s="53"/>
      <c r="N181" s="53"/>
      <c r="O181" s="53"/>
      <c r="P181" s="53"/>
      <c r="Q181" s="53"/>
      <c r="R181" s="54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R181" s="14" t="s">
        <v>172</v>
      </c>
      <c r="AS181" s="14" t="s">
        <v>83</v>
      </c>
    </row>
    <row r="182" spans="1:63" s="2" customFormat="1" ht="24" customHeight="1" x14ac:dyDescent="0.2">
      <c r="A182" s="28"/>
      <c r="B182" s="160"/>
      <c r="C182" s="175" t="s">
        <v>184</v>
      </c>
      <c r="D182" s="175" t="s">
        <v>166</v>
      </c>
      <c r="E182" s="176" t="s">
        <v>260</v>
      </c>
      <c r="F182" s="177" t="s">
        <v>261</v>
      </c>
      <c r="G182" s="178" t="s">
        <v>169</v>
      </c>
      <c r="H182" s="138"/>
      <c r="I182" s="177" t="s">
        <v>170</v>
      </c>
      <c r="J182" s="29"/>
      <c r="K182" s="139" t="s">
        <v>1</v>
      </c>
      <c r="L182" s="140" t="s">
        <v>41</v>
      </c>
      <c r="M182" s="53"/>
      <c r="N182" s="141" t="e">
        <f>M182*#REF!</f>
        <v>#REF!</v>
      </c>
      <c r="O182" s="141">
        <v>0</v>
      </c>
      <c r="P182" s="141" t="e">
        <f>O182*#REF!</f>
        <v>#REF!</v>
      </c>
      <c r="Q182" s="141">
        <v>0</v>
      </c>
      <c r="R182" s="142" t="e">
        <f>Q182*#REF!</f>
        <v>#REF!</v>
      </c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P182" s="143" t="s">
        <v>83</v>
      </c>
      <c r="AR182" s="143" t="s">
        <v>166</v>
      </c>
      <c r="AS182" s="143" t="s">
        <v>83</v>
      </c>
      <c r="AW182" s="14" t="s">
        <v>164</v>
      </c>
      <c r="BC182" s="144" t="e">
        <f>IF(L182="základní",#REF!,0)</f>
        <v>#REF!</v>
      </c>
      <c r="BD182" s="144">
        <f>IF(L182="snížená",#REF!,0)</f>
        <v>0</v>
      </c>
      <c r="BE182" s="144">
        <f>IF(L182="zákl. přenesená",#REF!,0)</f>
        <v>0</v>
      </c>
      <c r="BF182" s="144">
        <f>IF(L182="sníž. přenesená",#REF!,0)</f>
        <v>0</v>
      </c>
      <c r="BG182" s="144">
        <f>IF(L182="nulová",#REF!,0)</f>
        <v>0</v>
      </c>
      <c r="BH182" s="14" t="s">
        <v>83</v>
      </c>
      <c r="BI182" s="144" t="e">
        <f>ROUND(H182*#REF!,2)</f>
        <v>#REF!</v>
      </c>
      <c r="BJ182" s="14" t="s">
        <v>83</v>
      </c>
      <c r="BK182" s="143" t="s">
        <v>369</v>
      </c>
    </row>
    <row r="183" spans="1:63" s="2" customFormat="1" ht="29.25" x14ac:dyDescent="0.2">
      <c r="A183" s="28"/>
      <c r="B183" s="160"/>
      <c r="C183" s="162"/>
      <c r="D183" s="179" t="s">
        <v>172</v>
      </c>
      <c r="E183" s="162"/>
      <c r="F183" s="180" t="s">
        <v>263</v>
      </c>
      <c r="G183" s="162"/>
      <c r="H183" s="162"/>
      <c r="I183" s="162"/>
      <c r="J183" s="29"/>
      <c r="K183" s="145"/>
      <c r="L183" s="146"/>
      <c r="M183" s="53"/>
      <c r="N183" s="53"/>
      <c r="O183" s="53"/>
      <c r="P183" s="53"/>
      <c r="Q183" s="53"/>
      <c r="R183" s="54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R183" s="14" t="s">
        <v>172</v>
      </c>
      <c r="AS183" s="14" t="s">
        <v>83</v>
      </c>
    </row>
    <row r="184" spans="1:63" s="2" customFormat="1" ht="24" customHeight="1" x14ac:dyDescent="0.2">
      <c r="A184" s="28"/>
      <c r="B184" s="160"/>
      <c r="C184" s="175" t="s">
        <v>370</v>
      </c>
      <c r="D184" s="175" t="s">
        <v>166</v>
      </c>
      <c r="E184" s="176" t="s">
        <v>264</v>
      </c>
      <c r="F184" s="177" t="s">
        <v>265</v>
      </c>
      <c r="G184" s="178" t="s">
        <v>169</v>
      </c>
      <c r="H184" s="138"/>
      <c r="I184" s="177" t="s">
        <v>170</v>
      </c>
      <c r="J184" s="29"/>
      <c r="K184" s="139" t="s">
        <v>1</v>
      </c>
      <c r="L184" s="140" t="s">
        <v>41</v>
      </c>
      <c r="M184" s="53"/>
      <c r="N184" s="141" t="e">
        <f>M184*#REF!</f>
        <v>#REF!</v>
      </c>
      <c r="O184" s="141">
        <v>0</v>
      </c>
      <c r="P184" s="141" t="e">
        <f>O184*#REF!</f>
        <v>#REF!</v>
      </c>
      <c r="Q184" s="141">
        <v>0</v>
      </c>
      <c r="R184" s="142" t="e">
        <f>Q184*#REF!</f>
        <v>#REF!</v>
      </c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P184" s="143" t="s">
        <v>83</v>
      </c>
      <c r="AR184" s="143" t="s">
        <v>166</v>
      </c>
      <c r="AS184" s="143" t="s">
        <v>83</v>
      </c>
      <c r="AW184" s="14" t="s">
        <v>164</v>
      </c>
      <c r="BC184" s="144" t="e">
        <f>IF(L184="základní",#REF!,0)</f>
        <v>#REF!</v>
      </c>
      <c r="BD184" s="144">
        <f>IF(L184="snížená",#REF!,0)</f>
        <v>0</v>
      </c>
      <c r="BE184" s="144">
        <f>IF(L184="zákl. přenesená",#REF!,0)</f>
        <v>0</v>
      </c>
      <c r="BF184" s="144">
        <f>IF(L184="sníž. přenesená",#REF!,0)</f>
        <v>0</v>
      </c>
      <c r="BG184" s="144">
        <f>IF(L184="nulová",#REF!,0)</f>
        <v>0</v>
      </c>
      <c r="BH184" s="14" t="s">
        <v>83</v>
      </c>
      <c r="BI184" s="144" t="e">
        <f>ROUND(H184*#REF!,2)</f>
        <v>#REF!</v>
      </c>
      <c r="BJ184" s="14" t="s">
        <v>83</v>
      </c>
      <c r="BK184" s="143" t="s">
        <v>371</v>
      </c>
    </row>
    <row r="185" spans="1:63" s="2" customFormat="1" ht="29.25" x14ac:dyDescent="0.2">
      <c r="A185" s="28"/>
      <c r="B185" s="160"/>
      <c r="C185" s="162"/>
      <c r="D185" s="179" t="s">
        <v>172</v>
      </c>
      <c r="E185" s="162"/>
      <c r="F185" s="180" t="s">
        <v>267</v>
      </c>
      <c r="G185" s="162"/>
      <c r="H185" s="162"/>
      <c r="I185" s="162"/>
      <c r="J185" s="29"/>
      <c r="K185" s="145"/>
      <c r="L185" s="146"/>
      <c r="M185" s="53"/>
      <c r="N185" s="53"/>
      <c r="O185" s="53"/>
      <c r="P185" s="53"/>
      <c r="Q185" s="53"/>
      <c r="R185" s="54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R185" s="14" t="s">
        <v>172</v>
      </c>
      <c r="AS185" s="14" t="s">
        <v>83</v>
      </c>
    </row>
    <row r="186" spans="1:63" s="2" customFormat="1" ht="24" customHeight="1" x14ac:dyDescent="0.2">
      <c r="A186" s="28"/>
      <c r="B186" s="160"/>
      <c r="C186" s="175" t="s">
        <v>212</v>
      </c>
      <c r="D186" s="175" t="s">
        <v>166</v>
      </c>
      <c r="E186" s="176" t="s">
        <v>372</v>
      </c>
      <c r="F186" s="177" t="s">
        <v>373</v>
      </c>
      <c r="G186" s="178" t="s">
        <v>169</v>
      </c>
      <c r="H186" s="138"/>
      <c r="I186" s="177" t="s">
        <v>170</v>
      </c>
      <c r="J186" s="29"/>
      <c r="K186" s="139" t="s">
        <v>1</v>
      </c>
      <c r="L186" s="140" t="s">
        <v>41</v>
      </c>
      <c r="M186" s="53"/>
      <c r="N186" s="141" t="e">
        <f>M186*#REF!</f>
        <v>#REF!</v>
      </c>
      <c r="O186" s="141">
        <v>0</v>
      </c>
      <c r="P186" s="141" t="e">
        <f>O186*#REF!</f>
        <v>#REF!</v>
      </c>
      <c r="Q186" s="141">
        <v>0</v>
      </c>
      <c r="R186" s="142" t="e">
        <f>Q186*#REF!</f>
        <v>#REF!</v>
      </c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P186" s="143" t="s">
        <v>83</v>
      </c>
      <c r="AR186" s="143" t="s">
        <v>166</v>
      </c>
      <c r="AS186" s="143" t="s">
        <v>83</v>
      </c>
      <c r="AW186" s="14" t="s">
        <v>164</v>
      </c>
      <c r="BC186" s="144" t="e">
        <f>IF(L186="základní",#REF!,0)</f>
        <v>#REF!</v>
      </c>
      <c r="BD186" s="144">
        <f>IF(L186="snížená",#REF!,0)</f>
        <v>0</v>
      </c>
      <c r="BE186" s="144">
        <f>IF(L186="zákl. přenesená",#REF!,0)</f>
        <v>0</v>
      </c>
      <c r="BF186" s="144">
        <f>IF(L186="sníž. přenesená",#REF!,0)</f>
        <v>0</v>
      </c>
      <c r="BG186" s="144">
        <f>IF(L186="nulová",#REF!,0)</f>
        <v>0</v>
      </c>
      <c r="BH186" s="14" t="s">
        <v>83</v>
      </c>
      <c r="BI186" s="144" t="e">
        <f>ROUND(H186*#REF!,2)</f>
        <v>#REF!</v>
      </c>
      <c r="BJ186" s="14" t="s">
        <v>83</v>
      </c>
      <c r="BK186" s="143" t="s">
        <v>374</v>
      </c>
    </row>
    <row r="187" spans="1:63" s="2" customFormat="1" ht="29.25" x14ac:dyDescent="0.2">
      <c r="A187" s="28"/>
      <c r="B187" s="160"/>
      <c r="C187" s="162"/>
      <c r="D187" s="179" t="s">
        <v>172</v>
      </c>
      <c r="E187" s="162"/>
      <c r="F187" s="180" t="s">
        <v>375</v>
      </c>
      <c r="G187" s="162"/>
      <c r="H187" s="162"/>
      <c r="I187" s="162"/>
      <c r="J187" s="29"/>
      <c r="K187" s="145"/>
      <c r="L187" s="146"/>
      <c r="M187" s="53"/>
      <c r="N187" s="53"/>
      <c r="O187" s="53"/>
      <c r="P187" s="53"/>
      <c r="Q187" s="53"/>
      <c r="R187" s="54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R187" s="14" t="s">
        <v>172</v>
      </c>
      <c r="AS187" s="14" t="s">
        <v>83</v>
      </c>
    </row>
    <row r="188" spans="1:63" s="2" customFormat="1" ht="24" customHeight="1" x14ac:dyDescent="0.2">
      <c r="A188" s="28"/>
      <c r="B188" s="160"/>
      <c r="C188" s="175" t="s">
        <v>231</v>
      </c>
      <c r="D188" s="175" t="s">
        <v>166</v>
      </c>
      <c r="E188" s="176" t="s">
        <v>269</v>
      </c>
      <c r="F188" s="177" t="s">
        <v>270</v>
      </c>
      <c r="G188" s="178" t="s">
        <v>169</v>
      </c>
      <c r="H188" s="138"/>
      <c r="I188" s="177" t="s">
        <v>170</v>
      </c>
      <c r="J188" s="29"/>
      <c r="K188" s="139" t="s">
        <v>1</v>
      </c>
      <c r="L188" s="140" t="s">
        <v>41</v>
      </c>
      <c r="M188" s="53"/>
      <c r="N188" s="141" t="e">
        <f>M188*#REF!</f>
        <v>#REF!</v>
      </c>
      <c r="O188" s="141">
        <v>0</v>
      </c>
      <c r="P188" s="141" t="e">
        <f>O188*#REF!</f>
        <v>#REF!</v>
      </c>
      <c r="Q188" s="141">
        <v>0</v>
      </c>
      <c r="R188" s="142" t="e">
        <f>Q188*#REF!</f>
        <v>#REF!</v>
      </c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P188" s="143" t="s">
        <v>83</v>
      </c>
      <c r="AR188" s="143" t="s">
        <v>166</v>
      </c>
      <c r="AS188" s="143" t="s">
        <v>83</v>
      </c>
      <c r="AW188" s="14" t="s">
        <v>164</v>
      </c>
      <c r="BC188" s="144" t="e">
        <f>IF(L188="základní",#REF!,0)</f>
        <v>#REF!</v>
      </c>
      <c r="BD188" s="144">
        <f>IF(L188="snížená",#REF!,0)</f>
        <v>0</v>
      </c>
      <c r="BE188" s="144">
        <f>IF(L188="zákl. přenesená",#REF!,0)</f>
        <v>0</v>
      </c>
      <c r="BF188" s="144">
        <f>IF(L188="sníž. přenesená",#REF!,0)</f>
        <v>0</v>
      </c>
      <c r="BG188" s="144">
        <f>IF(L188="nulová",#REF!,0)</f>
        <v>0</v>
      </c>
      <c r="BH188" s="14" t="s">
        <v>83</v>
      </c>
      <c r="BI188" s="144" t="e">
        <f>ROUND(H188*#REF!,2)</f>
        <v>#REF!</v>
      </c>
      <c r="BJ188" s="14" t="s">
        <v>83</v>
      </c>
      <c r="BK188" s="143" t="s">
        <v>376</v>
      </c>
    </row>
    <row r="189" spans="1:63" s="2" customFormat="1" ht="29.25" x14ac:dyDescent="0.2">
      <c r="A189" s="28"/>
      <c r="B189" s="160"/>
      <c r="C189" s="162"/>
      <c r="D189" s="179" t="s">
        <v>172</v>
      </c>
      <c r="E189" s="162"/>
      <c r="F189" s="180" t="s">
        <v>272</v>
      </c>
      <c r="G189" s="162"/>
      <c r="H189" s="162"/>
      <c r="I189" s="162"/>
      <c r="J189" s="29"/>
      <c r="K189" s="145"/>
      <c r="L189" s="146"/>
      <c r="M189" s="53"/>
      <c r="N189" s="53"/>
      <c r="O189" s="53"/>
      <c r="P189" s="53"/>
      <c r="Q189" s="53"/>
      <c r="R189" s="54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R189" s="14" t="s">
        <v>172</v>
      </c>
      <c r="AS189" s="14" t="s">
        <v>83</v>
      </c>
    </row>
    <row r="190" spans="1:63" s="2" customFormat="1" ht="24" customHeight="1" x14ac:dyDescent="0.2">
      <c r="A190" s="28"/>
      <c r="B190" s="160"/>
      <c r="C190" s="175" t="s">
        <v>377</v>
      </c>
      <c r="D190" s="175" t="s">
        <v>166</v>
      </c>
      <c r="E190" s="176" t="s">
        <v>378</v>
      </c>
      <c r="F190" s="177" t="s">
        <v>379</v>
      </c>
      <c r="G190" s="178" t="s">
        <v>169</v>
      </c>
      <c r="H190" s="138"/>
      <c r="I190" s="177" t="s">
        <v>170</v>
      </c>
      <c r="J190" s="29"/>
      <c r="K190" s="139" t="s">
        <v>1</v>
      </c>
      <c r="L190" s="140" t="s">
        <v>41</v>
      </c>
      <c r="M190" s="53"/>
      <c r="N190" s="141" t="e">
        <f>M190*#REF!</f>
        <v>#REF!</v>
      </c>
      <c r="O190" s="141">
        <v>0</v>
      </c>
      <c r="P190" s="141" t="e">
        <f>O190*#REF!</f>
        <v>#REF!</v>
      </c>
      <c r="Q190" s="141">
        <v>0</v>
      </c>
      <c r="R190" s="142" t="e">
        <f>Q190*#REF!</f>
        <v>#REF!</v>
      </c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P190" s="143" t="s">
        <v>83</v>
      </c>
      <c r="AR190" s="143" t="s">
        <v>166</v>
      </c>
      <c r="AS190" s="143" t="s">
        <v>83</v>
      </c>
      <c r="AW190" s="14" t="s">
        <v>164</v>
      </c>
      <c r="BC190" s="144" t="e">
        <f>IF(L190="základní",#REF!,0)</f>
        <v>#REF!</v>
      </c>
      <c r="BD190" s="144">
        <f>IF(L190="snížená",#REF!,0)</f>
        <v>0</v>
      </c>
      <c r="BE190" s="144">
        <f>IF(L190="zákl. přenesená",#REF!,0)</f>
        <v>0</v>
      </c>
      <c r="BF190" s="144">
        <f>IF(L190="sníž. přenesená",#REF!,0)</f>
        <v>0</v>
      </c>
      <c r="BG190" s="144">
        <f>IF(L190="nulová",#REF!,0)</f>
        <v>0</v>
      </c>
      <c r="BH190" s="14" t="s">
        <v>83</v>
      </c>
      <c r="BI190" s="144" t="e">
        <f>ROUND(H190*#REF!,2)</f>
        <v>#REF!</v>
      </c>
      <c r="BJ190" s="14" t="s">
        <v>83</v>
      </c>
      <c r="BK190" s="143" t="s">
        <v>380</v>
      </c>
    </row>
    <row r="191" spans="1:63" s="2" customFormat="1" ht="29.25" x14ac:dyDescent="0.2">
      <c r="A191" s="28"/>
      <c r="B191" s="160"/>
      <c r="C191" s="162"/>
      <c r="D191" s="179" t="s">
        <v>172</v>
      </c>
      <c r="E191" s="162"/>
      <c r="F191" s="180" t="s">
        <v>381</v>
      </c>
      <c r="G191" s="162"/>
      <c r="H191" s="162"/>
      <c r="I191" s="162"/>
      <c r="J191" s="29"/>
      <c r="K191" s="145"/>
      <c r="L191" s="146"/>
      <c r="M191" s="53"/>
      <c r="N191" s="53"/>
      <c r="O191" s="53"/>
      <c r="P191" s="53"/>
      <c r="Q191" s="53"/>
      <c r="R191" s="54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R191" s="14" t="s">
        <v>172</v>
      </c>
      <c r="AS191" s="14" t="s">
        <v>83</v>
      </c>
    </row>
    <row r="192" spans="1:63" s="2" customFormat="1" ht="24" customHeight="1" x14ac:dyDescent="0.2">
      <c r="A192" s="28"/>
      <c r="B192" s="160"/>
      <c r="C192" s="175" t="s">
        <v>83</v>
      </c>
      <c r="D192" s="175" t="s">
        <v>166</v>
      </c>
      <c r="E192" s="176" t="s">
        <v>382</v>
      </c>
      <c r="F192" s="177" t="s">
        <v>383</v>
      </c>
      <c r="G192" s="178" t="s">
        <v>169</v>
      </c>
      <c r="H192" s="138"/>
      <c r="I192" s="177" t="s">
        <v>170</v>
      </c>
      <c r="J192" s="29"/>
      <c r="K192" s="139" t="s">
        <v>1</v>
      </c>
      <c r="L192" s="140" t="s">
        <v>41</v>
      </c>
      <c r="M192" s="53"/>
      <c r="N192" s="141" t="e">
        <f>M192*#REF!</f>
        <v>#REF!</v>
      </c>
      <c r="O192" s="141">
        <v>0</v>
      </c>
      <c r="P192" s="141" t="e">
        <f>O192*#REF!</f>
        <v>#REF!</v>
      </c>
      <c r="Q192" s="141">
        <v>0</v>
      </c>
      <c r="R192" s="142" t="e">
        <f>Q192*#REF!</f>
        <v>#REF!</v>
      </c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P192" s="143" t="s">
        <v>83</v>
      </c>
      <c r="AR192" s="143" t="s">
        <v>166</v>
      </c>
      <c r="AS192" s="143" t="s">
        <v>83</v>
      </c>
      <c r="AW192" s="14" t="s">
        <v>164</v>
      </c>
      <c r="BC192" s="144" t="e">
        <f>IF(L192="základní",#REF!,0)</f>
        <v>#REF!</v>
      </c>
      <c r="BD192" s="144">
        <f>IF(L192="snížená",#REF!,0)</f>
        <v>0</v>
      </c>
      <c r="BE192" s="144">
        <f>IF(L192="zákl. přenesená",#REF!,0)</f>
        <v>0</v>
      </c>
      <c r="BF192" s="144">
        <f>IF(L192="sníž. přenesená",#REF!,0)</f>
        <v>0</v>
      </c>
      <c r="BG192" s="144">
        <f>IF(L192="nulová",#REF!,0)</f>
        <v>0</v>
      </c>
      <c r="BH192" s="14" t="s">
        <v>83</v>
      </c>
      <c r="BI192" s="144" t="e">
        <f>ROUND(H192*#REF!,2)</f>
        <v>#REF!</v>
      </c>
      <c r="BJ192" s="14" t="s">
        <v>83</v>
      </c>
      <c r="BK192" s="143" t="s">
        <v>384</v>
      </c>
    </row>
    <row r="193" spans="1:63" s="2" customFormat="1" ht="29.25" x14ac:dyDescent="0.2">
      <c r="A193" s="28"/>
      <c r="B193" s="160"/>
      <c r="C193" s="162"/>
      <c r="D193" s="179" t="s">
        <v>172</v>
      </c>
      <c r="E193" s="162"/>
      <c r="F193" s="180" t="s">
        <v>385</v>
      </c>
      <c r="G193" s="162"/>
      <c r="H193" s="162"/>
      <c r="I193" s="162"/>
      <c r="J193" s="29"/>
      <c r="K193" s="145"/>
      <c r="L193" s="146"/>
      <c r="M193" s="53"/>
      <c r="N193" s="53"/>
      <c r="O193" s="53"/>
      <c r="P193" s="53"/>
      <c r="Q193" s="53"/>
      <c r="R193" s="54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R193" s="14" t="s">
        <v>172</v>
      </c>
      <c r="AS193" s="14" t="s">
        <v>83</v>
      </c>
    </row>
    <row r="194" spans="1:63" s="2" customFormat="1" ht="24" customHeight="1" x14ac:dyDescent="0.2">
      <c r="A194" s="28"/>
      <c r="B194" s="160"/>
      <c r="C194" s="175" t="s">
        <v>386</v>
      </c>
      <c r="D194" s="175" t="s">
        <v>166</v>
      </c>
      <c r="E194" s="176" t="s">
        <v>279</v>
      </c>
      <c r="F194" s="177" t="s">
        <v>280</v>
      </c>
      <c r="G194" s="178" t="s">
        <v>169</v>
      </c>
      <c r="H194" s="138"/>
      <c r="I194" s="177" t="s">
        <v>170</v>
      </c>
      <c r="J194" s="29"/>
      <c r="K194" s="139" t="s">
        <v>1</v>
      </c>
      <c r="L194" s="140" t="s">
        <v>41</v>
      </c>
      <c r="M194" s="53"/>
      <c r="N194" s="141" t="e">
        <f>M194*#REF!</f>
        <v>#REF!</v>
      </c>
      <c r="O194" s="141">
        <v>0</v>
      </c>
      <c r="P194" s="141" t="e">
        <f>O194*#REF!</f>
        <v>#REF!</v>
      </c>
      <c r="Q194" s="141">
        <v>0</v>
      </c>
      <c r="R194" s="142" t="e">
        <f>Q194*#REF!</f>
        <v>#REF!</v>
      </c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P194" s="143" t="s">
        <v>83</v>
      </c>
      <c r="AR194" s="143" t="s">
        <v>166</v>
      </c>
      <c r="AS194" s="143" t="s">
        <v>83</v>
      </c>
      <c r="AW194" s="14" t="s">
        <v>164</v>
      </c>
      <c r="BC194" s="144" t="e">
        <f>IF(L194="základní",#REF!,0)</f>
        <v>#REF!</v>
      </c>
      <c r="BD194" s="144">
        <f>IF(L194="snížená",#REF!,0)</f>
        <v>0</v>
      </c>
      <c r="BE194" s="144">
        <f>IF(L194="zákl. přenesená",#REF!,0)</f>
        <v>0</v>
      </c>
      <c r="BF194" s="144">
        <f>IF(L194="sníž. přenesená",#REF!,0)</f>
        <v>0</v>
      </c>
      <c r="BG194" s="144">
        <f>IF(L194="nulová",#REF!,0)</f>
        <v>0</v>
      </c>
      <c r="BH194" s="14" t="s">
        <v>83</v>
      </c>
      <c r="BI194" s="144" t="e">
        <f>ROUND(H194*#REF!,2)</f>
        <v>#REF!</v>
      </c>
      <c r="BJ194" s="14" t="s">
        <v>83</v>
      </c>
      <c r="BK194" s="143" t="s">
        <v>387</v>
      </c>
    </row>
    <row r="195" spans="1:63" s="2" customFormat="1" ht="29.25" x14ac:dyDescent="0.2">
      <c r="A195" s="28"/>
      <c r="B195" s="160"/>
      <c r="C195" s="162"/>
      <c r="D195" s="179" t="s">
        <v>172</v>
      </c>
      <c r="E195" s="162"/>
      <c r="F195" s="180" t="s">
        <v>282</v>
      </c>
      <c r="G195" s="162"/>
      <c r="H195" s="162"/>
      <c r="I195" s="162"/>
      <c r="J195" s="29"/>
      <c r="K195" s="145"/>
      <c r="L195" s="146"/>
      <c r="M195" s="53"/>
      <c r="N195" s="53"/>
      <c r="O195" s="53"/>
      <c r="P195" s="53"/>
      <c r="Q195" s="53"/>
      <c r="R195" s="54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R195" s="14" t="s">
        <v>172</v>
      </c>
      <c r="AS195" s="14" t="s">
        <v>83</v>
      </c>
    </row>
    <row r="196" spans="1:63" s="2" customFormat="1" ht="24" customHeight="1" x14ac:dyDescent="0.2">
      <c r="A196" s="28"/>
      <c r="B196" s="160"/>
      <c r="C196" s="175" t="s">
        <v>250</v>
      </c>
      <c r="D196" s="175" t="s">
        <v>166</v>
      </c>
      <c r="E196" s="176" t="s">
        <v>388</v>
      </c>
      <c r="F196" s="177" t="s">
        <v>389</v>
      </c>
      <c r="G196" s="178" t="s">
        <v>169</v>
      </c>
      <c r="H196" s="138"/>
      <c r="I196" s="177" t="s">
        <v>170</v>
      </c>
      <c r="J196" s="29"/>
      <c r="K196" s="139" t="s">
        <v>1</v>
      </c>
      <c r="L196" s="140" t="s">
        <v>41</v>
      </c>
      <c r="M196" s="53"/>
      <c r="N196" s="141" t="e">
        <f>M196*#REF!</f>
        <v>#REF!</v>
      </c>
      <c r="O196" s="141">
        <v>0</v>
      </c>
      <c r="P196" s="141" t="e">
        <f>O196*#REF!</f>
        <v>#REF!</v>
      </c>
      <c r="Q196" s="141">
        <v>0</v>
      </c>
      <c r="R196" s="142" t="e">
        <f>Q196*#REF!</f>
        <v>#REF!</v>
      </c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P196" s="143" t="s">
        <v>83</v>
      </c>
      <c r="AR196" s="143" t="s">
        <v>166</v>
      </c>
      <c r="AS196" s="143" t="s">
        <v>83</v>
      </c>
      <c r="AW196" s="14" t="s">
        <v>164</v>
      </c>
      <c r="BC196" s="144" t="e">
        <f>IF(L196="základní",#REF!,0)</f>
        <v>#REF!</v>
      </c>
      <c r="BD196" s="144">
        <f>IF(L196="snížená",#REF!,0)</f>
        <v>0</v>
      </c>
      <c r="BE196" s="144">
        <f>IF(L196="zákl. přenesená",#REF!,0)</f>
        <v>0</v>
      </c>
      <c r="BF196" s="144">
        <f>IF(L196="sníž. přenesená",#REF!,0)</f>
        <v>0</v>
      </c>
      <c r="BG196" s="144">
        <f>IF(L196="nulová",#REF!,0)</f>
        <v>0</v>
      </c>
      <c r="BH196" s="14" t="s">
        <v>83</v>
      </c>
      <c r="BI196" s="144" t="e">
        <f>ROUND(H196*#REF!,2)</f>
        <v>#REF!</v>
      </c>
      <c r="BJ196" s="14" t="s">
        <v>83</v>
      </c>
      <c r="BK196" s="143" t="s">
        <v>390</v>
      </c>
    </row>
    <row r="197" spans="1:63" s="2" customFormat="1" ht="29.25" x14ac:dyDescent="0.2">
      <c r="A197" s="28"/>
      <c r="B197" s="160"/>
      <c r="C197" s="162"/>
      <c r="D197" s="179" t="s">
        <v>172</v>
      </c>
      <c r="E197" s="162"/>
      <c r="F197" s="180" t="s">
        <v>391</v>
      </c>
      <c r="G197" s="162"/>
      <c r="H197" s="162"/>
      <c r="I197" s="162"/>
      <c r="J197" s="29"/>
      <c r="K197" s="145"/>
      <c r="L197" s="146"/>
      <c r="M197" s="53"/>
      <c r="N197" s="53"/>
      <c r="O197" s="53"/>
      <c r="P197" s="53"/>
      <c r="Q197" s="53"/>
      <c r="R197" s="54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R197" s="14" t="s">
        <v>172</v>
      </c>
      <c r="AS197" s="14" t="s">
        <v>83</v>
      </c>
    </row>
    <row r="198" spans="1:63" s="2" customFormat="1" ht="24" customHeight="1" x14ac:dyDescent="0.2">
      <c r="A198" s="28"/>
      <c r="B198" s="160"/>
      <c r="C198" s="175" t="s">
        <v>207</v>
      </c>
      <c r="D198" s="175" t="s">
        <v>166</v>
      </c>
      <c r="E198" s="176" t="s">
        <v>392</v>
      </c>
      <c r="F198" s="177" t="s">
        <v>393</v>
      </c>
      <c r="G198" s="178" t="s">
        <v>169</v>
      </c>
      <c r="H198" s="138"/>
      <c r="I198" s="177" t="s">
        <v>170</v>
      </c>
      <c r="J198" s="29"/>
      <c r="K198" s="139" t="s">
        <v>1</v>
      </c>
      <c r="L198" s="140" t="s">
        <v>41</v>
      </c>
      <c r="M198" s="53"/>
      <c r="N198" s="141" t="e">
        <f>M198*#REF!</f>
        <v>#REF!</v>
      </c>
      <c r="O198" s="141">
        <v>0</v>
      </c>
      <c r="P198" s="141" t="e">
        <f>O198*#REF!</f>
        <v>#REF!</v>
      </c>
      <c r="Q198" s="141">
        <v>0</v>
      </c>
      <c r="R198" s="142" t="e">
        <f>Q198*#REF!</f>
        <v>#REF!</v>
      </c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P198" s="143" t="s">
        <v>83</v>
      </c>
      <c r="AR198" s="143" t="s">
        <v>166</v>
      </c>
      <c r="AS198" s="143" t="s">
        <v>83</v>
      </c>
      <c r="AW198" s="14" t="s">
        <v>164</v>
      </c>
      <c r="BC198" s="144" t="e">
        <f>IF(L198="základní",#REF!,0)</f>
        <v>#REF!</v>
      </c>
      <c r="BD198" s="144">
        <f>IF(L198="snížená",#REF!,0)</f>
        <v>0</v>
      </c>
      <c r="BE198" s="144">
        <f>IF(L198="zákl. přenesená",#REF!,0)</f>
        <v>0</v>
      </c>
      <c r="BF198" s="144">
        <f>IF(L198="sníž. přenesená",#REF!,0)</f>
        <v>0</v>
      </c>
      <c r="BG198" s="144">
        <f>IF(L198="nulová",#REF!,0)</f>
        <v>0</v>
      </c>
      <c r="BH198" s="14" t="s">
        <v>83</v>
      </c>
      <c r="BI198" s="144" t="e">
        <f>ROUND(H198*#REF!,2)</f>
        <v>#REF!</v>
      </c>
      <c r="BJ198" s="14" t="s">
        <v>83</v>
      </c>
      <c r="BK198" s="143" t="s">
        <v>394</v>
      </c>
    </row>
    <row r="199" spans="1:63" s="2" customFormat="1" ht="29.25" x14ac:dyDescent="0.2">
      <c r="A199" s="28"/>
      <c r="B199" s="160"/>
      <c r="C199" s="162"/>
      <c r="D199" s="179" t="s">
        <v>172</v>
      </c>
      <c r="E199" s="162"/>
      <c r="F199" s="180" t="s">
        <v>395</v>
      </c>
      <c r="G199" s="162"/>
      <c r="H199" s="162"/>
      <c r="I199" s="162"/>
      <c r="J199" s="29"/>
      <c r="K199" s="145"/>
      <c r="L199" s="146"/>
      <c r="M199" s="53"/>
      <c r="N199" s="53"/>
      <c r="O199" s="53"/>
      <c r="P199" s="53"/>
      <c r="Q199" s="53"/>
      <c r="R199" s="54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R199" s="14" t="s">
        <v>172</v>
      </c>
      <c r="AS199" s="14" t="s">
        <v>83</v>
      </c>
    </row>
    <row r="200" spans="1:63" s="2" customFormat="1" ht="24" customHeight="1" x14ac:dyDescent="0.2">
      <c r="A200" s="28"/>
      <c r="B200" s="160"/>
      <c r="C200" s="175" t="s">
        <v>8</v>
      </c>
      <c r="D200" s="175" t="s">
        <v>166</v>
      </c>
      <c r="E200" s="176" t="s">
        <v>396</v>
      </c>
      <c r="F200" s="177" t="s">
        <v>397</v>
      </c>
      <c r="G200" s="178" t="s">
        <v>169</v>
      </c>
      <c r="H200" s="138"/>
      <c r="I200" s="177" t="s">
        <v>170</v>
      </c>
      <c r="J200" s="29"/>
      <c r="K200" s="139" t="s">
        <v>1</v>
      </c>
      <c r="L200" s="140" t="s">
        <v>41</v>
      </c>
      <c r="M200" s="53"/>
      <c r="N200" s="141" t="e">
        <f>M200*#REF!</f>
        <v>#REF!</v>
      </c>
      <c r="O200" s="141">
        <v>0</v>
      </c>
      <c r="P200" s="141" t="e">
        <f>O200*#REF!</f>
        <v>#REF!</v>
      </c>
      <c r="Q200" s="141">
        <v>0</v>
      </c>
      <c r="R200" s="142" t="e">
        <f>Q200*#REF!</f>
        <v>#REF!</v>
      </c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P200" s="143" t="s">
        <v>83</v>
      </c>
      <c r="AR200" s="143" t="s">
        <v>166</v>
      </c>
      <c r="AS200" s="143" t="s">
        <v>83</v>
      </c>
      <c r="AW200" s="14" t="s">
        <v>164</v>
      </c>
      <c r="BC200" s="144" t="e">
        <f>IF(L200="základní",#REF!,0)</f>
        <v>#REF!</v>
      </c>
      <c r="BD200" s="144">
        <f>IF(L200="snížená",#REF!,0)</f>
        <v>0</v>
      </c>
      <c r="BE200" s="144">
        <f>IF(L200="zákl. přenesená",#REF!,0)</f>
        <v>0</v>
      </c>
      <c r="BF200" s="144">
        <f>IF(L200="sníž. přenesená",#REF!,0)</f>
        <v>0</v>
      </c>
      <c r="BG200" s="144">
        <f>IF(L200="nulová",#REF!,0)</f>
        <v>0</v>
      </c>
      <c r="BH200" s="14" t="s">
        <v>83</v>
      </c>
      <c r="BI200" s="144" t="e">
        <f>ROUND(H200*#REF!,2)</f>
        <v>#REF!</v>
      </c>
      <c r="BJ200" s="14" t="s">
        <v>83</v>
      </c>
      <c r="BK200" s="143" t="s">
        <v>398</v>
      </c>
    </row>
    <row r="201" spans="1:63" s="2" customFormat="1" ht="29.25" x14ac:dyDescent="0.2">
      <c r="A201" s="28"/>
      <c r="B201" s="160"/>
      <c r="C201" s="162"/>
      <c r="D201" s="179" t="s">
        <v>172</v>
      </c>
      <c r="E201" s="162"/>
      <c r="F201" s="180" t="s">
        <v>399</v>
      </c>
      <c r="G201" s="162"/>
      <c r="H201" s="162"/>
      <c r="I201" s="162"/>
      <c r="J201" s="29"/>
      <c r="K201" s="145"/>
      <c r="L201" s="146"/>
      <c r="M201" s="53"/>
      <c r="N201" s="53"/>
      <c r="O201" s="53"/>
      <c r="P201" s="53"/>
      <c r="Q201" s="53"/>
      <c r="R201" s="54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R201" s="14" t="s">
        <v>172</v>
      </c>
      <c r="AS201" s="14" t="s">
        <v>83</v>
      </c>
    </row>
    <row r="202" spans="1:63" s="2" customFormat="1" ht="24" customHeight="1" x14ac:dyDescent="0.2">
      <c r="A202" s="28"/>
      <c r="B202" s="160"/>
      <c r="C202" s="175" t="s">
        <v>236</v>
      </c>
      <c r="D202" s="175" t="s">
        <v>166</v>
      </c>
      <c r="E202" s="176" t="s">
        <v>400</v>
      </c>
      <c r="F202" s="177" t="s">
        <v>401</v>
      </c>
      <c r="G202" s="178" t="s">
        <v>169</v>
      </c>
      <c r="H202" s="138"/>
      <c r="I202" s="177" t="s">
        <v>170</v>
      </c>
      <c r="J202" s="29"/>
      <c r="K202" s="139" t="s">
        <v>1</v>
      </c>
      <c r="L202" s="140" t="s">
        <v>41</v>
      </c>
      <c r="M202" s="53"/>
      <c r="N202" s="141" t="e">
        <f>M202*#REF!</f>
        <v>#REF!</v>
      </c>
      <c r="O202" s="141">
        <v>0</v>
      </c>
      <c r="P202" s="141" t="e">
        <f>O202*#REF!</f>
        <v>#REF!</v>
      </c>
      <c r="Q202" s="141">
        <v>0</v>
      </c>
      <c r="R202" s="142" t="e">
        <f>Q202*#REF!</f>
        <v>#REF!</v>
      </c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P202" s="143" t="s">
        <v>83</v>
      </c>
      <c r="AR202" s="143" t="s">
        <v>166</v>
      </c>
      <c r="AS202" s="143" t="s">
        <v>83</v>
      </c>
      <c r="AW202" s="14" t="s">
        <v>164</v>
      </c>
      <c r="BC202" s="144" t="e">
        <f>IF(L202="základní",#REF!,0)</f>
        <v>#REF!</v>
      </c>
      <c r="BD202" s="144">
        <f>IF(L202="snížená",#REF!,0)</f>
        <v>0</v>
      </c>
      <c r="BE202" s="144">
        <f>IF(L202="zákl. přenesená",#REF!,0)</f>
        <v>0</v>
      </c>
      <c r="BF202" s="144">
        <f>IF(L202="sníž. přenesená",#REF!,0)</f>
        <v>0</v>
      </c>
      <c r="BG202" s="144">
        <f>IF(L202="nulová",#REF!,0)</f>
        <v>0</v>
      </c>
      <c r="BH202" s="14" t="s">
        <v>83</v>
      </c>
      <c r="BI202" s="144" t="e">
        <f>ROUND(H202*#REF!,2)</f>
        <v>#REF!</v>
      </c>
      <c r="BJ202" s="14" t="s">
        <v>83</v>
      </c>
      <c r="BK202" s="143" t="s">
        <v>402</v>
      </c>
    </row>
    <row r="203" spans="1:63" s="2" customFormat="1" ht="29.25" x14ac:dyDescent="0.2">
      <c r="A203" s="28"/>
      <c r="B203" s="160"/>
      <c r="C203" s="162"/>
      <c r="D203" s="179" t="s">
        <v>172</v>
      </c>
      <c r="E203" s="162"/>
      <c r="F203" s="180" t="s">
        <v>403</v>
      </c>
      <c r="G203" s="162"/>
      <c r="H203" s="162"/>
      <c r="I203" s="162"/>
      <c r="J203" s="29"/>
      <c r="K203" s="145"/>
      <c r="L203" s="146"/>
      <c r="M203" s="53"/>
      <c r="N203" s="53"/>
      <c r="O203" s="53"/>
      <c r="P203" s="53"/>
      <c r="Q203" s="53"/>
      <c r="R203" s="54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R203" s="14" t="s">
        <v>172</v>
      </c>
      <c r="AS203" s="14" t="s">
        <v>83</v>
      </c>
    </row>
    <row r="204" spans="1:63" s="2" customFormat="1" ht="24" customHeight="1" x14ac:dyDescent="0.2">
      <c r="A204" s="28"/>
      <c r="B204" s="160"/>
      <c r="C204" s="175" t="s">
        <v>179</v>
      </c>
      <c r="D204" s="175" t="s">
        <v>166</v>
      </c>
      <c r="E204" s="176" t="s">
        <v>404</v>
      </c>
      <c r="F204" s="177" t="s">
        <v>405</v>
      </c>
      <c r="G204" s="178" t="s">
        <v>169</v>
      </c>
      <c r="H204" s="138"/>
      <c r="I204" s="177" t="s">
        <v>170</v>
      </c>
      <c r="J204" s="29"/>
      <c r="K204" s="139" t="s">
        <v>1</v>
      </c>
      <c r="L204" s="140" t="s">
        <v>41</v>
      </c>
      <c r="M204" s="53"/>
      <c r="N204" s="141" t="e">
        <f>M204*#REF!</f>
        <v>#REF!</v>
      </c>
      <c r="O204" s="141">
        <v>0</v>
      </c>
      <c r="P204" s="141" t="e">
        <f>O204*#REF!</f>
        <v>#REF!</v>
      </c>
      <c r="Q204" s="141">
        <v>0</v>
      </c>
      <c r="R204" s="142" t="e">
        <f>Q204*#REF!</f>
        <v>#REF!</v>
      </c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P204" s="143" t="s">
        <v>83</v>
      </c>
      <c r="AR204" s="143" t="s">
        <v>166</v>
      </c>
      <c r="AS204" s="143" t="s">
        <v>83</v>
      </c>
      <c r="AW204" s="14" t="s">
        <v>164</v>
      </c>
      <c r="BC204" s="144" t="e">
        <f>IF(L204="základní",#REF!,0)</f>
        <v>#REF!</v>
      </c>
      <c r="BD204" s="144">
        <f>IF(L204="snížená",#REF!,0)</f>
        <v>0</v>
      </c>
      <c r="BE204" s="144">
        <f>IF(L204="zákl. přenesená",#REF!,0)</f>
        <v>0</v>
      </c>
      <c r="BF204" s="144">
        <f>IF(L204="sníž. přenesená",#REF!,0)</f>
        <v>0</v>
      </c>
      <c r="BG204" s="144">
        <f>IF(L204="nulová",#REF!,0)</f>
        <v>0</v>
      </c>
      <c r="BH204" s="14" t="s">
        <v>83</v>
      </c>
      <c r="BI204" s="144" t="e">
        <f>ROUND(H204*#REF!,2)</f>
        <v>#REF!</v>
      </c>
      <c r="BJ204" s="14" t="s">
        <v>83</v>
      </c>
      <c r="BK204" s="143" t="s">
        <v>406</v>
      </c>
    </row>
    <row r="205" spans="1:63" s="2" customFormat="1" ht="29.25" x14ac:dyDescent="0.2">
      <c r="A205" s="28"/>
      <c r="B205" s="160"/>
      <c r="C205" s="162"/>
      <c r="D205" s="179" t="s">
        <v>172</v>
      </c>
      <c r="E205" s="162"/>
      <c r="F205" s="180" t="s">
        <v>407</v>
      </c>
      <c r="G205" s="162"/>
      <c r="H205" s="162"/>
      <c r="I205" s="162"/>
      <c r="J205" s="29"/>
      <c r="K205" s="145"/>
      <c r="L205" s="146"/>
      <c r="M205" s="53"/>
      <c r="N205" s="53"/>
      <c r="O205" s="53"/>
      <c r="P205" s="53"/>
      <c r="Q205" s="53"/>
      <c r="R205" s="54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R205" s="14" t="s">
        <v>172</v>
      </c>
      <c r="AS205" s="14" t="s">
        <v>83</v>
      </c>
    </row>
    <row r="206" spans="1:63" s="2" customFormat="1" ht="24" customHeight="1" x14ac:dyDescent="0.2">
      <c r="A206" s="28"/>
      <c r="B206" s="160"/>
      <c r="C206" s="175" t="s">
        <v>408</v>
      </c>
      <c r="D206" s="175" t="s">
        <v>166</v>
      </c>
      <c r="E206" s="176" t="s">
        <v>409</v>
      </c>
      <c r="F206" s="177" t="s">
        <v>410</v>
      </c>
      <c r="G206" s="178" t="s">
        <v>169</v>
      </c>
      <c r="H206" s="138"/>
      <c r="I206" s="177" t="s">
        <v>170</v>
      </c>
      <c r="J206" s="29"/>
      <c r="K206" s="139" t="s">
        <v>1</v>
      </c>
      <c r="L206" s="140" t="s">
        <v>41</v>
      </c>
      <c r="M206" s="53"/>
      <c r="N206" s="141" t="e">
        <f>M206*#REF!</f>
        <v>#REF!</v>
      </c>
      <c r="O206" s="141">
        <v>0</v>
      </c>
      <c r="P206" s="141" t="e">
        <f>O206*#REF!</f>
        <v>#REF!</v>
      </c>
      <c r="Q206" s="141">
        <v>0</v>
      </c>
      <c r="R206" s="142" t="e">
        <f>Q206*#REF!</f>
        <v>#REF!</v>
      </c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P206" s="143" t="s">
        <v>83</v>
      </c>
      <c r="AR206" s="143" t="s">
        <v>166</v>
      </c>
      <c r="AS206" s="143" t="s">
        <v>83</v>
      </c>
      <c r="AW206" s="14" t="s">
        <v>164</v>
      </c>
      <c r="BC206" s="144" t="e">
        <f>IF(L206="základní",#REF!,0)</f>
        <v>#REF!</v>
      </c>
      <c r="BD206" s="144">
        <f>IF(L206="snížená",#REF!,0)</f>
        <v>0</v>
      </c>
      <c r="BE206" s="144">
        <f>IF(L206="zákl. přenesená",#REF!,0)</f>
        <v>0</v>
      </c>
      <c r="BF206" s="144">
        <f>IF(L206="sníž. přenesená",#REF!,0)</f>
        <v>0</v>
      </c>
      <c r="BG206" s="144">
        <f>IF(L206="nulová",#REF!,0)</f>
        <v>0</v>
      </c>
      <c r="BH206" s="14" t="s">
        <v>83</v>
      </c>
      <c r="BI206" s="144" t="e">
        <f>ROUND(H206*#REF!,2)</f>
        <v>#REF!</v>
      </c>
      <c r="BJ206" s="14" t="s">
        <v>83</v>
      </c>
      <c r="BK206" s="143" t="s">
        <v>411</v>
      </c>
    </row>
    <row r="207" spans="1:63" s="2" customFormat="1" ht="29.25" x14ac:dyDescent="0.2">
      <c r="A207" s="28"/>
      <c r="B207" s="160"/>
      <c r="C207" s="162"/>
      <c r="D207" s="179" t="s">
        <v>172</v>
      </c>
      <c r="E207" s="162"/>
      <c r="F207" s="180" t="s">
        <v>412</v>
      </c>
      <c r="G207" s="162"/>
      <c r="H207" s="162"/>
      <c r="I207" s="162"/>
      <c r="J207" s="29"/>
      <c r="K207" s="145"/>
      <c r="L207" s="146"/>
      <c r="M207" s="53"/>
      <c r="N207" s="53"/>
      <c r="O207" s="53"/>
      <c r="P207" s="53"/>
      <c r="Q207" s="53"/>
      <c r="R207" s="54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R207" s="14" t="s">
        <v>172</v>
      </c>
      <c r="AS207" s="14" t="s">
        <v>83</v>
      </c>
    </row>
    <row r="208" spans="1:63" s="2" customFormat="1" ht="24" customHeight="1" x14ac:dyDescent="0.2">
      <c r="A208" s="28"/>
      <c r="B208" s="160"/>
      <c r="C208" s="175" t="s">
        <v>413</v>
      </c>
      <c r="D208" s="175" t="s">
        <v>166</v>
      </c>
      <c r="E208" s="176" t="s">
        <v>414</v>
      </c>
      <c r="F208" s="177" t="s">
        <v>415</v>
      </c>
      <c r="G208" s="178" t="s">
        <v>169</v>
      </c>
      <c r="H208" s="138"/>
      <c r="I208" s="177" t="s">
        <v>170</v>
      </c>
      <c r="J208" s="29"/>
      <c r="K208" s="139" t="s">
        <v>1</v>
      </c>
      <c r="L208" s="140" t="s">
        <v>41</v>
      </c>
      <c r="M208" s="53"/>
      <c r="N208" s="141" t="e">
        <f>M208*#REF!</f>
        <v>#REF!</v>
      </c>
      <c r="O208" s="141">
        <v>0</v>
      </c>
      <c r="P208" s="141" t="e">
        <f>O208*#REF!</f>
        <v>#REF!</v>
      </c>
      <c r="Q208" s="141">
        <v>0</v>
      </c>
      <c r="R208" s="142" t="e">
        <f>Q208*#REF!</f>
        <v>#REF!</v>
      </c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P208" s="143" t="s">
        <v>83</v>
      </c>
      <c r="AR208" s="143" t="s">
        <v>166</v>
      </c>
      <c r="AS208" s="143" t="s">
        <v>83</v>
      </c>
      <c r="AW208" s="14" t="s">
        <v>164</v>
      </c>
      <c r="BC208" s="144" t="e">
        <f>IF(L208="základní",#REF!,0)</f>
        <v>#REF!</v>
      </c>
      <c r="BD208" s="144">
        <f>IF(L208="snížená",#REF!,0)</f>
        <v>0</v>
      </c>
      <c r="BE208" s="144">
        <f>IF(L208="zákl. přenesená",#REF!,0)</f>
        <v>0</v>
      </c>
      <c r="BF208" s="144">
        <f>IF(L208="sníž. přenesená",#REF!,0)</f>
        <v>0</v>
      </c>
      <c r="BG208" s="144">
        <f>IF(L208="nulová",#REF!,0)</f>
        <v>0</v>
      </c>
      <c r="BH208" s="14" t="s">
        <v>83</v>
      </c>
      <c r="BI208" s="144" t="e">
        <f>ROUND(H208*#REF!,2)</f>
        <v>#REF!</v>
      </c>
      <c r="BJ208" s="14" t="s">
        <v>83</v>
      </c>
      <c r="BK208" s="143" t="s">
        <v>416</v>
      </c>
    </row>
    <row r="209" spans="1:63" s="2" customFormat="1" ht="29.25" x14ac:dyDescent="0.2">
      <c r="A209" s="28"/>
      <c r="B209" s="160"/>
      <c r="C209" s="162"/>
      <c r="D209" s="179" t="s">
        <v>172</v>
      </c>
      <c r="E209" s="162"/>
      <c r="F209" s="180" t="s">
        <v>417</v>
      </c>
      <c r="G209" s="162"/>
      <c r="H209" s="162"/>
      <c r="I209" s="162"/>
      <c r="J209" s="29"/>
      <c r="K209" s="145"/>
      <c r="L209" s="146"/>
      <c r="M209" s="53"/>
      <c r="N209" s="53"/>
      <c r="O209" s="53"/>
      <c r="P209" s="53"/>
      <c r="Q209" s="53"/>
      <c r="R209" s="54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R209" s="14" t="s">
        <v>172</v>
      </c>
      <c r="AS209" s="14" t="s">
        <v>83</v>
      </c>
    </row>
    <row r="210" spans="1:63" s="2" customFormat="1" ht="24" customHeight="1" x14ac:dyDescent="0.2">
      <c r="A210" s="28"/>
      <c r="B210" s="160"/>
      <c r="C210" s="175" t="s">
        <v>418</v>
      </c>
      <c r="D210" s="175" t="s">
        <v>166</v>
      </c>
      <c r="E210" s="176" t="s">
        <v>419</v>
      </c>
      <c r="F210" s="177" t="s">
        <v>420</v>
      </c>
      <c r="G210" s="178" t="s">
        <v>169</v>
      </c>
      <c r="H210" s="138"/>
      <c r="I210" s="177" t="s">
        <v>170</v>
      </c>
      <c r="J210" s="29"/>
      <c r="K210" s="139" t="s">
        <v>1</v>
      </c>
      <c r="L210" s="140" t="s">
        <v>41</v>
      </c>
      <c r="M210" s="53"/>
      <c r="N210" s="141" t="e">
        <f>M210*#REF!</f>
        <v>#REF!</v>
      </c>
      <c r="O210" s="141">
        <v>0</v>
      </c>
      <c r="P210" s="141" t="e">
        <f>O210*#REF!</f>
        <v>#REF!</v>
      </c>
      <c r="Q210" s="141">
        <v>0</v>
      </c>
      <c r="R210" s="142" t="e">
        <f>Q210*#REF!</f>
        <v>#REF!</v>
      </c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P210" s="143" t="s">
        <v>83</v>
      </c>
      <c r="AR210" s="143" t="s">
        <v>166</v>
      </c>
      <c r="AS210" s="143" t="s">
        <v>83</v>
      </c>
      <c r="AW210" s="14" t="s">
        <v>164</v>
      </c>
      <c r="BC210" s="144" t="e">
        <f>IF(L210="základní",#REF!,0)</f>
        <v>#REF!</v>
      </c>
      <c r="BD210" s="144">
        <f>IF(L210="snížená",#REF!,0)</f>
        <v>0</v>
      </c>
      <c r="BE210" s="144">
        <f>IF(L210="zákl. přenesená",#REF!,0)</f>
        <v>0</v>
      </c>
      <c r="BF210" s="144">
        <f>IF(L210="sníž. přenesená",#REF!,0)</f>
        <v>0</v>
      </c>
      <c r="BG210" s="144">
        <f>IF(L210="nulová",#REF!,0)</f>
        <v>0</v>
      </c>
      <c r="BH210" s="14" t="s">
        <v>83</v>
      </c>
      <c r="BI210" s="144" t="e">
        <f>ROUND(H210*#REF!,2)</f>
        <v>#REF!</v>
      </c>
      <c r="BJ210" s="14" t="s">
        <v>83</v>
      </c>
      <c r="BK210" s="143" t="s">
        <v>421</v>
      </c>
    </row>
    <row r="211" spans="1:63" s="2" customFormat="1" ht="29.25" x14ac:dyDescent="0.2">
      <c r="A211" s="28"/>
      <c r="B211" s="160"/>
      <c r="C211" s="162"/>
      <c r="D211" s="179" t="s">
        <v>172</v>
      </c>
      <c r="E211" s="162"/>
      <c r="F211" s="180" t="s">
        <v>422</v>
      </c>
      <c r="G211" s="162"/>
      <c r="H211" s="162"/>
      <c r="I211" s="162"/>
      <c r="J211" s="29"/>
      <c r="K211" s="145"/>
      <c r="L211" s="146"/>
      <c r="M211" s="53"/>
      <c r="N211" s="53"/>
      <c r="O211" s="53"/>
      <c r="P211" s="53"/>
      <c r="Q211" s="53"/>
      <c r="R211" s="54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R211" s="14" t="s">
        <v>172</v>
      </c>
      <c r="AS211" s="14" t="s">
        <v>83</v>
      </c>
    </row>
    <row r="212" spans="1:63" s="2" customFormat="1" ht="24" customHeight="1" x14ac:dyDescent="0.2">
      <c r="A212" s="28"/>
      <c r="B212" s="160"/>
      <c r="C212" s="175" t="s">
        <v>423</v>
      </c>
      <c r="D212" s="175" t="s">
        <v>166</v>
      </c>
      <c r="E212" s="176" t="s">
        <v>284</v>
      </c>
      <c r="F212" s="177" t="s">
        <v>285</v>
      </c>
      <c r="G212" s="178" t="s">
        <v>169</v>
      </c>
      <c r="H212" s="138"/>
      <c r="I212" s="177" t="s">
        <v>170</v>
      </c>
      <c r="J212" s="29"/>
      <c r="K212" s="139" t="s">
        <v>1</v>
      </c>
      <c r="L212" s="140" t="s">
        <v>41</v>
      </c>
      <c r="M212" s="53"/>
      <c r="N212" s="141" t="e">
        <f>M212*#REF!</f>
        <v>#REF!</v>
      </c>
      <c r="O212" s="141">
        <v>0</v>
      </c>
      <c r="P212" s="141" t="e">
        <f>O212*#REF!</f>
        <v>#REF!</v>
      </c>
      <c r="Q212" s="141">
        <v>0</v>
      </c>
      <c r="R212" s="142" t="e">
        <f>Q212*#REF!</f>
        <v>#REF!</v>
      </c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P212" s="143" t="s">
        <v>83</v>
      </c>
      <c r="AR212" s="143" t="s">
        <v>166</v>
      </c>
      <c r="AS212" s="143" t="s">
        <v>83</v>
      </c>
      <c r="AW212" s="14" t="s">
        <v>164</v>
      </c>
      <c r="BC212" s="144" t="e">
        <f>IF(L212="základní",#REF!,0)</f>
        <v>#REF!</v>
      </c>
      <c r="BD212" s="144">
        <f>IF(L212="snížená",#REF!,0)</f>
        <v>0</v>
      </c>
      <c r="BE212" s="144">
        <f>IF(L212="zákl. přenesená",#REF!,0)</f>
        <v>0</v>
      </c>
      <c r="BF212" s="144">
        <f>IF(L212="sníž. přenesená",#REF!,0)</f>
        <v>0</v>
      </c>
      <c r="BG212" s="144">
        <f>IF(L212="nulová",#REF!,0)</f>
        <v>0</v>
      </c>
      <c r="BH212" s="14" t="s">
        <v>83</v>
      </c>
      <c r="BI212" s="144" t="e">
        <f>ROUND(H212*#REF!,2)</f>
        <v>#REF!</v>
      </c>
      <c r="BJ212" s="14" t="s">
        <v>83</v>
      </c>
      <c r="BK212" s="143" t="s">
        <v>424</v>
      </c>
    </row>
    <row r="213" spans="1:63" s="2" customFormat="1" ht="29.25" x14ac:dyDescent="0.2">
      <c r="A213" s="28"/>
      <c r="B213" s="160"/>
      <c r="C213" s="162"/>
      <c r="D213" s="179" t="s">
        <v>172</v>
      </c>
      <c r="E213" s="162"/>
      <c r="F213" s="180" t="s">
        <v>287</v>
      </c>
      <c r="G213" s="162"/>
      <c r="H213" s="162"/>
      <c r="I213" s="162"/>
      <c r="J213" s="29"/>
      <c r="K213" s="145"/>
      <c r="L213" s="146"/>
      <c r="M213" s="53"/>
      <c r="N213" s="53"/>
      <c r="O213" s="53"/>
      <c r="P213" s="53"/>
      <c r="Q213" s="53"/>
      <c r="R213" s="54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R213" s="14" t="s">
        <v>172</v>
      </c>
      <c r="AS213" s="14" t="s">
        <v>83</v>
      </c>
    </row>
    <row r="214" spans="1:63" s="2" customFormat="1" ht="24" customHeight="1" x14ac:dyDescent="0.2">
      <c r="A214" s="28"/>
      <c r="B214" s="160"/>
      <c r="C214" s="175" t="s">
        <v>425</v>
      </c>
      <c r="D214" s="175" t="s">
        <v>166</v>
      </c>
      <c r="E214" s="176" t="s">
        <v>426</v>
      </c>
      <c r="F214" s="177" t="s">
        <v>427</v>
      </c>
      <c r="G214" s="178" t="s">
        <v>169</v>
      </c>
      <c r="H214" s="138"/>
      <c r="I214" s="177" t="s">
        <v>170</v>
      </c>
      <c r="J214" s="29"/>
      <c r="K214" s="139" t="s">
        <v>1</v>
      </c>
      <c r="L214" s="140" t="s">
        <v>41</v>
      </c>
      <c r="M214" s="53"/>
      <c r="N214" s="141" t="e">
        <f>M214*#REF!</f>
        <v>#REF!</v>
      </c>
      <c r="O214" s="141">
        <v>0</v>
      </c>
      <c r="P214" s="141" t="e">
        <f>O214*#REF!</f>
        <v>#REF!</v>
      </c>
      <c r="Q214" s="141">
        <v>0</v>
      </c>
      <c r="R214" s="142" t="e">
        <f>Q214*#REF!</f>
        <v>#REF!</v>
      </c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P214" s="143" t="s">
        <v>83</v>
      </c>
      <c r="AR214" s="143" t="s">
        <v>166</v>
      </c>
      <c r="AS214" s="143" t="s">
        <v>83</v>
      </c>
      <c r="AW214" s="14" t="s">
        <v>164</v>
      </c>
      <c r="BC214" s="144" t="e">
        <f>IF(L214="základní",#REF!,0)</f>
        <v>#REF!</v>
      </c>
      <c r="BD214" s="144">
        <f>IF(L214="snížená",#REF!,0)</f>
        <v>0</v>
      </c>
      <c r="BE214" s="144">
        <f>IF(L214="zákl. přenesená",#REF!,0)</f>
        <v>0</v>
      </c>
      <c r="BF214" s="144">
        <f>IF(L214="sníž. přenesená",#REF!,0)</f>
        <v>0</v>
      </c>
      <c r="BG214" s="144">
        <f>IF(L214="nulová",#REF!,0)</f>
        <v>0</v>
      </c>
      <c r="BH214" s="14" t="s">
        <v>83</v>
      </c>
      <c r="BI214" s="144" t="e">
        <f>ROUND(H214*#REF!,2)</f>
        <v>#REF!</v>
      </c>
      <c r="BJ214" s="14" t="s">
        <v>83</v>
      </c>
      <c r="BK214" s="143" t="s">
        <v>428</v>
      </c>
    </row>
    <row r="215" spans="1:63" s="2" customFormat="1" ht="29.25" x14ac:dyDescent="0.2">
      <c r="A215" s="28"/>
      <c r="B215" s="160"/>
      <c r="C215" s="162"/>
      <c r="D215" s="179" t="s">
        <v>172</v>
      </c>
      <c r="E215" s="162"/>
      <c r="F215" s="180" t="s">
        <v>429</v>
      </c>
      <c r="G215" s="162"/>
      <c r="H215" s="162"/>
      <c r="I215" s="162"/>
      <c r="J215" s="29"/>
      <c r="K215" s="145"/>
      <c r="L215" s="146"/>
      <c r="M215" s="53"/>
      <c r="N215" s="53"/>
      <c r="O215" s="53"/>
      <c r="P215" s="53"/>
      <c r="Q215" s="53"/>
      <c r="R215" s="54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R215" s="14" t="s">
        <v>172</v>
      </c>
      <c r="AS215" s="14" t="s">
        <v>83</v>
      </c>
    </row>
    <row r="216" spans="1:63" s="2" customFormat="1" ht="24" customHeight="1" x14ac:dyDescent="0.2">
      <c r="A216" s="28"/>
      <c r="B216" s="160"/>
      <c r="C216" s="175" t="s">
        <v>430</v>
      </c>
      <c r="D216" s="175" t="s">
        <v>166</v>
      </c>
      <c r="E216" s="176" t="s">
        <v>431</v>
      </c>
      <c r="F216" s="177" t="s">
        <v>432</v>
      </c>
      <c r="G216" s="178" t="s">
        <v>169</v>
      </c>
      <c r="H216" s="138"/>
      <c r="I216" s="177" t="s">
        <v>170</v>
      </c>
      <c r="J216" s="29"/>
      <c r="K216" s="139" t="s">
        <v>1</v>
      </c>
      <c r="L216" s="140" t="s">
        <v>41</v>
      </c>
      <c r="M216" s="53"/>
      <c r="N216" s="141" t="e">
        <f>M216*#REF!</f>
        <v>#REF!</v>
      </c>
      <c r="O216" s="141">
        <v>0</v>
      </c>
      <c r="P216" s="141" t="e">
        <f>O216*#REF!</f>
        <v>#REF!</v>
      </c>
      <c r="Q216" s="141">
        <v>0</v>
      </c>
      <c r="R216" s="142" t="e">
        <f>Q216*#REF!</f>
        <v>#REF!</v>
      </c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P216" s="143" t="s">
        <v>83</v>
      </c>
      <c r="AR216" s="143" t="s">
        <v>166</v>
      </c>
      <c r="AS216" s="143" t="s">
        <v>83</v>
      </c>
      <c r="AW216" s="14" t="s">
        <v>164</v>
      </c>
      <c r="BC216" s="144" t="e">
        <f>IF(L216="základní",#REF!,0)</f>
        <v>#REF!</v>
      </c>
      <c r="BD216" s="144">
        <f>IF(L216="snížená",#REF!,0)</f>
        <v>0</v>
      </c>
      <c r="BE216" s="144">
        <f>IF(L216="zákl. přenesená",#REF!,0)</f>
        <v>0</v>
      </c>
      <c r="BF216" s="144">
        <f>IF(L216="sníž. přenesená",#REF!,0)</f>
        <v>0</v>
      </c>
      <c r="BG216" s="144">
        <f>IF(L216="nulová",#REF!,0)</f>
        <v>0</v>
      </c>
      <c r="BH216" s="14" t="s">
        <v>83</v>
      </c>
      <c r="BI216" s="144" t="e">
        <f>ROUND(H216*#REF!,2)</f>
        <v>#REF!</v>
      </c>
      <c r="BJ216" s="14" t="s">
        <v>83</v>
      </c>
      <c r="BK216" s="143" t="s">
        <v>433</v>
      </c>
    </row>
    <row r="217" spans="1:63" s="2" customFormat="1" ht="29.25" x14ac:dyDescent="0.2">
      <c r="A217" s="28"/>
      <c r="B217" s="160"/>
      <c r="C217" s="162"/>
      <c r="D217" s="179" t="s">
        <v>172</v>
      </c>
      <c r="E217" s="162"/>
      <c r="F217" s="180" t="s">
        <v>434</v>
      </c>
      <c r="G217" s="162"/>
      <c r="H217" s="162"/>
      <c r="I217" s="162"/>
      <c r="J217" s="29"/>
      <c r="K217" s="145"/>
      <c r="L217" s="146"/>
      <c r="M217" s="53"/>
      <c r="N217" s="53"/>
      <c r="O217" s="53"/>
      <c r="P217" s="53"/>
      <c r="Q217" s="53"/>
      <c r="R217" s="54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R217" s="14" t="s">
        <v>172</v>
      </c>
      <c r="AS217" s="14" t="s">
        <v>83</v>
      </c>
    </row>
    <row r="218" spans="1:63" s="11" customFormat="1" ht="22.9" customHeight="1" x14ac:dyDescent="0.2">
      <c r="B218" s="171"/>
      <c r="C218" s="172"/>
      <c r="D218" s="173" t="s">
        <v>75</v>
      </c>
      <c r="E218" s="184" t="s">
        <v>435</v>
      </c>
      <c r="F218" s="184" t="s">
        <v>436</v>
      </c>
      <c r="G218" s="172"/>
      <c r="H218" s="172"/>
      <c r="I218" s="172"/>
      <c r="J218" s="130"/>
      <c r="K218" s="132"/>
      <c r="L218" s="133"/>
      <c r="M218" s="133"/>
      <c r="N218" s="134" t="e">
        <f>SUM(N219:N220)</f>
        <v>#REF!</v>
      </c>
      <c r="O218" s="133"/>
      <c r="P218" s="134" t="e">
        <f>SUM(P219:P220)</f>
        <v>#REF!</v>
      </c>
      <c r="Q218" s="133"/>
      <c r="R218" s="135" t="e">
        <f>SUM(R219:R220)</f>
        <v>#REF!</v>
      </c>
      <c r="AP218" s="131" t="s">
        <v>83</v>
      </c>
      <c r="AR218" s="136" t="s">
        <v>75</v>
      </c>
      <c r="AS218" s="136" t="s">
        <v>83</v>
      </c>
      <c r="AW218" s="131" t="s">
        <v>164</v>
      </c>
      <c r="BI218" s="137" t="e">
        <f>SUM(BI219:BI220)</f>
        <v>#REF!</v>
      </c>
    </row>
    <row r="219" spans="1:63" s="2" customFormat="1" ht="24" customHeight="1" x14ac:dyDescent="0.2">
      <c r="A219" s="28"/>
      <c r="B219" s="160"/>
      <c r="C219" s="175" t="s">
        <v>437</v>
      </c>
      <c r="D219" s="175" t="s">
        <v>166</v>
      </c>
      <c r="E219" s="176" t="s">
        <v>438</v>
      </c>
      <c r="F219" s="177" t="s">
        <v>439</v>
      </c>
      <c r="G219" s="178" t="s">
        <v>169</v>
      </c>
      <c r="H219" s="138"/>
      <c r="I219" s="177" t="s">
        <v>170</v>
      </c>
      <c r="J219" s="29"/>
      <c r="K219" s="139" t="s">
        <v>1</v>
      </c>
      <c r="L219" s="140" t="s">
        <v>41</v>
      </c>
      <c r="M219" s="53"/>
      <c r="N219" s="141" t="e">
        <f>M219*#REF!</f>
        <v>#REF!</v>
      </c>
      <c r="O219" s="141">
        <v>0</v>
      </c>
      <c r="P219" s="141" t="e">
        <f>O219*#REF!</f>
        <v>#REF!</v>
      </c>
      <c r="Q219" s="141">
        <v>0</v>
      </c>
      <c r="R219" s="142" t="e">
        <f>Q219*#REF!</f>
        <v>#REF!</v>
      </c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P219" s="143" t="s">
        <v>440</v>
      </c>
      <c r="AR219" s="143" t="s">
        <v>166</v>
      </c>
      <c r="AS219" s="143" t="s">
        <v>85</v>
      </c>
      <c r="AW219" s="14" t="s">
        <v>164</v>
      </c>
      <c r="BC219" s="144" t="e">
        <f>IF(L219="základní",#REF!,0)</f>
        <v>#REF!</v>
      </c>
      <c r="BD219" s="144">
        <f>IF(L219="snížená",#REF!,0)</f>
        <v>0</v>
      </c>
      <c r="BE219" s="144">
        <f>IF(L219="zákl. přenesená",#REF!,0)</f>
        <v>0</v>
      </c>
      <c r="BF219" s="144">
        <f>IF(L219="sníž. přenesená",#REF!,0)</f>
        <v>0</v>
      </c>
      <c r="BG219" s="144">
        <f>IF(L219="nulová",#REF!,0)</f>
        <v>0</v>
      </c>
      <c r="BH219" s="14" t="s">
        <v>83</v>
      </c>
      <c r="BI219" s="144" t="e">
        <f>ROUND(H219*#REF!,2)</f>
        <v>#REF!</v>
      </c>
      <c r="BJ219" s="14" t="s">
        <v>440</v>
      </c>
      <c r="BK219" s="143" t="s">
        <v>441</v>
      </c>
    </row>
    <row r="220" spans="1:63" s="2" customFormat="1" ht="19.5" x14ac:dyDescent="0.2">
      <c r="A220" s="28"/>
      <c r="B220" s="160"/>
      <c r="C220" s="162"/>
      <c r="D220" s="179" t="s">
        <v>172</v>
      </c>
      <c r="E220" s="162"/>
      <c r="F220" s="180" t="s">
        <v>442</v>
      </c>
      <c r="G220" s="162"/>
      <c r="H220" s="162"/>
      <c r="I220" s="162"/>
      <c r="J220" s="29"/>
      <c r="K220" s="147"/>
      <c r="L220" s="148"/>
      <c r="M220" s="149"/>
      <c r="N220" s="149"/>
      <c r="O220" s="149"/>
      <c r="P220" s="149"/>
      <c r="Q220" s="149"/>
      <c r="R220" s="150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R220" s="14" t="s">
        <v>172</v>
      </c>
      <c r="AS220" s="14" t="s">
        <v>85</v>
      </c>
    </row>
    <row r="221" spans="1:63" s="2" customFormat="1" ht="6.95" customHeight="1" x14ac:dyDescent="0.2">
      <c r="A221" s="28"/>
      <c r="B221" s="181"/>
      <c r="C221" s="182"/>
      <c r="D221" s="182"/>
      <c r="E221" s="182"/>
      <c r="F221" s="182"/>
      <c r="G221" s="182"/>
      <c r="H221" s="182"/>
      <c r="I221" s="182"/>
      <c r="J221" s="29"/>
      <c r="K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</row>
  </sheetData>
  <sheetProtection password="8EED" sheet="1" objects="1" scenarios="1" selectLockedCells="1"/>
  <autoFilter ref="C121:I220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28"/>
  <sheetViews>
    <sheetView showGridLines="0" topLeftCell="A2" workbookViewId="0">
      <selection activeCell="H123" sqref="H12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103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139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288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443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ROUND((SUM(BC121:BC127)),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ROUND((SUM(BD121:BD127)),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ROUND((SUM(BE121:BE127)),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ROUND((SUM(BF121:BF127)),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ROUND((SUM(BG121:BG127)),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139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288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01-02-02 - 2020 VRN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444</v>
      </c>
      <c r="E101" s="123"/>
      <c r="F101" s="123"/>
      <c r="G101" s="123"/>
      <c r="H101" s="124"/>
      <c r="J101" s="121"/>
    </row>
    <row r="102" spans="1:45" s="2" customFormat="1" ht="21.75" hidden="1" customHeight="1" x14ac:dyDescent="0.2">
      <c r="A102" s="28"/>
      <c r="B102" s="29"/>
      <c r="C102" s="28"/>
      <c r="D102" s="28"/>
      <c r="E102" s="28"/>
      <c r="F102" s="28"/>
      <c r="G102" s="28"/>
      <c r="H102" s="96"/>
      <c r="I102" s="28"/>
      <c r="J102" s="3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</row>
    <row r="103" spans="1:45" s="2" customFormat="1" ht="6.95" hidden="1" customHeight="1" x14ac:dyDescent="0.2">
      <c r="A103" s="28"/>
      <c r="B103" s="43"/>
      <c r="C103" s="44"/>
      <c r="D103" s="44"/>
      <c r="E103" s="44"/>
      <c r="F103" s="44"/>
      <c r="G103" s="44"/>
      <c r="H103" s="116"/>
      <c r="I103" s="44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hidden="1" x14ac:dyDescent="0.2"/>
    <row r="105" spans="1:45" hidden="1" x14ac:dyDescent="0.2"/>
    <row r="106" spans="1:45" hidden="1" x14ac:dyDescent="0.2"/>
    <row r="107" spans="1:45" s="2" customFormat="1" ht="6.95" customHeight="1" x14ac:dyDescent="0.2">
      <c r="A107" s="28"/>
      <c r="B107" s="158"/>
      <c r="C107" s="159"/>
      <c r="D107" s="159"/>
      <c r="E107" s="159"/>
      <c r="F107" s="159"/>
      <c r="G107" s="159"/>
      <c r="H107" s="159"/>
      <c r="I107" s="159"/>
      <c r="J107" s="3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45" s="2" customFormat="1" ht="24.95" customHeight="1" x14ac:dyDescent="0.2">
      <c r="A108" s="28"/>
      <c r="B108" s="160"/>
      <c r="C108" s="161" t="s">
        <v>149</v>
      </c>
      <c r="D108" s="162"/>
      <c r="E108" s="162"/>
      <c r="F108" s="162"/>
      <c r="G108" s="162"/>
      <c r="H108" s="162"/>
      <c r="I108" s="162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6.95" customHeight="1" x14ac:dyDescent="0.2">
      <c r="A109" s="28"/>
      <c r="B109" s="160"/>
      <c r="C109" s="162"/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12" customHeight="1" x14ac:dyDescent="0.2">
      <c r="A110" s="28"/>
      <c r="B110" s="160"/>
      <c r="C110" s="163" t="s">
        <v>16</v>
      </c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25.5" customHeight="1" x14ac:dyDescent="0.2">
      <c r="A111" s="28"/>
      <c r="B111" s="160"/>
      <c r="C111" s="162"/>
      <c r="D111" s="162"/>
      <c r="E111" s="234" t="str">
        <f>E7</f>
        <v>Údržba a oprava výměnných dílů zabezpečovacího zařízení v obvodu SSZT 2020</v>
      </c>
      <c r="F111" s="235"/>
      <c r="G111" s="235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1" customFormat="1" ht="12" customHeight="1" x14ac:dyDescent="0.2">
      <c r="B112" s="164"/>
      <c r="C112" s="163" t="s">
        <v>138</v>
      </c>
      <c r="D112" s="165"/>
      <c r="E112" s="165"/>
      <c r="F112" s="165"/>
      <c r="G112" s="165"/>
      <c r="H112" s="165"/>
      <c r="I112" s="165"/>
      <c r="J112" s="17"/>
    </row>
    <row r="113" spans="1:63" s="1" customFormat="1" ht="16.5" customHeight="1" x14ac:dyDescent="0.2">
      <c r="B113" s="164"/>
      <c r="C113" s="165"/>
      <c r="D113" s="165"/>
      <c r="E113" s="234" t="s">
        <v>139</v>
      </c>
      <c r="F113" s="238"/>
      <c r="G113" s="238"/>
      <c r="H113" s="165"/>
      <c r="I113" s="165"/>
      <c r="J113" s="17"/>
    </row>
    <row r="114" spans="1:63" s="1" customFormat="1" ht="12" customHeight="1" x14ac:dyDescent="0.2">
      <c r="B114" s="164"/>
      <c r="C114" s="163" t="s">
        <v>140</v>
      </c>
      <c r="D114" s="165"/>
      <c r="E114" s="165"/>
      <c r="F114" s="165"/>
      <c r="G114" s="165"/>
      <c r="H114" s="165"/>
      <c r="I114" s="165"/>
      <c r="J114" s="17"/>
    </row>
    <row r="115" spans="1:63" s="2" customFormat="1" ht="16.5" customHeight="1" x14ac:dyDescent="0.2">
      <c r="A115" s="28"/>
      <c r="B115" s="160"/>
      <c r="C115" s="162"/>
      <c r="D115" s="162"/>
      <c r="E115" s="236" t="s">
        <v>288</v>
      </c>
      <c r="F115" s="237"/>
      <c r="G115" s="237"/>
      <c r="H115" s="162"/>
      <c r="I115" s="162"/>
      <c r="J115" s="3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63" s="2" customFormat="1" ht="12" customHeight="1" x14ac:dyDescent="0.2">
      <c r="A116" s="28"/>
      <c r="B116" s="160"/>
      <c r="C116" s="163" t="s">
        <v>142</v>
      </c>
      <c r="D116" s="162"/>
      <c r="E116" s="162"/>
      <c r="F116" s="162"/>
      <c r="G116" s="162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6.5" customHeight="1" x14ac:dyDescent="0.2">
      <c r="A117" s="28"/>
      <c r="B117" s="160"/>
      <c r="C117" s="162"/>
      <c r="D117" s="162"/>
      <c r="E117" s="239" t="str">
        <f>E13</f>
        <v>01-02-02 - 2020 VRN</v>
      </c>
      <c r="F117" s="237"/>
      <c r="G117" s="237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6.95" customHeight="1" x14ac:dyDescent="0.2">
      <c r="A118" s="28"/>
      <c r="B118" s="160"/>
      <c r="C118" s="162"/>
      <c r="D118" s="162"/>
      <c r="E118" s="162"/>
      <c r="F118" s="162"/>
      <c r="G118" s="162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10.3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10" customFormat="1" ht="29.25" customHeight="1" x14ac:dyDescent="0.2">
      <c r="A120" s="125"/>
      <c r="B120" s="166"/>
      <c r="C120" s="167" t="s">
        <v>150</v>
      </c>
      <c r="D120" s="168" t="s">
        <v>61</v>
      </c>
      <c r="E120" s="168" t="s">
        <v>57</v>
      </c>
      <c r="F120" s="168" t="s">
        <v>58</v>
      </c>
      <c r="G120" s="168" t="s">
        <v>151</v>
      </c>
      <c r="H120" s="168" t="s">
        <v>152</v>
      </c>
      <c r="I120" s="169" t="s">
        <v>153</v>
      </c>
      <c r="J120" s="126"/>
      <c r="K120" s="57" t="s">
        <v>1</v>
      </c>
      <c r="L120" s="58" t="s">
        <v>40</v>
      </c>
      <c r="M120" s="58" t="s">
        <v>154</v>
      </c>
      <c r="N120" s="58" t="s">
        <v>155</v>
      </c>
      <c r="O120" s="58" t="s">
        <v>156</v>
      </c>
      <c r="P120" s="58" t="s">
        <v>157</v>
      </c>
      <c r="Q120" s="58" t="s">
        <v>158</v>
      </c>
      <c r="R120" s="59" t="s">
        <v>159</v>
      </c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</row>
    <row r="121" spans="1:63" s="2" customFormat="1" ht="22.9" customHeight="1" x14ac:dyDescent="0.2">
      <c r="A121" s="28"/>
      <c r="B121" s="160"/>
      <c r="C121" s="170" t="s">
        <v>160</v>
      </c>
      <c r="D121" s="162"/>
      <c r="E121" s="162"/>
      <c r="F121" s="162"/>
      <c r="G121" s="162"/>
      <c r="H121" s="162"/>
      <c r="I121" s="162"/>
      <c r="J121" s="29"/>
      <c r="K121" s="60"/>
      <c r="L121" s="51"/>
      <c r="M121" s="61"/>
      <c r="N121" s="127" t="e">
        <f>N122</f>
        <v>#REF!</v>
      </c>
      <c r="O121" s="61"/>
      <c r="P121" s="127" t="e">
        <f>P122</f>
        <v>#REF!</v>
      </c>
      <c r="Q121" s="61"/>
      <c r="R121" s="128" t="e">
        <f>R122</f>
        <v>#REF!</v>
      </c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R121" s="14" t="s">
        <v>75</v>
      </c>
      <c r="AS121" s="14" t="s">
        <v>147</v>
      </c>
      <c r="BI121" s="129" t="e">
        <f>BI122</f>
        <v>#REF!</v>
      </c>
    </row>
    <row r="122" spans="1:63" s="11" customFormat="1" ht="25.9" customHeight="1" x14ac:dyDescent="0.2">
      <c r="B122" s="171"/>
      <c r="C122" s="172"/>
      <c r="D122" s="173" t="s">
        <v>75</v>
      </c>
      <c r="E122" s="174" t="s">
        <v>445</v>
      </c>
      <c r="F122" s="174" t="s">
        <v>446</v>
      </c>
      <c r="G122" s="172"/>
      <c r="H122" s="172"/>
      <c r="I122" s="172"/>
      <c r="J122" s="130"/>
      <c r="K122" s="132"/>
      <c r="L122" s="133"/>
      <c r="M122" s="133"/>
      <c r="N122" s="134" t="e">
        <f>SUM(N123:N127)</f>
        <v>#REF!</v>
      </c>
      <c r="O122" s="133"/>
      <c r="P122" s="134" t="e">
        <f>SUM(P123:P127)</f>
        <v>#REF!</v>
      </c>
      <c r="Q122" s="133"/>
      <c r="R122" s="135" t="e">
        <f>SUM(R123:R127)</f>
        <v>#REF!</v>
      </c>
      <c r="AP122" s="131" t="s">
        <v>212</v>
      </c>
      <c r="AR122" s="136" t="s">
        <v>75</v>
      </c>
      <c r="AS122" s="136" t="s">
        <v>76</v>
      </c>
      <c r="AW122" s="131" t="s">
        <v>164</v>
      </c>
      <c r="BI122" s="137" t="e">
        <f>SUM(BI123:BI127)</f>
        <v>#REF!</v>
      </c>
    </row>
    <row r="123" spans="1:63" s="2" customFormat="1" ht="36" customHeight="1" x14ac:dyDescent="0.2">
      <c r="A123" s="28"/>
      <c r="B123" s="160"/>
      <c r="C123" s="175" t="s">
        <v>83</v>
      </c>
      <c r="D123" s="175" t="s">
        <v>166</v>
      </c>
      <c r="E123" s="176" t="s">
        <v>447</v>
      </c>
      <c r="F123" s="177" t="s">
        <v>448</v>
      </c>
      <c r="G123" s="178" t="s">
        <v>449</v>
      </c>
      <c r="H123" s="138"/>
      <c r="I123" s="177" t="s">
        <v>170</v>
      </c>
      <c r="J123" s="29"/>
      <c r="K123" s="139" t="s">
        <v>1</v>
      </c>
      <c r="L123" s="140" t="s">
        <v>41</v>
      </c>
      <c r="M123" s="53"/>
      <c r="N123" s="141" t="e">
        <f>M123*#REF!</f>
        <v>#REF!</v>
      </c>
      <c r="O123" s="141">
        <v>0</v>
      </c>
      <c r="P123" s="141" t="e">
        <f>O123*#REF!</f>
        <v>#REF!</v>
      </c>
      <c r="Q123" s="141">
        <v>0</v>
      </c>
      <c r="R123" s="142" t="e">
        <f>Q123*#REF!</f>
        <v>#REF!</v>
      </c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P123" s="143" t="s">
        <v>83</v>
      </c>
      <c r="AR123" s="143" t="s">
        <v>166</v>
      </c>
      <c r="AS123" s="143" t="s">
        <v>83</v>
      </c>
      <c r="AW123" s="14" t="s">
        <v>164</v>
      </c>
      <c r="BC123" s="144" t="e">
        <f>IF(L123="základní",#REF!,0)</f>
        <v>#REF!</v>
      </c>
      <c r="BD123" s="144">
        <f>IF(L123="snížená",#REF!,0)</f>
        <v>0</v>
      </c>
      <c r="BE123" s="144">
        <f>IF(L123="zákl. přenesená",#REF!,0)</f>
        <v>0</v>
      </c>
      <c r="BF123" s="144">
        <f>IF(L123="sníž. přenesená",#REF!,0)</f>
        <v>0</v>
      </c>
      <c r="BG123" s="144">
        <f>IF(L123="nulová",#REF!,0)</f>
        <v>0</v>
      </c>
      <c r="BH123" s="14" t="s">
        <v>83</v>
      </c>
      <c r="BI123" s="144" t="e">
        <f>ROUND(H123*#REF!,2)</f>
        <v>#REF!</v>
      </c>
      <c r="BJ123" s="14" t="s">
        <v>83</v>
      </c>
      <c r="BK123" s="143" t="s">
        <v>450</v>
      </c>
    </row>
    <row r="124" spans="1:63" s="2" customFormat="1" ht="29.25" x14ac:dyDescent="0.2">
      <c r="A124" s="28"/>
      <c r="B124" s="160"/>
      <c r="C124" s="162"/>
      <c r="D124" s="179" t="s">
        <v>172</v>
      </c>
      <c r="E124" s="162"/>
      <c r="F124" s="180" t="s">
        <v>448</v>
      </c>
      <c r="G124" s="162"/>
      <c r="H124" s="162"/>
      <c r="I124" s="162"/>
      <c r="J124" s="29"/>
      <c r="K124" s="145"/>
      <c r="L124" s="146"/>
      <c r="M124" s="53"/>
      <c r="N124" s="53"/>
      <c r="O124" s="53"/>
      <c r="P124" s="53"/>
      <c r="Q124" s="53"/>
      <c r="R124" s="5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R124" s="14" t="s">
        <v>172</v>
      </c>
      <c r="AS124" s="14" t="s">
        <v>83</v>
      </c>
    </row>
    <row r="125" spans="1:63" s="2" customFormat="1" ht="36" customHeight="1" x14ac:dyDescent="0.2">
      <c r="A125" s="28"/>
      <c r="B125" s="160"/>
      <c r="C125" s="175" t="s">
        <v>85</v>
      </c>
      <c r="D125" s="175" t="s">
        <v>166</v>
      </c>
      <c r="E125" s="176" t="s">
        <v>451</v>
      </c>
      <c r="F125" s="177" t="s">
        <v>452</v>
      </c>
      <c r="G125" s="178" t="s">
        <v>169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440</v>
      </c>
      <c r="AR125" s="143" t="s">
        <v>166</v>
      </c>
      <c r="AS125" s="143" t="s">
        <v>83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440</v>
      </c>
      <c r="BK125" s="143" t="s">
        <v>453</v>
      </c>
    </row>
    <row r="126" spans="1:63" s="2" customFormat="1" ht="117" x14ac:dyDescent="0.2">
      <c r="A126" s="28"/>
      <c r="B126" s="160"/>
      <c r="C126" s="162"/>
      <c r="D126" s="179" t="s">
        <v>172</v>
      </c>
      <c r="E126" s="162"/>
      <c r="F126" s="180" t="s">
        <v>454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83</v>
      </c>
    </row>
    <row r="127" spans="1:63" s="2" customFormat="1" ht="107.25" x14ac:dyDescent="0.2">
      <c r="A127" s="28"/>
      <c r="B127" s="160"/>
      <c r="C127" s="162"/>
      <c r="D127" s="179" t="s">
        <v>455</v>
      </c>
      <c r="E127" s="162"/>
      <c r="F127" s="185" t="s">
        <v>456</v>
      </c>
      <c r="G127" s="162"/>
      <c r="H127" s="162"/>
      <c r="I127" s="162"/>
      <c r="J127" s="29"/>
      <c r="K127" s="147"/>
      <c r="L127" s="148"/>
      <c r="M127" s="149"/>
      <c r="N127" s="149"/>
      <c r="O127" s="149"/>
      <c r="P127" s="149"/>
      <c r="Q127" s="149"/>
      <c r="R127" s="150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455</v>
      </c>
      <c r="AS127" s="14" t="s">
        <v>83</v>
      </c>
    </row>
    <row r="128" spans="1:63" s="2" customFormat="1" ht="6.95" customHeight="1" x14ac:dyDescent="0.2">
      <c r="A128" s="28"/>
      <c r="B128" s="181"/>
      <c r="C128" s="182"/>
      <c r="D128" s="182"/>
      <c r="E128" s="182"/>
      <c r="F128" s="182"/>
      <c r="G128" s="182"/>
      <c r="H128" s="182"/>
      <c r="I128" s="182"/>
      <c r="J128" s="29"/>
      <c r="K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</row>
  </sheetData>
  <sheetProtection password="8EED" sheet="1" objects="1" scenarios="1" selectLockedCells="1"/>
  <autoFilter ref="C120:I127"/>
  <mergeCells count="15">
    <mergeCell ref="E111:G111"/>
    <mergeCell ref="E115:G115"/>
    <mergeCell ref="E113:G113"/>
    <mergeCell ref="E117:G117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75"/>
  <sheetViews>
    <sheetView showGridLines="0" topLeftCell="A2" workbookViewId="0">
      <selection activeCell="H124" sqref="H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109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139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457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458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ROUND((SUM(BC122:BC174)),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ROUND((SUM(BD122:BD174)),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ROUND((SUM(BE122:BE174)),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ROUND((SUM(BF122:BF174)),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ROUND((SUM(BG122:BG174)),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139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457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01-03-01 - 1/2 2021 souhrn oprav relé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459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139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457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01-03-01 - 1/2 2021 souhrn oprav relé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N124+SUM(N125:N172)</f>
        <v>#REF!</v>
      </c>
      <c r="O123" s="133"/>
      <c r="P123" s="134" t="e">
        <f>P124+SUM(P125:P172)</f>
        <v>#REF!</v>
      </c>
      <c r="Q123" s="133"/>
      <c r="R123" s="135" t="e">
        <f>R124+SUM(R125:R172)</f>
        <v>#REF!</v>
      </c>
      <c r="AP123" s="131" t="s">
        <v>163</v>
      </c>
      <c r="AR123" s="136" t="s">
        <v>75</v>
      </c>
      <c r="AS123" s="136" t="s">
        <v>76</v>
      </c>
      <c r="AW123" s="131" t="s">
        <v>164</v>
      </c>
      <c r="BI123" s="137" t="e">
        <f>BI124+SUM(BI125:BI172)</f>
        <v>#REF!</v>
      </c>
    </row>
    <row r="124" spans="1:63" s="2" customFormat="1" ht="24" customHeight="1" x14ac:dyDescent="0.2">
      <c r="A124" s="28"/>
      <c r="B124" s="160"/>
      <c r="C124" s="175" t="s">
        <v>236</v>
      </c>
      <c r="D124" s="175" t="s">
        <v>166</v>
      </c>
      <c r="E124" s="176" t="s">
        <v>291</v>
      </c>
      <c r="F124" s="177" t="s">
        <v>292</v>
      </c>
      <c r="G124" s="178" t="s">
        <v>169</v>
      </c>
      <c r="H124" s="138"/>
      <c r="I124" s="177" t="s">
        <v>170</v>
      </c>
      <c r="J124" s="29"/>
      <c r="K124" s="139" t="s">
        <v>1</v>
      </c>
      <c r="L124" s="140" t="s">
        <v>41</v>
      </c>
      <c r="M124" s="53"/>
      <c r="N124" s="141" t="e">
        <f>M124*#REF!</f>
        <v>#REF!</v>
      </c>
      <c r="O124" s="141">
        <v>0</v>
      </c>
      <c r="P124" s="141" t="e">
        <f>O124*#REF!</f>
        <v>#REF!</v>
      </c>
      <c r="Q124" s="141">
        <v>0</v>
      </c>
      <c r="R124" s="142" t="e">
        <f>Q124*#REF!</f>
        <v>#REF!</v>
      </c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P124" s="143" t="s">
        <v>83</v>
      </c>
      <c r="AR124" s="143" t="s">
        <v>166</v>
      </c>
      <c r="AS124" s="143" t="s">
        <v>83</v>
      </c>
      <c r="AW124" s="14" t="s">
        <v>164</v>
      </c>
      <c r="BC124" s="144" t="e">
        <f>IF(L124="základní",#REF!,0)</f>
        <v>#REF!</v>
      </c>
      <c r="BD124" s="144">
        <f>IF(L124="snížená",#REF!,0)</f>
        <v>0</v>
      </c>
      <c r="BE124" s="144">
        <f>IF(L124="zákl. přenesená",#REF!,0)</f>
        <v>0</v>
      </c>
      <c r="BF124" s="144">
        <f>IF(L124="sníž. přenesená",#REF!,0)</f>
        <v>0</v>
      </c>
      <c r="BG124" s="144">
        <f>IF(L124="nulová",#REF!,0)</f>
        <v>0</v>
      </c>
      <c r="BH124" s="14" t="s">
        <v>83</v>
      </c>
      <c r="BI124" s="144" t="e">
        <f>ROUND(H124*#REF!,2)</f>
        <v>#REF!</v>
      </c>
      <c r="BJ124" s="14" t="s">
        <v>83</v>
      </c>
      <c r="BK124" s="143" t="s">
        <v>460</v>
      </c>
    </row>
    <row r="125" spans="1:63" s="2" customFormat="1" ht="39" x14ac:dyDescent="0.2">
      <c r="A125" s="28"/>
      <c r="B125" s="160"/>
      <c r="C125" s="162"/>
      <c r="D125" s="179" t="s">
        <v>172</v>
      </c>
      <c r="E125" s="162"/>
      <c r="F125" s="180" t="s">
        <v>294</v>
      </c>
      <c r="G125" s="162"/>
      <c r="H125" s="162"/>
      <c r="I125" s="162"/>
      <c r="J125" s="29"/>
      <c r="K125" s="145"/>
      <c r="L125" s="146"/>
      <c r="M125" s="53"/>
      <c r="N125" s="53"/>
      <c r="O125" s="53"/>
      <c r="P125" s="53"/>
      <c r="Q125" s="53"/>
      <c r="R125" s="5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R125" s="14" t="s">
        <v>172</v>
      </c>
      <c r="AS125" s="14" t="s">
        <v>83</v>
      </c>
    </row>
    <row r="126" spans="1:63" s="2" customFormat="1" ht="24" customHeight="1" x14ac:dyDescent="0.2">
      <c r="A126" s="28"/>
      <c r="B126" s="160"/>
      <c r="C126" s="175" t="s">
        <v>461</v>
      </c>
      <c r="D126" s="175" t="s">
        <v>166</v>
      </c>
      <c r="E126" s="176" t="s">
        <v>167</v>
      </c>
      <c r="F126" s="177" t="s">
        <v>168</v>
      </c>
      <c r="G126" s="178" t="s">
        <v>169</v>
      </c>
      <c r="H126" s="138"/>
      <c r="I126" s="177" t="s">
        <v>170</v>
      </c>
      <c r="J126" s="29"/>
      <c r="K126" s="139" t="s">
        <v>1</v>
      </c>
      <c r="L126" s="140" t="s">
        <v>41</v>
      </c>
      <c r="M126" s="53"/>
      <c r="N126" s="141" t="e">
        <f>M126*#REF!</f>
        <v>#REF!</v>
      </c>
      <c r="O126" s="141">
        <v>0</v>
      </c>
      <c r="P126" s="141" t="e">
        <f>O126*#REF!</f>
        <v>#REF!</v>
      </c>
      <c r="Q126" s="141">
        <v>0</v>
      </c>
      <c r="R126" s="142" t="e">
        <f>Q126*#REF!</f>
        <v>#REF!</v>
      </c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P126" s="143" t="s">
        <v>83</v>
      </c>
      <c r="AR126" s="143" t="s">
        <v>166</v>
      </c>
      <c r="AS126" s="143" t="s">
        <v>83</v>
      </c>
      <c r="AW126" s="14" t="s">
        <v>164</v>
      </c>
      <c r="BC126" s="144" t="e">
        <f>IF(L126="základní",#REF!,0)</f>
        <v>#REF!</v>
      </c>
      <c r="BD126" s="144">
        <f>IF(L126="snížená",#REF!,0)</f>
        <v>0</v>
      </c>
      <c r="BE126" s="144">
        <f>IF(L126="zákl. přenesená",#REF!,0)</f>
        <v>0</v>
      </c>
      <c r="BF126" s="144">
        <f>IF(L126="sníž. přenesená",#REF!,0)</f>
        <v>0</v>
      </c>
      <c r="BG126" s="144">
        <f>IF(L126="nulová",#REF!,0)</f>
        <v>0</v>
      </c>
      <c r="BH126" s="14" t="s">
        <v>83</v>
      </c>
      <c r="BI126" s="144" t="e">
        <f>ROUND(H126*#REF!,2)</f>
        <v>#REF!</v>
      </c>
      <c r="BJ126" s="14" t="s">
        <v>83</v>
      </c>
      <c r="BK126" s="143" t="s">
        <v>462</v>
      </c>
    </row>
    <row r="127" spans="1:63" s="2" customFormat="1" ht="29.25" x14ac:dyDescent="0.2">
      <c r="A127" s="28"/>
      <c r="B127" s="160"/>
      <c r="C127" s="162"/>
      <c r="D127" s="179" t="s">
        <v>172</v>
      </c>
      <c r="E127" s="162"/>
      <c r="F127" s="180" t="s">
        <v>173</v>
      </c>
      <c r="G127" s="162"/>
      <c r="H127" s="162"/>
      <c r="I127" s="162"/>
      <c r="J127" s="29"/>
      <c r="K127" s="145"/>
      <c r="L127" s="146"/>
      <c r="M127" s="53"/>
      <c r="N127" s="53"/>
      <c r="O127" s="53"/>
      <c r="P127" s="53"/>
      <c r="Q127" s="53"/>
      <c r="R127" s="5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172</v>
      </c>
      <c r="AS127" s="14" t="s">
        <v>83</v>
      </c>
    </row>
    <row r="128" spans="1:63" s="2" customFormat="1" ht="36" customHeight="1" x14ac:dyDescent="0.2">
      <c r="A128" s="28"/>
      <c r="B128" s="160"/>
      <c r="C128" s="175" t="s">
        <v>309</v>
      </c>
      <c r="D128" s="175" t="s">
        <v>166</v>
      </c>
      <c r="E128" s="176" t="s">
        <v>175</v>
      </c>
      <c r="F128" s="177" t="s">
        <v>176</v>
      </c>
      <c r="G128" s="178" t="s">
        <v>169</v>
      </c>
      <c r="H128" s="138"/>
      <c r="I128" s="177" t="s">
        <v>170</v>
      </c>
      <c r="J128" s="29"/>
      <c r="K128" s="139" t="s">
        <v>1</v>
      </c>
      <c r="L128" s="140" t="s">
        <v>41</v>
      </c>
      <c r="M128" s="53"/>
      <c r="N128" s="141" t="e">
        <f>M128*#REF!</f>
        <v>#REF!</v>
      </c>
      <c r="O128" s="141">
        <v>0</v>
      </c>
      <c r="P128" s="141" t="e">
        <f>O128*#REF!</f>
        <v>#REF!</v>
      </c>
      <c r="Q128" s="141">
        <v>0</v>
      </c>
      <c r="R128" s="142" t="e">
        <f>Q128*#REF!</f>
        <v>#REF!</v>
      </c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P128" s="143" t="s">
        <v>83</v>
      </c>
      <c r="AR128" s="143" t="s">
        <v>166</v>
      </c>
      <c r="AS128" s="143" t="s">
        <v>83</v>
      </c>
      <c r="AW128" s="14" t="s">
        <v>164</v>
      </c>
      <c r="BC128" s="144" t="e">
        <f>IF(L128="základní",#REF!,0)</f>
        <v>#REF!</v>
      </c>
      <c r="BD128" s="144">
        <f>IF(L128="snížená",#REF!,0)</f>
        <v>0</v>
      </c>
      <c r="BE128" s="144">
        <f>IF(L128="zákl. přenesená",#REF!,0)</f>
        <v>0</v>
      </c>
      <c r="BF128" s="144">
        <f>IF(L128="sníž. přenesená",#REF!,0)</f>
        <v>0</v>
      </c>
      <c r="BG128" s="144">
        <f>IF(L128="nulová",#REF!,0)</f>
        <v>0</v>
      </c>
      <c r="BH128" s="14" t="s">
        <v>83</v>
      </c>
      <c r="BI128" s="144" t="e">
        <f>ROUND(H128*#REF!,2)</f>
        <v>#REF!</v>
      </c>
      <c r="BJ128" s="14" t="s">
        <v>83</v>
      </c>
      <c r="BK128" s="143" t="s">
        <v>463</v>
      </c>
    </row>
    <row r="129" spans="1:63" s="2" customFormat="1" ht="48.75" x14ac:dyDescent="0.2">
      <c r="A129" s="28"/>
      <c r="B129" s="160"/>
      <c r="C129" s="162"/>
      <c r="D129" s="179" t="s">
        <v>172</v>
      </c>
      <c r="E129" s="162"/>
      <c r="F129" s="180" t="s">
        <v>178</v>
      </c>
      <c r="G129" s="162"/>
      <c r="H129" s="162"/>
      <c r="I129" s="162"/>
      <c r="J129" s="29"/>
      <c r="K129" s="145"/>
      <c r="L129" s="146"/>
      <c r="M129" s="53"/>
      <c r="N129" s="53"/>
      <c r="O129" s="53"/>
      <c r="P129" s="53"/>
      <c r="Q129" s="53"/>
      <c r="R129" s="54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172</v>
      </c>
      <c r="AS129" s="14" t="s">
        <v>83</v>
      </c>
    </row>
    <row r="130" spans="1:63" s="2" customFormat="1" ht="24" customHeight="1" x14ac:dyDescent="0.2">
      <c r="A130" s="28"/>
      <c r="B130" s="160"/>
      <c r="C130" s="175" t="s">
        <v>464</v>
      </c>
      <c r="D130" s="175" t="s">
        <v>166</v>
      </c>
      <c r="E130" s="176" t="s">
        <v>310</v>
      </c>
      <c r="F130" s="177" t="s">
        <v>311</v>
      </c>
      <c r="G130" s="178" t="s">
        <v>169</v>
      </c>
      <c r="H130" s="138"/>
      <c r="I130" s="177" t="s">
        <v>170</v>
      </c>
      <c r="J130" s="29"/>
      <c r="K130" s="139" t="s">
        <v>1</v>
      </c>
      <c r="L130" s="140" t="s">
        <v>41</v>
      </c>
      <c r="M130" s="53"/>
      <c r="N130" s="141" t="e">
        <f>M130*#REF!</f>
        <v>#REF!</v>
      </c>
      <c r="O130" s="141">
        <v>0</v>
      </c>
      <c r="P130" s="141" t="e">
        <f>O130*#REF!</f>
        <v>#REF!</v>
      </c>
      <c r="Q130" s="141">
        <v>0</v>
      </c>
      <c r="R130" s="142" t="e">
        <f>Q130*#REF!</f>
        <v>#REF!</v>
      </c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P130" s="143" t="s">
        <v>83</v>
      </c>
      <c r="AR130" s="143" t="s">
        <v>166</v>
      </c>
      <c r="AS130" s="143" t="s">
        <v>83</v>
      </c>
      <c r="AW130" s="14" t="s">
        <v>164</v>
      </c>
      <c r="BC130" s="144" t="e">
        <f>IF(L130="základní",#REF!,0)</f>
        <v>#REF!</v>
      </c>
      <c r="BD130" s="144">
        <f>IF(L130="snížená",#REF!,0)</f>
        <v>0</v>
      </c>
      <c r="BE130" s="144">
        <f>IF(L130="zákl. přenesená",#REF!,0)</f>
        <v>0</v>
      </c>
      <c r="BF130" s="144">
        <f>IF(L130="sníž. přenesená",#REF!,0)</f>
        <v>0</v>
      </c>
      <c r="BG130" s="144">
        <f>IF(L130="nulová",#REF!,0)</f>
        <v>0</v>
      </c>
      <c r="BH130" s="14" t="s">
        <v>83</v>
      </c>
      <c r="BI130" s="144" t="e">
        <f>ROUND(H130*#REF!,2)</f>
        <v>#REF!</v>
      </c>
      <c r="BJ130" s="14" t="s">
        <v>83</v>
      </c>
      <c r="BK130" s="143" t="s">
        <v>465</v>
      </c>
    </row>
    <row r="131" spans="1:63" s="2" customFormat="1" ht="29.25" x14ac:dyDescent="0.2">
      <c r="A131" s="28"/>
      <c r="B131" s="160"/>
      <c r="C131" s="162"/>
      <c r="D131" s="179" t="s">
        <v>172</v>
      </c>
      <c r="E131" s="162"/>
      <c r="F131" s="180" t="s">
        <v>313</v>
      </c>
      <c r="G131" s="162"/>
      <c r="H131" s="162"/>
      <c r="I131" s="162"/>
      <c r="J131" s="29"/>
      <c r="K131" s="145"/>
      <c r="L131" s="146"/>
      <c r="M131" s="53"/>
      <c r="N131" s="53"/>
      <c r="O131" s="53"/>
      <c r="P131" s="53"/>
      <c r="Q131" s="53"/>
      <c r="R131" s="54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R131" s="14" t="s">
        <v>172</v>
      </c>
      <c r="AS131" s="14" t="s">
        <v>83</v>
      </c>
    </row>
    <row r="132" spans="1:63" s="2" customFormat="1" ht="48" customHeight="1" x14ac:dyDescent="0.2">
      <c r="A132" s="28"/>
      <c r="B132" s="160"/>
      <c r="C132" s="175" t="s">
        <v>7</v>
      </c>
      <c r="D132" s="175" t="s">
        <v>166</v>
      </c>
      <c r="E132" s="176" t="s">
        <v>314</v>
      </c>
      <c r="F132" s="177" t="s">
        <v>315</v>
      </c>
      <c r="G132" s="178" t="s">
        <v>169</v>
      </c>
      <c r="H132" s="138"/>
      <c r="I132" s="177" t="s">
        <v>170</v>
      </c>
      <c r="J132" s="29"/>
      <c r="K132" s="139" t="s">
        <v>1</v>
      </c>
      <c r="L132" s="140" t="s">
        <v>41</v>
      </c>
      <c r="M132" s="53"/>
      <c r="N132" s="141" t="e">
        <f>M132*#REF!</f>
        <v>#REF!</v>
      </c>
      <c r="O132" s="141">
        <v>0</v>
      </c>
      <c r="P132" s="141" t="e">
        <f>O132*#REF!</f>
        <v>#REF!</v>
      </c>
      <c r="Q132" s="141">
        <v>0</v>
      </c>
      <c r="R132" s="142" t="e">
        <f>Q132*#REF!</f>
        <v>#REF!</v>
      </c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P132" s="143" t="s">
        <v>83</v>
      </c>
      <c r="AR132" s="143" t="s">
        <v>166</v>
      </c>
      <c r="AS132" s="143" t="s">
        <v>83</v>
      </c>
      <c r="AW132" s="14" t="s">
        <v>164</v>
      </c>
      <c r="BC132" s="144" t="e">
        <f>IF(L132="základní",#REF!,0)</f>
        <v>#REF!</v>
      </c>
      <c r="BD132" s="144">
        <f>IF(L132="snížená",#REF!,0)</f>
        <v>0</v>
      </c>
      <c r="BE132" s="144">
        <f>IF(L132="zákl. přenesená",#REF!,0)</f>
        <v>0</v>
      </c>
      <c r="BF132" s="144">
        <f>IF(L132="sníž. přenesená",#REF!,0)</f>
        <v>0</v>
      </c>
      <c r="BG132" s="144">
        <f>IF(L132="nulová",#REF!,0)</f>
        <v>0</v>
      </c>
      <c r="BH132" s="14" t="s">
        <v>83</v>
      </c>
      <c r="BI132" s="144" t="e">
        <f>ROUND(H132*#REF!,2)</f>
        <v>#REF!</v>
      </c>
      <c r="BJ132" s="14" t="s">
        <v>83</v>
      </c>
      <c r="BK132" s="143" t="s">
        <v>466</v>
      </c>
    </row>
    <row r="133" spans="1:63" s="2" customFormat="1" ht="48.75" x14ac:dyDescent="0.2">
      <c r="A133" s="28"/>
      <c r="B133" s="160"/>
      <c r="C133" s="162"/>
      <c r="D133" s="179" t="s">
        <v>172</v>
      </c>
      <c r="E133" s="162"/>
      <c r="F133" s="180" t="s">
        <v>317</v>
      </c>
      <c r="G133" s="162"/>
      <c r="H133" s="162"/>
      <c r="I133" s="162"/>
      <c r="J133" s="29"/>
      <c r="K133" s="145"/>
      <c r="L133" s="146"/>
      <c r="M133" s="53"/>
      <c r="N133" s="53"/>
      <c r="O133" s="53"/>
      <c r="P133" s="53"/>
      <c r="Q133" s="53"/>
      <c r="R133" s="54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R133" s="14" t="s">
        <v>172</v>
      </c>
      <c r="AS133" s="14" t="s">
        <v>83</v>
      </c>
    </row>
    <row r="134" spans="1:63" s="2" customFormat="1" ht="24" customHeight="1" x14ac:dyDescent="0.2">
      <c r="A134" s="28"/>
      <c r="B134" s="160"/>
      <c r="C134" s="175" t="s">
        <v>467</v>
      </c>
      <c r="D134" s="175" t="s">
        <v>166</v>
      </c>
      <c r="E134" s="176" t="s">
        <v>180</v>
      </c>
      <c r="F134" s="177" t="s">
        <v>181</v>
      </c>
      <c r="G134" s="178" t="s">
        <v>169</v>
      </c>
      <c r="H134" s="138"/>
      <c r="I134" s="177" t="s">
        <v>170</v>
      </c>
      <c r="J134" s="29"/>
      <c r="K134" s="139" t="s">
        <v>1</v>
      </c>
      <c r="L134" s="140" t="s">
        <v>41</v>
      </c>
      <c r="M134" s="53"/>
      <c r="N134" s="141" t="e">
        <f>M134*#REF!</f>
        <v>#REF!</v>
      </c>
      <c r="O134" s="141">
        <v>0</v>
      </c>
      <c r="P134" s="141" t="e">
        <f>O134*#REF!</f>
        <v>#REF!</v>
      </c>
      <c r="Q134" s="141">
        <v>0</v>
      </c>
      <c r="R134" s="142" t="e">
        <f>Q134*#REF!</f>
        <v>#REF!</v>
      </c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P134" s="143" t="s">
        <v>83</v>
      </c>
      <c r="AR134" s="143" t="s">
        <v>166</v>
      </c>
      <c r="AS134" s="143" t="s">
        <v>83</v>
      </c>
      <c r="AW134" s="14" t="s">
        <v>164</v>
      </c>
      <c r="BC134" s="144" t="e">
        <f>IF(L134="základní",#REF!,0)</f>
        <v>#REF!</v>
      </c>
      <c r="BD134" s="144">
        <f>IF(L134="snížená",#REF!,0)</f>
        <v>0</v>
      </c>
      <c r="BE134" s="144">
        <f>IF(L134="zákl. přenesená",#REF!,0)</f>
        <v>0</v>
      </c>
      <c r="BF134" s="144">
        <f>IF(L134="sníž. přenesená",#REF!,0)</f>
        <v>0</v>
      </c>
      <c r="BG134" s="144">
        <f>IF(L134="nulová",#REF!,0)</f>
        <v>0</v>
      </c>
      <c r="BH134" s="14" t="s">
        <v>83</v>
      </c>
      <c r="BI134" s="144" t="e">
        <f>ROUND(H134*#REF!,2)</f>
        <v>#REF!</v>
      </c>
      <c r="BJ134" s="14" t="s">
        <v>83</v>
      </c>
      <c r="BK134" s="143" t="s">
        <v>468</v>
      </c>
    </row>
    <row r="135" spans="1:63" s="2" customFormat="1" ht="29.25" x14ac:dyDescent="0.2">
      <c r="A135" s="28"/>
      <c r="B135" s="160"/>
      <c r="C135" s="162"/>
      <c r="D135" s="179" t="s">
        <v>172</v>
      </c>
      <c r="E135" s="162"/>
      <c r="F135" s="180" t="s">
        <v>183</v>
      </c>
      <c r="G135" s="162"/>
      <c r="H135" s="162"/>
      <c r="I135" s="162"/>
      <c r="J135" s="29"/>
      <c r="K135" s="145"/>
      <c r="L135" s="146"/>
      <c r="M135" s="53"/>
      <c r="N135" s="53"/>
      <c r="O135" s="53"/>
      <c r="P135" s="53"/>
      <c r="Q135" s="53"/>
      <c r="R135" s="54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R135" s="14" t="s">
        <v>172</v>
      </c>
      <c r="AS135" s="14" t="s">
        <v>83</v>
      </c>
    </row>
    <row r="136" spans="1:63" s="2" customFormat="1" ht="24" customHeight="1" x14ac:dyDescent="0.2">
      <c r="A136" s="28"/>
      <c r="B136" s="160"/>
      <c r="C136" s="175" t="s">
        <v>283</v>
      </c>
      <c r="D136" s="175" t="s">
        <v>166</v>
      </c>
      <c r="E136" s="176" t="s">
        <v>331</v>
      </c>
      <c r="F136" s="177" t="s">
        <v>332</v>
      </c>
      <c r="G136" s="178" t="s">
        <v>169</v>
      </c>
      <c r="H136" s="138"/>
      <c r="I136" s="177" t="s">
        <v>170</v>
      </c>
      <c r="J136" s="29"/>
      <c r="K136" s="139" t="s">
        <v>1</v>
      </c>
      <c r="L136" s="140" t="s">
        <v>41</v>
      </c>
      <c r="M136" s="53"/>
      <c r="N136" s="141" t="e">
        <f>M136*#REF!</f>
        <v>#REF!</v>
      </c>
      <c r="O136" s="141">
        <v>0</v>
      </c>
      <c r="P136" s="141" t="e">
        <f>O136*#REF!</f>
        <v>#REF!</v>
      </c>
      <c r="Q136" s="141">
        <v>0</v>
      </c>
      <c r="R136" s="142" t="e">
        <f>Q136*#REF!</f>
        <v>#REF!</v>
      </c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P136" s="143" t="s">
        <v>83</v>
      </c>
      <c r="AR136" s="143" t="s">
        <v>166</v>
      </c>
      <c r="AS136" s="143" t="s">
        <v>83</v>
      </c>
      <c r="AW136" s="14" t="s">
        <v>164</v>
      </c>
      <c r="BC136" s="144" t="e">
        <f>IF(L136="základní",#REF!,0)</f>
        <v>#REF!</v>
      </c>
      <c r="BD136" s="144">
        <f>IF(L136="snížená",#REF!,0)</f>
        <v>0</v>
      </c>
      <c r="BE136" s="144">
        <f>IF(L136="zákl. přenesená",#REF!,0)</f>
        <v>0</v>
      </c>
      <c r="BF136" s="144">
        <f>IF(L136="sníž. přenesená",#REF!,0)</f>
        <v>0</v>
      </c>
      <c r="BG136" s="144">
        <f>IF(L136="nulová",#REF!,0)</f>
        <v>0</v>
      </c>
      <c r="BH136" s="14" t="s">
        <v>83</v>
      </c>
      <c r="BI136" s="144" t="e">
        <f>ROUND(H136*#REF!,2)</f>
        <v>#REF!</v>
      </c>
      <c r="BJ136" s="14" t="s">
        <v>83</v>
      </c>
      <c r="BK136" s="143" t="s">
        <v>469</v>
      </c>
    </row>
    <row r="137" spans="1:63" s="2" customFormat="1" ht="29.25" x14ac:dyDescent="0.2">
      <c r="A137" s="28"/>
      <c r="B137" s="160"/>
      <c r="C137" s="162"/>
      <c r="D137" s="179" t="s">
        <v>172</v>
      </c>
      <c r="E137" s="162"/>
      <c r="F137" s="180" t="s">
        <v>334</v>
      </c>
      <c r="G137" s="162"/>
      <c r="H137" s="162"/>
      <c r="I137" s="162"/>
      <c r="J137" s="29"/>
      <c r="K137" s="145"/>
      <c r="L137" s="146"/>
      <c r="M137" s="53"/>
      <c r="N137" s="53"/>
      <c r="O137" s="53"/>
      <c r="P137" s="53"/>
      <c r="Q137" s="53"/>
      <c r="R137" s="54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R137" s="14" t="s">
        <v>172</v>
      </c>
      <c r="AS137" s="14" t="s">
        <v>83</v>
      </c>
    </row>
    <row r="138" spans="1:63" s="2" customFormat="1" ht="24" customHeight="1" x14ac:dyDescent="0.2">
      <c r="A138" s="28"/>
      <c r="B138" s="160"/>
      <c r="C138" s="175" t="s">
        <v>231</v>
      </c>
      <c r="D138" s="175" t="s">
        <v>166</v>
      </c>
      <c r="E138" s="176" t="s">
        <v>199</v>
      </c>
      <c r="F138" s="177" t="s">
        <v>200</v>
      </c>
      <c r="G138" s="178" t="s">
        <v>169</v>
      </c>
      <c r="H138" s="138"/>
      <c r="I138" s="177" t="s">
        <v>170</v>
      </c>
      <c r="J138" s="29"/>
      <c r="K138" s="139" t="s">
        <v>1</v>
      </c>
      <c r="L138" s="140" t="s">
        <v>41</v>
      </c>
      <c r="M138" s="53"/>
      <c r="N138" s="141" t="e">
        <f>M138*#REF!</f>
        <v>#REF!</v>
      </c>
      <c r="O138" s="141">
        <v>0</v>
      </c>
      <c r="P138" s="141" t="e">
        <f>O138*#REF!</f>
        <v>#REF!</v>
      </c>
      <c r="Q138" s="141">
        <v>0</v>
      </c>
      <c r="R138" s="142" t="e">
        <f>Q138*#REF!</f>
        <v>#REF!</v>
      </c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P138" s="143" t="s">
        <v>83</v>
      </c>
      <c r="AR138" s="143" t="s">
        <v>166</v>
      </c>
      <c r="AS138" s="143" t="s">
        <v>83</v>
      </c>
      <c r="AW138" s="14" t="s">
        <v>164</v>
      </c>
      <c r="BC138" s="144" t="e">
        <f>IF(L138="základní",#REF!,0)</f>
        <v>#REF!</v>
      </c>
      <c r="BD138" s="144">
        <f>IF(L138="snížená",#REF!,0)</f>
        <v>0</v>
      </c>
      <c r="BE138" s="144">
        <f>IF(L138="zákl. přenesená",#REF!,0)</f>
        <v>0</v>
      </c>
      <c r="BF138" s="144">
        <f>IF(L138="sníž. přenesená",#REF!,0)</f>
        <v>0</v>
      </c>
      <c r="BG138" s="144">
        <f>IF(L138="nulová",#REF!,0)</f>
        <v>0</v>
      </c>
      <c r="BH138" s="14" t="s">
        <v>83</v>
      </c>
      <c r="BI138" s="144" t="e">
        <f>ROUND(H138*#REF!,2)</f>
        <v>#REF!</v>
      </c>
      <c r="BJ138" s="14" t="s">
        <v>83</v>
      </c>
      <c r="BK138" s="143" t="s">
        <v>470</v>
      </c>
    </row>
    <row r="139" spans="1:63" s="2" customFormat="1" ht="39" x14ac:dyDescent="0.2">
      <c r="A139" s="28"/>
      <c r="B139" s="160"/>
      <c r="C139" s="162"/>
      <c r="D139" s="179" t="s">
        <v>172</v>
      </c>
      <c r="E139" s="162"/>
      <c r="F139" s="180" t="s">
        <v>202</v>
      </c>
      <c r="G139" s="162"/>
      <c r="H139" s="162"/>
      <c r="I139" s="162"/>
      <c r="J139" s="29"/>
      <c r="K139" s="145"/>
      <c r="L139" s="146"/>
      <c r="M139" s="53"/>
      <c r="N139" s="53"/>
      <c r="O139" s="53"/>
      <c r="P139" s="53"/>
      <c r="Q139" s="53"/>
      <c r="R139" s="54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R139" s="14" t="s">
        <v>172</v>
      </c>
      <c r="AS139" s="14" t="s">
        <v>83</v>
      </c>
    </row>
    <row r="140" spans="1:63" s="2" customFormat="1" ht="24" customHeight="1" x14ac:dyDescent="0.2">
      <c r="A140" s="28"/>
      <c r="B140" s="160"/>
      <c r="C140" s="175" t="s">
        <v>85</v>
      </c>
      <c r="D140" s="175" t="s">
        <v>166</v>
      </c>
      <c r="E140" s="176" t="s">
        <v>203</v>
      </c>
      <c r="F140" s="177" t="s">
        <v>204</v>
      </c>
      <c r="G140" s="178" t="s">
        <v>169</v>
      </c>
      <c r="H140" s="138"/>
      <c r="I140" s="177" t="s">
        <v>170</v>
      </c>
      <c r="J140" s="29"/>
      <c r="K140" s="139" t="s">
        <v>1</v>
      </c>
      <c r="L140" s="140" t="s">
        <v>41</v>
      </c>
      <c r="M140" s="53"/>
      <c r="N140" s="141" t="e">
        <f>M140*#REF!</f>
        <v>#REF!</v>
      </c>
      <c r="O140" s="141">
        <v>0</v>
      </c>
      <c r="P140" s="141" t="e">
        <f>O140*#REF!</f>
        <v>#REF!</v>
      </c>
      <c r="Q140" s="141">
        <v>0</v>
      </c>
      <c r="R140" s="142" t="e">
        <f>Q140*#REF!</f>
        <v>#REF!</v>
      </c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P140" s="143" t="s">
        <v>83</v>
      </c>
      <c r="AR140" s="143" t="s">
        <v>166</v>
      </c>
      <c r="AS140" s="143" t="s">
        <v>83</v>
      </c>
      <c r="AW140" s="14" t="s">
        <v>164</v>
      </c>
      <c r="BC140" s="144" t="e">
        <f>IF(L140="základní",#REF!,0)</f>
        <v>#REF!</v>
      </c>
      <c r="BD140" s="144">
        <f>IF(L140="snížená",#REF!,0)</f>
        <v>0</v>
      </c>
      <c r="BE140" s="144">
        <f>IF(L140="zákl. přenesená",#REF!,0)</f>
        <v>0</v>
      </c>
      <c r="BF140" s="144">
        <f>IF(L140="sníž. přenesená",#REF!,0)</f>
        <v>0</v>
      </c>
      <c r="BG140" s="144">
        <f>IF(L140="nulová",#REF!,0)</f>
        <v>0</v>
      </c>
      <c r="BH140" s="14" t="s">
        <v>83</v>
      </c>
      <c r="BI140" s="144" t="e">
        <f>ROUND(H140*#REF!,2)</f>
        <v>#REF!</v>
      </c>
      <c r="BJ140" s="14" t="s">
        <v>83</v>
      </c>
      <c r="BK140" s="143" t="s">
        <v>471</v>
      </c>
    </row>
    <row r="141" spans="1:63" s="2" customFormat="1" ht="29.25" x14ac:dyDescent="0.2">
      <c r="A141" s="28"/>
      <c r="B141" s="160"/>
      <c r="C141" s="162"/>
      <c r="D141" s="179" t="s">
        <v>172</v>
      </c>
      <c r="E141" s="162"/>
      <c r="F141" s="180" t="s">
        <v>206</v>
      </c>
      <c r="G141" s="162"/>
      <c r="H141" s="162"/>
      <c r="I141" s="162"/>
      <c r="J141" s="29"/>
      <c r="K141" s="145"/>
      <c r="L141" s="146"/>
      <c r="M141" s="53"/>
      <c r="N141" s="53"/>
      <c r="O141" s="53"/>
      <c r="P141" s="53"/>
      <c r="Q141" s="53"/>
      <c r="R141" s="54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R141" s="14" t="s">
        <v>172</v>
      </c>
      <c r="AS141" s="14" t="s">
        <v>83</v>
      </c>
    </row>
    <row r="142" spans="1:63" s="2" customFormat="1" ht="24" customHeight="1" x14ac:dyDescent="0.2">
      <c r="A142" s="28"/>
      <c r="B142" s="160"/>
      <c r="C142" s="175" t="s">
        <v>245</v>
      </c>
      <c r="D142" s="175" t="s">
        <v>166</v>
      </c>
      <c r="E142" s="176" t="s">
        <v>208</v>
      </c>
      <c r="F142" s="177" t="s">
        <v>209</v>
      </c>
      <c r="G142" s="178" t="s">
        <v>169</v>
      </c>
      <c r="H142" s="138"/>
      <c r="I142" s="177" t="s">
        <v>170</v>
      </c>
      <c r="J142" s="29"/>
      <c r="K142" s="139" t="s">
        <v>1</v>
      </c>
      <c r="L142" s="140" t="s">
        <v>41</v>
      </c>
      <c r="M142" s="53"/>
      <c r="N142" s="141" t="e">
        <f>M142*#REF!</f>
        <v>#REF!</v>
      </c>
      <c r="O142" s="141">
        <v>0</v>
      </c>
      <c r="P142" s="141" t="e">
        <f>O142*#REF!</f>
        <v>#REF!</v>
      </c>
      <c r="Q142" s="141">
        <v>0</v>
      </c>
      <c r="R142" s="142" t="e">
        <f>Q142*#REF!</f>
        <v>#REF!</v>
      </c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P142" s="143" t="s">
        <v>83</v>
      </c>
      <c r="AR142" s="143" t="s">
        <v>166</v>
      </c>
      <c r="AS142" s="143" t="s">
        <v>83</v>
      </c>
      <c r="AW142" s="14" t="s">
        <v>164</v>
      </c>
      <c r="BC142" s="144" t="e">
        <f>IF(L142="základní",#REF!,0)</f>
        <v>#REF!</v>
      </c>
      <c r="BD142" s="144">
        <f>IF(L142="snížená",#REF!,0)</f>
        <v>0</v>
      </c>
      <c r="BE142" s="144">
        <f>IF(L142="zákl. přenesená",#REF!,0)</f>
        <v>0</v>
      </c>
      <c r="BF142" s="144">
        <f>IF(L142="sníž. přenesená",#REF!,0)</f>
        <v>0</v>
      </c>
      <c r="BG142" s="144">
        <f>IF(L142="nulová",#REF!,0)</f>
        <v>0</v>
      </c>
      <c r="BH142" s="14" t="s">
        <v>83</v>
      </c>
      <c r="BI142" s="144" t="e">
        <f>ROUND(H142*#REF!,2)</f>
        <v>#REF!</v>
      </c>
      <c r="BJ142" s="14" t="s">
        <v>83</v>
      </c>
      <c r="BK142" s="143" t="s">
        <v>472</v>
      </c>
    </row>
    <row r="143" spans="1:63" s="2" customFormat="1" ht="29.25" x14ac:dyDescent="0.2">
      <c r="A143" s="28"/>
      <c r="B143" s="160"/>
      <c r="C143" s="162"/>
      <c r="D143" s="179" t="s">
        <v>172</v>
      </c>
      <c r="E143" s="162"/>
      <c r="F143" s="180" t="s">
        <v>211</v>
      </c>
      <c r="G143" s="162"/>
      <c r="H143" s="162"/>
      <c r="I143" s="162"/>
      <c r="J143" s="29"/>
      <c r="K143" s="145"/>
      <c r="L143" s="146"/>
      <c r="M143" s="53"/>
      <c r="N143" s="53"/>
      <c r="O143" s="53"/>
      <c r="P143" s="53"/>
      <c r="Q143" s="53"/>
      <c r="R143" s="54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R143" s="14" t="s">
        <v>172</v>
      </c>
      <c r="AS143" s="14" t="s">
        <v>83</v>
      </c>
    </row>
    <row r="144" spans="1:63" s="2" customFormat="1" ht="24" customHeight="1" x14ac:dyDescent="0.2">
      <c r="A144" s="28"/>
      <c r="B144" s="160"/>
      <c r="C144" s="175" t="s">
        <v>268</v>
      </c>
      <c r="D144" s="175" t="s">
        <v>166</v>
      </c>
      <c r="E144" s="176" t="s">
        <v>213</v>
      </c>
      <c r="F144" s="177" t="s">
        <v>214</v>
      </c>
      <c r="G144" s="178" t="s">
        <v>169</v>
      </c>
      <c r="H144" s="138"/>
      <c r="I144" s="177" t="s">
        <v>170</v>
      </c>
      <c r="J144" s="29"/>
      <c r="K144" s="139" t="s">
        <v>1</v>
      </c>
      <c r="L144" s="140" t="s">
        <v>41</v>
      </c>
      <c r="M144" s="53"/>
      <c r="N144" s="141" t="e">
        <f>M144*#REF!</f>
        <v>#REF!</v>
      </c>
      <c r="O144" s="141">
        <v>0</v>
      </c>
      <c r="P144" s="141" t="e">
        <f>O144*#REF!</f>
        <v>#REF!</v>
      </c>
      <c r="Q144" s="141">
        <v>0</v>
      </c>
      <c r="R144" s="142" t="e">
        <f>Q144*#REF!</f>
        <v>#REF!</v>
      </c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P144" s="143" t="s">
        <v>83</v>
      </c>
      <c r="AR144" s="143" t="s">
        <v>166</v>
      </c>
      <c r="AS144" s="143" t="s">
        <v>83</v>
      </c>
      <c r="AW144" s="14" t="s">
        <v>164</v>
      </c>
      <c r="BC144" s="144" t="e">
        <f>IF(L144="základní",#REF!,0)</f>
        <v>#REF!</v>
      </c>
      <c r="BD144" s="144">
        <f>IF(L144="snížená",#REF!,0)</f>
        <v>0</v>
      </c>
      <c r="BE144" s="144">
        <f>IF(L144="zákl. přenesená",#REF!,0)</f>
        <v>0</v>
      </c>
      <c r="BF144" s="144">
        <f>IF(L144="sníž. přenesená",#REF!,0)</f>
        <v>0</v>
      </c>
      <c r="BG144" s="144">
        <f>IF(L144="nulová",#REF!,0)</f>
        <v>0</v>
      </c>
      <c r="BH144" s="14" t="s">
        <v>83</v>
      </c>
      <c r="BI144" s="144" t="e">
        <f>ROUND(H144*#REF!,2)</f>
        <v>#REF!</v>
      </c>
      <c r="BJ144" s="14" t="s">
        <v>83</v>
      </c>
      <c r="BK144" s="143" t="s">
        <v>473</v>
      </c>
    </row>
    <row r="145" spans="1:63" s="2" customFormat="1" ht="29.25" x14ac:dyDescent="0.2">
      <c r="A145" s="28"/>
      <c r="B145" s="160"/>
      <c r="C145" s="162"/>
      <c r="D145" s="179" t="s">
        <v>172</v>
      </c>
      <c r="E145" s="162"/>
      <c r="F145" s="180" t="s">
        <v>216</v>
      </c>
      <c r="G145" s="162"/>
      <c r="H145" s="162"/>
      <c r="I145" s="162"/>
      <c r="J145" s="29"/>
      <c r="K145" s="145"/>
      <c r="L145" s="146"/>
      <c r="M145" s="53"/>
      <c r="N145" s="53"/>
      <c r="O145" s="53"/>
      <c r="P145" s="53"/>
      <c r="Q145" s="53"/>
      <c r="R145" s="54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R145" s="14" t="s">
        <v>172</v>
      </c>
      <c r="AS145" s="14" t="s">
        <v>83</v>
      </c>
    </row>
    <row r="146" spans="1:63" s="2" customFormat="1" ht="24" customHeight="1" x14ac:dyDescent="0.2">
      <c r="A146" s="28"/>
      <c r="B146" s="160"/>
      <c r="C146" s="175" t="s">
        <v>189</v>
      </c>
      <c r="D146" s="175" t="s">
        <v>166</v>
      </c>
      <c r="E146" s="176" t="s">
        <v>232</v>
      </c>
      <c r="F146" s="177" t="s">
        <v>233</v>
      </c>
      <c r="G146" s="178" t="s">
        <v>169</v>
      </c>
      <c r="H146" s="138"/>
      <c r="I146" s="177" t="s">
        <v>170</v>
      </c>
      <c r="J146" s="29"/>
      <c r="K146" s="139" t="s">
        <v>1</v>
      </c>
      <c r="L146" s="140" t="s">
        <v>41</v>
      </c>
      <c r="M146" s="53"/>
      <c r="N146" s="141" t="e">
        <f>M146*#REF!</f>
        <v>#REF!</v>
      </c>
      <c r="O146" s="141">
        <v>0</v>
      </c>
      <c r="P146" s="141" t="e">
        <f>O146*#REF!</f>
        <v>#REF!</v>
      </c>
      <c r="Q146" s="141">
        <v>0</v>
      </c>
      <c r="R146" s="142" t="e">
        <f>Q146*#REF!</f>
        <v>#REF!</v>
      </c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P146" s="143" t="s">
        <v>83</v>
      </c>
      <c r="AR146" s="143" t="s">
        <v>166</v>
      </c>
      <c r="AS146" s="143" t="s">
        <v>83</v>
      </c>
      <c r="AW146" s="14" t="s">
        <v>164</v>
      </c>
      <c r="BC146" s="144" t="e">
        <f>IF(L146="základní",#REF!,0)</f>
        <v>#REF!</v>
      </c>
      <c r="BD146" s="144">
        <f>IF(L146="snížená",#REF!,0)</f>
        <v>0</v>
      </c>
      <c r="BE146" s="144">
        <f>IF(L146="zákl. přenesená",#REF!,0)</f>
        <v>0</v>
      </c>
      <c r="BF146" s="144">
        <f>IF(L146="sníž. přenesená",#REF!,0)</f>
        <v>0</v>
      </c>
      <c r="BG146" s="144">
        <f>IF(L146="nulová",#REF!,0)</f>
        <v>0</v>
      </c>
      <c r="BH146" s="14" t="s">
        <v>83</v>
      </c>
      <c r="BI146" s="144" t="e">
        <f>ROUND(H146*#REF!,2)</f>
        <v>#REF!</v>
      </c>
      <c r="BJ146" s="14" t="s">
        <v>83</v>
      </c>
      <c r="BK146" s="143" t="s">
        <v>474</v>
      </c>
    </row>
    <row r="147" spans="1:63" s="2" customFormat="1" ht="29.25" x14ac:dyDescent="0.2">
      <c r="A147" s="28"/>
      <c r="B147" s="160"/>
      <c r="C147" s="162"/>
      <c r="D147" s="179" t="s">
        <v>172</v>
      </c>
      <c r="E147" s="162"/>
      <c r="F147" s="180" t="s">
        <v>235</v>
      </c>
      <c r="G147" s="162"/>
      <c r="H147" s="162"/>
      <c r="I147" s="162"/>
      <c r="J147" s="29"/>
      <c r="K147" s="145"/>
      <c r="L147" s="146"/>
      <c r="M147" s="53"/>
      <c r="N147" s="53"/>
      <c r="O147" s="53"/>
      <c r="P147" s="53"/>
      <c r="Q147" s="53"/>
      <c r="R147" s="54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R147" s="14" t="s">
        <v>172</v>
      </c>
      <c r="AS147" s="14" t="s">
        <v>83</v>
      </c>
    </row>
    <row r="148" spans="1:63" s="2" customFormat="1" ht="24" customHeight="1" x14ac:dyDescent="0.2">
      <c r="A148" s="28"/>
      <c r="B148" s="160"/>
      <c r="C148" s="175" t="s">
        <v>250</v>
      </c>
      <c r="D148" s="175" t="s">
        <v>166</v>
      </c>
      <c r="E148" s="176" t="s">
        <v>241</v>
      </c>
      <c r="F148" s="177" t="s">
        <v>242</v>
      </c>
      <c r="G148" s="178" t="s">
        <v>169</v>
      </c>
      <c r="H148" s="138"/>
      <c r="I148" s="177" t="s">
        <v>170</v>
      </c>
      <c r="J148" s="29"/>
      <c r="K148" s="139" t="s">
        <v>1</v>
      </c>
      <c r="L148" s="140" t="s">
        <v>41</v>
      </c>
      <c r="M148" s="53"/>
      <c r="N148" s="141" t="e">
        <f>M148*#REF!</f>
        <v>#REF!</v>
      </c>
      <c r="O148" s="141">
        <v>0</v>
      </c>
      <c r="P148" s="141" t="e">
        <f>O148*#REF!</f>
        <v>#REF!</v>
      </c>
      <c r="Q148" s="141">
        <v>0</v>
      </c>
      <c r="R148" s="142" t="e">
        <f>Q148*#REF!</f>
        <v>#REF!</v>
      </c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P148" s="143" t="s">
        <v>83</v>
      </c>
      <c r="AR148" s="143" t="s">
        <v>166</v>
      </c>
      <c r="AS148" s="143" t="s">
        <v>83</v>
      </c>
      <c r="AW148" s="14" t="s">
        <v>164</v>
      </c>
      <c r="BC148" s="144" t="e">
        <f>IF(L148="základní",#REF!,0)</f>
        <v>#REF!</v>
      </c>
      <c r="BD148" s="144">
        <f>IF(L148="snížená",#REF!,0)</f>
        <v>0</v>
      </c>
      <c r="BE148" s="144">
        <f>IF(L148="zákl. přenesená",#REF!,0)</f>
        <v>0</v>
      </c>
      <c r="BF148" s="144">
        <f>IF(L148="sníž. přenesená",#REF!,0)</f>
        <v>0</v>
      </c>
      <c r="BG148" s="144">
        <f>IF(L148="nulová",#REF!,0)</f>
        <v>0</v>
      </c>
      <c r="BH148" s="14" t="s">
        <v>83</v>
      </c>
      <c r="BI148" s="144" t="e">
        <f>ROUND(H148*#REF!,2)</f>
        <v>#REF!</v>
      </c>
      <c r="BJ148" s="14" t="s">
        <v>83</v>
      </c>
      <c r="BK148" s="143" t="s">
        <v>475</v>
      </c>
    </row>
    <row r="149" spans="1:63" s="2" customFormat="1" ht="29.25" x14ac:dyDescent="0.2">
      <c r="A149" s="28"/>
      <c r="B149" s="160"/>
      <c r="C149" s="162"/>
      <c r="D149" s="179" t="s">
        <v>172</v>
      </c>
      <c r="E149" s="162"/>
      <c r="F149" s="180" t="s">
        <v>244</v>
      </c>
      <c r="G149" s="162"/>
      <c r="H149" s="162"/>
      <c r="I149" s="162"/>
      <c r="J149" s="29"/>
      <c r="K149" s="145"/>
      <c r="L149" s="146"/>
      <c r="M149" s="53"/>
      <c r="N149" s="53"/>
      <c r="O149" s="53"/>
      <c r="P149" s="53"/>
      <c r="Q149" s="53"/>
      <c r="R149" s="54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R149" s="14" t="s">
        <v>172</v>
      </c>
      <c r="AS149" s="14" t="s">
        <v>83</v>
      </c>
    </row>
    <row r="150" spans="1:63" s="2" customFormat="1" ht="24" customHeight="1" x14ac:dyDescent="0.2">
      <c r="A150" s="28"/>
      <c r="B150" s="160"/>
      <c r="C150" s="175" t="s">
        <v>207</v>
      </c>
      <c r="D150" s="175" t="s">
        <v>166</v>
      </c>
      <c r="E150" s="176" t="s">
        <v>251</v>
      </c>
      <c r="F150" s="177" t="s">
        <v>252</v>
      </c>
      <c r="G150" s="178" t="s">
        <v>169</v>
      </c>
      <c r="H150" s="138"/>
      <c r="I150" s="177" t="s">
        <v>170</v>
      </c>
      <c r="J150" s="29"/>
      <c r="K150" s="139" t="s">
        <v>1</v>
      </c>
      <c r="L150" s="140" t="s">
        <v>41</v>
      </c>
      <c r="M150" s="53"/>
      <c r="N150" s="141" t="e">
        <f>M150*#REF!</f>
        <v>#REF!</v>
      </c>
      <c r="O150" s="141">
        <v>0</v>
      </c>
      <c r="P150" s="141" t="e">
        <f>O150*#REF!</f>
        <v>#REF!</v>
      </c>
      <c r="Q150" s="141">
        <v>0</v>
      </c>
      <c r="R150" s="142" t="e">
        <f>Q150*#REF!</f>
        <v>#REF!</v>
      </c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P150" s="143" t="s">
        <v>83</v>
      </c>
      <c r="AR150" s="143" t="s">
        <v>166</v>
      </c>
      <c r="AS150" s="143" t="s">
        <v>83</v>
      </c>
      <c r="AW150" s="14" t="s">
        <v>164</v>
      </c>
      <c r="BC150" s="144" t="e">
        <f>IF(L150="základní",#REF!,0)</f>
        <v>#REF!</v>
      </c>
      <c r="BD150" s="144">
        <f>IF(L150="snížená",#REF!,0)</f>
        <v>0</v>
      </c>
      <c r="BE150" s="144">
        <f>IF(L150="zákl. přenesená",#REF!,0)</f>
        <v>0</v>
      </c>
      <c r="BF150" s="144">
        <f>IF(L150="sníž. přenesená",#REF!,0)</f>
        <v>0</v>
      </c>
      <c r="BG150" s="144">
        <f>IF(L150="nulová",#REF!,0)</f>
        <v>0</v>
      </c>
      <c r="BH150" s="14" t="s">
        <v>83</v>
      </c>
      <c r="BI150" s="144" t="e">
        <f>ROUND(H150*#REF!,2)</f>
        <v>#REF!</v>
      </c>
      <c r="BJ150" s="14" t="s">
        <v>83</v>
      </c>
      <c r="BK150" s="143" t="s">
        <v>476</v>
      </c>
    </row>
    <row r="151" spans="1:63" s="2" customFormat="1" ht="29.25" x14ac:dyDescent="0.2">
      <c r="A151" s="28"/>
      <c r="B151" s="160"/>
      <c r="C151" s="162"/>
      <c r="D151" s="179" t="s">
        <v>172</v>
      </c>
      <c r="E151" s="162"/>
      <c r="F151" s="180" t="s">
        <v>254</v>
      </c>
      <c r="G151" s="162"/>
      <c r="H151" s="162"/>
      <c r="I151" s="162"/>
      <c r="J151" s="29"/>
      <c r="K151" s="145"/>
      <c r="L151" s="146"/>
      <c r="M151" s="53"/>
      <c r="N151" s="53"/>
      <c r="O151" s="53"/>
      <c r="P151" s="53"/>
      <c r="Q151" s="53"/>
      <c r="R151" s="54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R151" s="14" t="s">
        <v>172</v>
      </c>
      <c r="AS151" s="14" t="s">
        <v>83</v>
      </c>
    </row>
    <row r="152" spans="1:63" s="2" customFormat="1" ht="24" customHeight="1" x14ac:dyDescent="0.2">
      <c r="A152" s="28"/>
      <c r="B152" s="160"/>
      <c r="C152" s="175" t="s">
        <v>93</v>
      </c>
      <c r="D152" s="175" t="s">
        <v>166</v>
      </c>
      <c r="E152" s="176" t="s">
        <v>255</v>
      </c>
      <c r="F152" s="177" t="s">
        <v>256</v>
      </c>
      <c r="G152" s="178" t="s">
        <v>169</v>
      </c>
      <c r="H152" s="138"/>
      <c r="I152" s="177" t="s">
        <v>170</v>
      </c>
      <c r="J152" s="29"/>
      <c r="K152" s="139" t="s">
        <v>1</v>
      </c>
      <c r="L152" s="140" t="s">
        <v>41</v>
      </c>
      <c r="M152" s="53"/>
      <c r="N152" s="141" t="e">
        <f>M152*#REF!</f>
        <v>#REF!</v>
      </c>
      <c r="O152" s="141">
        <v>0</v>
      </c>
      <c r="P152" s="141" t="e">
        <f>O152*#REF!</f>
        <v>#REF!</v>
      </c>
      <c r="Q152" s="141">
        <v>0</v>
      </c>
      <c r="R152" s="142" t="e">
        <f>Q152*#REF!</f>
        <v>#REF!</v>
      </c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P152" s="143" t="s">
        <v>83</v>
      </c>
      <c r="AR152" s="143" t="s">
        <v>166</v>
      </c>
      <c r="AS152" s="143" t="s">
        <v>83</v>
      </c>
      <c r="AW152" s="14" t="s">
        <v>164</v>
      </c>
      <c r="BC152" s="144" t="e">
        <f>IF(L152="základní",#REF!,0)</f>
        <v>#REF!</v>
      </c>
      <c r="BD152" s="144">
        <f>IF(L152="snížená",#REF!,0)</f>
        <v>0</v>
      </c>
      <c r="BE152" s="144">
        <f>IF(L152="zákl. přenesená",#REF!,0)</f>
        <v>0</v>
      </c>
      <c r="BF152" s="144">
        <f>IF(L152="sníž. přenesená",#REF!,0)</f>
        <v>0</v>
      </c>
      <c r="BG152" s="144">
        <f>IF(L152="nulová",#REF!,0)</f>
        <v>0</v>
      </c>
      <c r="BH152" s="14" t="s">
        <v>83</v>
      </c>
      <c r="BI152" s="144" t="e">
        <f>ROUND(H152*#REF!,2)</f>
        <v>#REF!</v>
      </c>
      <c r="BJ152" s="14" t="s">
        <v>83</v>
      </c>
      <c r="BK152" s="143" t="s">
        <v>477</v>
      </c>
    </row>
    <row r="153" spans="1:63" s="2" customFormat="1" ht="29.25" x14ac:dyDescent="0.2">
      <c r="A153" s="28"/>
      <c r="B153" s="160"/>
      <c r="C153" s="162"/>
      <c r="D153" s="179" t="s">
        <v>172</v>
      </c>
      <c r="E153" s="162"/>
      <c r="F153" s="180" t="s">
        <v>258</v>
      </c>
      <c r="G153" s="162"/>
      <c r="H153" s="162"/>
      <c r="I153" s="162"/>
      <c r="J153" s="29"/>
      <c r="K153" s="145"/>
      <c r="L153" s="146"/>
      <c r="M153" s="53"/>
      <c r="N153" s="53"/>
      <c r="O153" s="53"/>
      <c r="P153" s="53"/>
      <c r="Q153" s="53"/>
      <c r="R153" s="54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R153" s="14" t="s">
        <v>172</v>
      </c>
      <c r="AS153" s="14" t="s">
        <v>83</v>
      </c>
    </row>
    <row r="154" spans="1:63" s="2" customFormat="1" ht="24" customHeight="1" x14ac:dyDescent="0.2">
      <c r="A154" s="28"/>
      <c r="B154" s="160"/>
      <c r="C154" s="175" t="s">
        <v>226</v>
      </c>
      <c r="D154" s="175" t="s">
        <v>166</v>
      </c>
      <c r="E154" s="176" t="s">
        <v>260</v>
      </c>
      <c r="F154" s="177" t="s">
        <v>261</v>
      </c>
      <c r="G154" s="178" t="s">
        <v>169</v>
      </c>
      <c r="H154" s="138"/>
      <c r="I154" s="177" t="s">
        <v>170</v>
      </c>
      <c r="J154" s="29"/>
      <c r="K154" s="139" t="s">
        <v>1</v>
      </c>
      <c r="L154" s="140" t="s">
        <v>41</v>
      </c>
      <c r="M154" s="53"/>
      <c r="N154" s="141" t="e">
        <f>M154*#REF!</f>
        <v>#REF!</v>
      </c>
      <c r="O154" s="141">
        <v>0</v>
      </c>
      <c r="P154" s="141" t="e">
        <f>O154*#REF!</f>
        <v>#REF!</v>
      </c>
      <c r="Q154" s="141">
        <v>0</v>
      </c>
      <c r="R154" s="142" t="e">
        <f>Q154*#REF!</f>
        <v>#REF!</v>
      </c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P154" s="143" t="s">
        <v>83</v>
      </c>
      <c r="AR154" s="143" t="s">
        <v>166</v>
      </c>
      <c r="AS154" s="143" t="s">
        <v>83</v>
      </c>
      <c r="AW154" s="14" t="s">
        <v>164</v>
      </c>
      <c r="BC154" s="144" t="e">
        <f>IF(L154="základní",#REF!,0)</f>
        <v>#REF!</v>
      </c>
      <c r="BD154" s="144">
        <f>IF(L154="snížená",#REF!,0)</f>
        <v>0</v>
      </c>
      <c r="BE154" s="144">
        <f>IF(L154="zákl. přenesená",#REF!,0)</f>
        <v>0</v>
      </c>
      <c r="BF154" s="144">
        <f>IF(L154="sníž. přenesená",#REF!,0)</f>
        <v>0</v>
      </c>
      <c r="BG154" s="144">
        <f>IF(L154="nulová",#REF!,0)</f>
        <v>0</v>
      </c>
      <c r="BH154" s="14" t="s">
        <v>83</v>
      </c>
      <c r="BI154" s="144" t="e">
        <f>ROUND(H154*#REF!,2)</f>
        <v>#REF!</v>
      </c>
      <c r="BJ154" s="14" t="s">
        <v>83</v>
      </c>
      <c r="BK154" s="143" t="s">
        <v>478</v>
      </c>
    </row>
    <row r="155" spans="1:63" s="2" customFormat="1" ht="29.25" x14ac:dyDescent="0.2">
      <c r="A155" s="28"/>
      <c r="B155" s="160"/>
      <c r="C155" s="162"/>
      <c r="D155" s="179" t="s">
        <v>172</v>
      </c>
      <c r="E155" s="162"/>
      <c r="F155" s="180" t="s">
        <v>263</v>
      </c>
      <c r="G155" s="162"/>
      <c r="H155" s="162"/>
      <c r="I155" s="162"/>
      <c r="J155" s="29"/>
      <c r="K155" s="145"/>
      <c r="L155" s="146"/>
      <c r="M155" s="53"/>
      <c r="N155" s="53"/>
      <c r="O155" s="53"/>
      <c r="P155" s="53"/>
      <c r="Q155" s="53"/>
      <c r="R155" s="54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R155" s="14" t="s">
        <v>172</v>
      </c>
      <c r="AS155" s="14" t="s">
        <v>83</v>
      </c>
    </row>
    <row r="156" spans="1:63" s="2" customFormat="1" ht="24" customHeight="1" x14ac:dyDescent="0.2">
      <c r="A156" s="28"/>
      <c r="B156" s="160"/>
      <c r="C156" s="175" t="s">
        <v>163</v>
      </c>
      <c r="D156" s="175" t="s">
        <v>166</v>
      </c>
      <c r="E156" s="176" t="s">
        <v>372</v>
      </c>
      <c r="F156" s="177" t="s">
        <v>373</v>
      </c>
      <c r="G156" s="178" t="s">
        <v>169</v>
      </c>
      <c r="H156" s="138"/>
      <c r="I156" s="177" t="s">
        <v>170</v>
      </c>
      <c r="J156" s="29"/>
      <c r="K156" s="139" t="s">
        <v>1</v>
      </c>
      <c r="L156" s="140" t="s">
        <v>41</v>
      </c>
      <c r="M156" s="53"/>
      <c r="N156" s="141" t="e">
        <f>M156*#REF!</f>
        <v>#REF!</v>
      </c>
      <c r="O156" s="141">
        <v>0</v>
      </c>
      <c r="P156" s="141" t="e">
        <f>O156*#REF!</f>
        <v>#REF!</v>
      </c>
      <c r="Q156" s="141">
        <v>0</v>
      </c>
      <c r="R156" s="142" t="e">
        <f>Q156*#REF!</f>
        <v>#REF!</v>
      </c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P156" s="143" t="s">
        <v>83</v>
      </c>
      <c r="AR156" s="143" t="s">
        <v>166</v>
      </c>
      <c r="AS156" s="143" t="s">
        <v>83</v>
      </c>
      <c r="AW156" s="14" t="s">
        <v>164</v>
      </c>
      <c r="BC156" s="144" t="e">
        <f>IF(L156="základní",#REF!,0)</f>
        <v>#REF!</v>
      </c>
      <c r="BD156" s="144">
        <f>IF(L156="snížená",#REF!,0)</f>
        <v>0</v>
      </c>
      <c r="BE156" s="144">
        <f>IF(L156="zákl. přenesená",#REF!,0)</f>
        <v>0</v>
      </c>
      <c r="BF156" s="144">
        <f>IF(L156="sníž. přenesená",#REF!,0)</f>
        <v>0</v>
      </c>
      <c r="BG156" s="144">
        <f>IF(L156="nulová",#REF!,0)</f>
        <v>0</v>
      </c>
      <c r="BH156" s="14" t="s">
        <v>83</v>
      </c>
      <c r="BI156" s="144" t="e">
        <f>ROUND(H156*#REF!,2)</f>
        <v>#REF!</v>
      </c>
      <c r="BJ156" s="14" t="s">
        <v>83</v>
      </c>
      <c r="BK156" s="143" t="s">
        <v>479</v>
      </c>
    </row>
    <row r="157" spans="1:63" s="2" customFormat="1" ht="29.25" x14ac:dyDescent="0.2">
      <c r="A157" s="28"/>
      <c r="B157" s="160"/>
      <c r="C157" s="162"/>
      <c r="D157" s="179" t="s">
        <v>172</v>
      </c>
      <c r="E157" s="162"/>
      <c r="F157" s="180" t="s">
        <v>375</v>
      </c>
      <c r="G157" s="162"/>
      <c r="H157" s="162"/>
      <c r="I157" s="162"/>
      <c r="J157" s="29"/>
      <c r="K157" s="145"/>
      <c r="L157" s="146"/>
      <c r="M157" s="53"/>
      <c r="N157" s="53"/>
      <c r="O157" s="53"/>
      <c r="P157" s="53"/>
      <c r="Q157" s="53"/>
      <c r="R157" s="54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R157" s="14" t="s">
        <v>172</v>
      </c>
      <c r="AS157" s="14" t="s">
        <v>83</v>
      </c>
    </row>
    <row r="158" spans="1:63" s="2" customFormat="1" ht="24" customHeight="1" x14ac:dyDescent="0.2">
      <c r="A158" s="28"/>
      <c r="B158" s="160"/>
      <c r="C158" s="175" t="s">
        <v>259</v>
      </c>
      <c r="D158" s="175" t="s">
        <v>166</v>
      </c>
      <c r="E158" s="176" t="s">
        <v>269</v>
      </c>
      <c r="F158" s="177" t="s">
        <v>270</v>
      </c>
      <c r="G158" s="178" t="s">
        <v>169</v>
      </c>
      <c r="H158" s="138"/>
      <c r="I158" s="177" t="s">
        <v>170</v>
      </c>
      <c r="J158" s="29"/>
      <c r="K158" s="139" t="s">
        <v>1</v>
      </c>
      <c r="L158" s="140" t="s">
        <v>41</v>
      </c>
      <c r="M158" s="53"/>
      <c r="N158" s="141" t="e">
        <f>M158*#REF!</f>
        <v>#REF!</v>
      </c>
      <c r="O158" s="141">
        <v>0</v>
      </c>
      <c r="P158" s="141" t="e">
        <f>O158*#REF!</f>
        <v>#REF!</v>
      </c>
      <c r="Q158" s="141">
        <v>0</v>
      </c>
      <c r="R158" s="142" t="e">
        <f>Q158*#REF!</f>
        <v>#REF!</v>
      </c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P158" s="143" t="s">
        <v>83</v>
      </c>
      <c r="AR158" s="143" t="s">
        <v>166</v>
      </c>
      <c r="AS158" s="143" t="s">
        <v>83</v>
      </c>
      <c r="AW158" s="14" t="s">
        <v>164</v>
      </c>
      <c r="BC158" s="144" t="e">
        <f>IF(L158="základní",#REF!,0)</f>
        <v>#REF!</v>
      </c>
      <c r="BD158" s="144">
        <f>IF(L158="snížená",#REF!,0)</f>
        <v>0</v>
      </c>
      <c r="BE158" s="144">
        <f>IF(L158="zákl. přenesená",#REF!,0)</f>
        <v>0</v>
      </c>
      <c r="BF158" s="144">
        <f>IF(L158="sníž. přenesená",#REF!,0)</f>
        <v>0</v>
      </c>
      <c r="BG158" s="144">
        <f>IF(L158="nulová",#REF!,0)</f>
        <v>0</v>
      </c>
      <c r="BH158" s="14" t="s">
        <v>83</v>
      </c>
      <c r="BI158" s="144" t="e">
        <f>ROUND(H158*#REF!,2)</f>
        <v>#REF!</v>
      </c>
      <c r="BJ158" s="14" t="s">
        <v>83</v>
      </c>
      <c r="BK158" s="143" t="s">
        <v>480</v>
      </c>
    </row>
    <row r="159" spans="1:63" s="2" customFormat="1" ht="29.25" x14ac:dyDescent="0.2">
      <c r="A159" s="28"/>
      <c r="B159" s="160"/>
      <c r="C159" s="162"/>
      <c r="D159" s="179" t="s">
        <v>172</v>
      </c>
      <c r="E159" s="162"/>
      <c r="F159" s="180" t="s">
        <v>272</v>
      </c>
      <c r="G159" s="162"/>
      <c r="H159" s="162"/>
      <c r="I159" s="162"/>
      <c r="J159" s="29"/>
      <c r="K159" s="145"/>
      <c r="L159" s="146"/>
      <c r="M159" s="53"/>
      <c r="N159" s="53"/>
      <c r="O159" s="53"/>
      <c r="P159" s="53"/>
      <c r="Q159" s="53"/>
      <c r="R159" s="54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R159" s="14" t="s">
        <v>172</v>
      </c>
      <c r="AS159" s="14" t="s">
        <v>83</v>
      </c>
    </row>
    <row r="160" spans="1:63" s="2" customFormat="1" ht="24" customHeight="1" x14ac:dyDescent="0.2">
      <c r="A160" s="28"/>
      <c r="B160" s="160"/>
      <c r="C160" s="175" t="s">
        <v>83</v>
      </c>
      <c r="D160" s="175" t="s">
        <v>166</v>
      </c>
      <c r="E160" s="176" t="s">
        <v>382</v>
      </c>
      <c r="F160" s="177" t="s">
        <v>383</v>
      </c>
      <c r="G160" s="178" t="s">
        <v>169</v>
      </c>
      <c r="H160" s="138"/>
      <c r="I160" s="177" t="s">
        <v>170</v>
      </c>
      <c r="J160" s="29"/>
      <c r="K160" s="139" t="s">
        <v>1</v>
      </c>
      <c r="L160" s="140" t="s">
        <v>41</v>
      </c>
      <c r="M160" s="53"/>
      <c r="N160" s="141" t="e">
        <f>M160*#REF!</f>
        <v>#REF!</v>
      </c>
      <c r="O160" s="141">
        <v>0</v>
      </c>
      <c r="P160" s="141" t="e">
        <f>O160*#REF!</f>
        <v>#REF!</v>
      </c>
      <c r="Q160" s="141">
        <v>0</v>
      </c>
      <c r="R160" s="142" t="e">
        <f>Q160*#REF!</f>
        <v>#REF!</v>
      </c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P160" s="143" t="s">
        <v>83</v>
      </c>
      <c r="AR160" s="143" t="s">
        <v>166</v>
      </c>
      <c r="AS160" s="143" t="s">
        <v>83</v>
      </c>
      <c r="AW160" s="14" t="s">
        <v>164</v>
      </c>
      <c r="BC160" s="144" t="e">
        <f>IF(L160="základní",#REF!,0)</f>
        <v>#REF!</v>
      </c>
      <c r="BD160" s="144">
        <f>IF(L160="snížená",#REF!,0)</f>
        <v>0</v>
      </c>
      <c r="BE160" s="144">
        <f>IF(L160="zákl. přenesená",#REF!,0)</f>
        <v>0</v>
      </c>
      <c r="BF160" s="144">
        <f>IF(L160="sníž. přenesená",#REF!,0)</f>
        <v>0</v>
      </c>
      <c r="BG160" s="144">
        <f>IF(L160="nulová",#REF!,0)</f>
        <v>0</v>
      </c>
      <c r="BH160" s="14" t="s">
        <v>83</v>
      </c>
      <c r="BI160" s="144" t="e">
        <f>ROUND(H160*#REF!,2)</f>
        <v>#REF!</v>
      </c>
      <c r="BJ160" s="14" t="s">
        <v>83</v>
      </c>
      <c r="BK160" s="143" t="s">
        <v>481</v>
      </c>
    </row>
    <row r="161" spans="1:63" s="2" customFormat="1" ht="29.25" x14ac:dyDescent="0.2">
      <c r="A161" s="28"/>
      <c r="B161" s="160"/>
      <c r="C161" s="162"/>
      <c r="D161" s="179" t="s">
        <v>172</v>
      </c>
      <c r="E161" s="162"/>
      <c r="F161" s="180" t="s">
        <v>385</v>
      </c>
      <c r="G161" s="162"/>
      <c r="H161" s="162"/>
      <c r="I161" s="162"/>
      <c r="J161" s="29"/>
      <c r="K161" s="145"/>
      <c r="L161" s="146"/>
      <c r="M161" s="53"/>
      <c r="N161" s="53"/>
      <c r="O161" s="53"/>
      <c r="P161" s="53"/>
      <c r="Q161" s="53"/>
      <c r="R161" s="54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R161" s="14" t="s">
        <v>172</v>
      </c>
      <c r="AS161" s="14" t="s">
        <v>83</v>
      </c>
    </row>
    <row r="162" spans="1:63" s="2" customFormat="1" ht="24" customHeight="1" x14ac:dyDescent="0.2">
      <c r="A162" s="28"/>
      <c r="B162" s="160"/>
      <c r="C162" s="175" t="s">
        <v>482</v>
      </c>
      <c r="D162" s="175" t="s">
        <v>166</v>
      </c>
      <c r="E162" s="176" t="s">
        <v>279</v>
      </c>
      <c r="F162" s="177" t="s">
        <v>280</v>
      </c>
      <c r="G162" s="178" t="s">
        <v>169</v>
      </c>
      <c r="H162" s="138"/>
      <c r="I162" s="177" t="s">
        <v>170</v>
      </c>
      <c r="J162" s="29"/>
      <c r="K162" s="139" t="s">
        <v>1</v>
      </c>
      <c r="L162" s="140" t="s">
        <v>41</v>
      </c>
      <c r="M162" s="53"/>
      <c r="N162" s="141" t="e">
        <f>M162*#REF!</f>
        <v>#REF!</v>
      </c>
      <c r="O162" s="141">
        <v>0</v>
      </c>
      <c r="P162" s="141" t="e">
        <f>O162*#REF!</f>
        <v>#REF!</v>
      </c>
      <c r="Q162" s="141">
        <v>0</v>
      </c>
      <c r="R162" s="142" t="e">
        <f>Q162*#REF!</f>
        <v>#REF!</v>
      </c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P162" s="143" t="s">
        <v>83</v>
      </c>
      <c r="AR162" s="143" t="s">
        <v>166</v>
      </c>
      <c r="AS162" s="143" t="s">
        <v>83</v>
      </c>
      <c r="AW162" s="14" t="s">
        <v>164</v>
      </c>
      <c r="BC162" s="144" t="e">
        <f>IF(L162="základní",#REF!,0)</f>
        <v>#REF!</v>
      </c>
      <c r="BD162" s="144">
        <f>IF(L162="snížená",#REF!,0)</f>
        <v>0</v>
      </c>
      <c r="BE162" s="144">
        <f>IF(L162="zákl. přenesená",#REF!,0)</f>
        <v>0</v>
      </c>
      <c r="BF162" s="144">
        <f>IF(L162="sníž. přenesená",#REF!,0)</f>
        <v>0</v>
      </c>
      <c r="BG162" s="144">
        <f>IF(L162="nulová",#REF!,0)</f>
        <v>0</v>
      </c>
      <c r="BH162" s="14" t="s">
        <v>83</v>
      </c>
      <c r="BI162" s="144" t="e">
        <f>ROUND(H162*#REF!,2)</f>
        <v>#REF!</v>
      </c>
      <c r="BJ162" s="14" t="s">
        <v>83</v>
      </c>
      <c r="BK162" s="143" t="s">
        <v>483</v>
      </c>
    </row>
    <row r="163" spans="1:63" s="2" customFormat="1" ht="29.25" x14ac:dyDescent="0.2">
      <c r="A163" s="28"/>
      <c r="B163" s="160"/>
      <c r="C163" s="162"/>
      <c r="D163" s="179" t="s">
        <v>172</v>
      </c>
      <c r="E163" s="162"/>
      <c r="F163" s="180" t="s">
        <v>282</v>
      </c>
      <c r="G163" s="162"/>
      <c r="H163" s="162"/>
      <c r="I163" s="162"/>
      <c r="J163" s="29"/>
      <c r="K163" s="145"/>
      <c r="L163" s="146"/>
      <c r="M163" s="53"/>
      <c r="N163" s="53"/>
      <c r="O163" s="53"/>
      <c r="P163" s="53"/>
      <c r="Q163" s="53"/>
      <c r="R163" s="54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R163" s="14" t="s">
        <v>172</v>
      </c>
      <c r="AS163" s="14" t="s">
        <v>83</v>
      </c>
    </row>
    <row r="164" spans="1:63" s="2" customFormat="1" ht="24" customHeight="1" x14ac:dyDescent="0.2">
      <c r="A164" s="28"/>
      <c r="B164" s="160"/>
      <c r="C164" s="175" t="s">
        <v>212</v>
      </c>
      <c r="D164" s="175" t="s">
        <v>166</v>
      </c>
      <c r="E164" s="176" t="s">
        <v>388</v>
      </c>
      <c r="F164" s="177" t="s">
        <v>389</v>
      </c>
      <c r="G164" s="178" t="s">
        <v>169</v>
      </c>
      <c r="H164" s="138"/>
      <c r="I164" s="177" t="s">
        <v>170</v>
      </c>
      <c r="J164" s="29"/>
      <c r="K164" s="139" t="s">
        <v>1</v>
      </c>
      <c r="L164" s="140" t="s">
        <v>41</v>
      </c>
      <c r="M164" s="53"/>
      <c r="N164" s="141" t="e">
        <f>M164*#REF!</f>
        <v>#REF!</v>
      </c>
      <c r="O164" s="141">
        <v>0</v>
      </c>
      <c r="P164" s="141" t="e">
        <f>O164*#REF!</f>
        <v>#REF!</v>
      </c>
      <c r="Q164" s="141">
        <v>0</v>
      </c>
      <c r="R164" s="142" t="e">
        <f>Q164*#REF!</f>
        <v>#REF!</v>
      </c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P164" s="143" t="s">
        <v>83</v>
      </c>
      <c r="AR164" s="143" t="s">
        <v>166</v>
      </c>
      <c r="AS164" s="143" t="s">
        <v>83</v>
      </c>
      <c r="AW164" s="14" t="s">
        <v>164</v>
      </c>
      <c r="BC164" s="144" t="e">
        <f>IF(L164="základní",#REF!,0)</f>
        <v>#REF!</v>
      </c>
      <c r="BD164" s="144">
        <f>IF(L164="snížená",#REF!,0)</f>
        <v>0</v>
      </c>
      <c r="BE164" s="144">
        <f>IF(L164="zákl. přenesená",#REF!,0)</f>
        <v>0</v>
      </c>
      <c r="BF164" s="144">
        <f>IF(L164="sníž. přenesená",#REF!,0)</f>
        <v>0</v>
      </c>
      <c r="BG164" s="144">
        <f>IF(L164="nulová",#REF!,0)</f>
        <v>0</v>
      </c>
      <c r="BH164" s="14" t="s">
        <v>83</v>
      </c>
      <c r="BI164" s="144" t="e">
        <f>ROUND(H164*#REF!,2)</f>
        <v>#REF!</v>
      </c>
      <c r="BJ164" s="14" t="s">
        <v>83</v>
      </c>
      <c r="BK164" s="143" t="s">
        <v>484</v>
      </c>
    </row>
    <row r="165" spans="1:63" s="2" customFormat="1" ht="29.25" x14ac:dyDescent="0.2">
      <c r="A165" s="28"/>
      <c r="B165" s="160"/>
      <c r="C165" s="162"/>
      <c r="D165" s="179" t="s">
        <v>172</v>
      </c>
      <c r="E165" s="162"/>
      <c r="F165" s="180" t="s">
        <v>391</v>
      </c>
      <c r="G165" s="162"/>
      <c r="H165" s="162"/>
      <c r="I165" s="162"/>
      <c r="J165" s="29"/>
      <c r="K165" s="145"/>
      <c r="L165" s="146"/>
      <c r="M165" s="53"/>
      <c r="N165" s="53"/>
      <c r="O165" s="53"/>
      <c r="P165" s="53"/>
      <c r="Q165" s="53"/>
      <c r="R165" s="54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R165" s="14" t="s">
        <v>172</v>
      </c>
      <c r="AS165" s="14" t="s">
        <v>83</v>
      </c>
    </row>
    <row r="166" spans="1:63" s="2" customFormat="1" ht="24" customHeight="1" x14ac:dyDescent="0.2">
      <c r="A166" s="28"/>
      <c r="B166" s="160"/>
      <c r="C166" s="175" t="s">
        <v>198</v>
      </c>
      <c r="D166" s="175" t="s">
        <v>166</v>
      </c>
      <c r="E166" s="176" t="s">
        <v>392</v>
      </c>
      <c r="F166" s="177" t="s">
        <v>393</v>
      </c>
      <c r="G166" s="178" t="s">
        <v>169</v>
      </c>
      <c r="H166" s="138"/>
      <c r="I166" s="177" t="s">
        <v>170</v>
      </c>
      <c r="J166" s="29"/>
      <c r="K166" s="139" t="s">
        <v>1</v>
      </c>
      <c r="L166" s="140" t="s">
        <v>41</v>
      </c>
      <c r="M166" s="53"/>
      <c r="N166" s="141" t="e">
        <f>M166*#REF!</f>
        <v>#REF!</v>
      </c>
      <c r="O166" s="141">
        <v>0</v>
      </c>
      <c r="P166" s="141" t="e">
        <f>O166*#REF!</f>
        <v>#REF!</v>
      </c>
      <c r="Q166" s="141">
        <v>0</v>
      </c>
      <c r="R166" s="142" t="e">
        <f>Q166*#REF!</f>
        <v>#REF!</v>
      </c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P166" s="143" t="s">
        <v>83</v>
      </c>
      <c r="AR166" s="143" t="s">
        <v>166</v>
      </c>
      <c r="AS166" s="143" t="s">
        <v>83</v>
      </c>
      <c r="AW166" s="14" t="s">
        <v>164</v>
      </c>
      <c r="BC166" s="144" t="e">
        <f>IF(L166="základní",#REF!,0)</f>
        <v>#REF!</v>
      </c>
      <c r="BD166" s="144">
        <f>IF(L166="snížená",#REF!,0)</f>
        <v>0</v>
      </c>
      <c r="BE166" s="144">
        <f>IF(L166="zákl. přenesená",#REF!,0)</f>
        <v>0</v>
      </c>
      <c r="BF166" s="144">
        <f>IF(L166="sníž. přenesená",#REF!,0)</f>
        <v>0</v>
      </c>
      <c r="BG166" s="144">
        <f>IF(L166="nulová",#REF!,0)</f>
        <v>0</v>
      </c>
      <c r="BH166" s="14" t="s">
        <v>83</v>
      </c>
      <c r="BI166" s="144" t="e">
        <f>ROUND(H166*#REF!,2)</f>
        <v>#REF!</v>
      </c>
      <c r="BJ166" s="14" t="s">
        <v>83</v>
      </c>
      <c r="BK166" s="143" t="s">
        <v>485</v>
      </c>
    </row>
    <row r="167" spans="1:63" s="2" customFormat="1" ht="29.25" x14ac:dyDescent="0.2">
      <c r="A167" s="28"/>
      <c r="B167" s="160"/>
      <c r="C167" s="162"/>
      <c r="D167" s="179" t="s">
        <v>172</v>
      </c>
      <c r="E167" s="162"/>
      <c r="F167" s="180" t="s">
        <v>395</v>
      </c>
      <c r="G167" s="162"/>
      <c r="H167" s="162"/>
      <c r="I167" s="162"/>
      <c r="J167" s="29"/>
      <c r="K167" s="145"/>
      <c r="L167" s="146"/>
      <c r="M167" s="53"/>
      <c r="N167" s="53"/>
      <c r="O167" s="53"/>
      <c r="P167" s="53"/>
      <c r="Q167" s="53"/>
      <c r="R167" s="54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R167" s="14" t="s">
        <v>172</v>
      </c>
      <c r="AS167" s="14" t="s">
        <v>83</v>
      </c>
    </row>
    <row r="168" spans="1:63" s="2" customFormat="1" ht="24" customHeight="1" x14ac:dyDescent="0.2">
      <c r="A168" s="28"/>
      <c r="B168" s="160"/>
      <c r="C168" s="175" t="s">
        <v>221</v>
      </c>
      <c r="D168" s="175" t="s">
        <v>166</v>
      </c>
      <c r="E168" s="176" t="s">
        <v>396</v>
      </c>
      <c r="F168" s="177" t="s">
        <v>397</v>
      </c>
      <c r="G168" s="178" t="s">
        <v>169</v>
      </c>
      <c r="H168" s="138"/>
      <c r="I168" s="177" t="s">
        <v>170</v>
      </c>
      <c r="J168" s="29"/>
      <c r="K168" s="139" t="s">
        <v>1</v>
      </c>
      <c r="L168" s="140" t="s">
        <v>41</v>
      </c>
      <c r="M168" s="53"/>
      <c r="N168" s="141" t="e">
        <f>M168*#REF!</f>
        <v>#REF!</v>
      </c>
      <c r="O168" s="141">
        <v>0</v>
      </c>
      <c r="P168" s="141" t="e">
        <f>O168*#REF!</f>
        <v>#REF!</v>
      </c>
      <c r="Q168" s="141">
        <v>0</v>
      </c>
      <c r="R168" s="142" t="e">
        <f>Q168*#REF!</f>
        <v>#REF!</v>
      </c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P168" s="143" t="s">
        <v>83</v>
      </c>
      <c r="AR168" s="143" t="s">
        <v>166</v>
      </c>
      <c r="AS168" s="143" t="s">
        <v>83</v>
      </c>
      <c r="AW168" s="14" t="s">
        <v>164</v>
      </c>
      <c r="BC168" s="144" t="e">
        <f>IF(L168="základní",#REF!,0)</f>
        <v>#REF!</v>
      </c>
      <c r="BD168" s="144">
        <f>IF(L168="snížená",#REF!,0)</f>
        <v>0</v>
      </c>
      <c r="BE168" s="144">
        <f>IF(L168="zákl. přenesená",#REF!,0)</f>
        <v>0</v>
      </c>
      <c r="BF168" s="144">
        <f>IF(L168="sníž. přenesená",#REF!,0)</f>
        <v>0</v>
      </c>
      <c r="BG168" s="144">
        <f>IF(L168="nulová",#REF!,0)</f>
        <v>0</v>
      </c>
      <c r="BH168" s="14" t="s">
        <v>83</v>
      </c>
      <c r="BI168" s="144" t="e">
        <f>ROUND(H168*#REF!,2)</f>
        <v>#REF!</v>
      </c>
      <c r="BJ168" s="14" t="s">
        <v>83</v>
      </c>
      <c r="BK168" s="143" t="s">
        <v>486</v>
      </c>
    </row>
    <row r="169" spans="1:63" s="2" customFormat="1" ht="29.25" x14ac:dyDescent="0.2">
      <c r="A169" s="28"/>
      <c r="B169" s="160"/>
      <c r="C169" s="162"/>
      <c r="D169" s="179" t="s">
        <v>172</v>
      </c>
      <c r="E169" s="162"/>
      <c r="F169" s="180" t="s">
        <v>399</v>
      </c>
      <c r="G169" s="162"/>
      <c r="H169" s="162"/>
      <c r="I169" s="162"/>
      <c r="J169" s="29"/>
      <c r="K169" s="145"/>
      <c r="L169" s="146"/>
      <c r="M169" s="53"/>
      <c r="N169" s="53"/>
      <c r="O169" s="53"/>
      <c r="P169" s="53"/>
      <c r="Q169" s="53"/>
      <c r="R169" s="54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R169" s="14" t="s">
        <v>172</v>
      </c>
      <c r="AS169" s="14" t="s">
        <v>83</v>
      </c>
    </row>
    <row r="170" spans="1:63" s="2" customFormat="1" ht="24" customHeight="1" x14ac:dyDescent="0.2">
      <c r="A170" s="28"/>
      <c r="B170" s="160"/>
      <c r="C170" s="175" t="s">
        <v>8</v>
      </c>
      <c r="D170" s="175" t="s">
        <v>166</v>
      </c>
      <c r="E170" s="176" t="s">
        <v>400</v>
      </c>
      <c r="F170" s="177" t="s">
        <v>401</v>
      </c>
      <c r="G170" s="178" t="s">
        <v>169</v>
      </c>
      <c r="H170" s="138"/>
      <c r="I170" s="177" t="s">
        <v>170</v>
      </c>
      <c r="J170" s="29"/>
      <c r="K170" s="139" t="s">
        <v>1</v>
      </c>
      <c r="L170" s="140" t="s">
        <v>41</v>
      </c>
      <c r="M170" s="53"/>
      <c r="N170" s="141" t="e">
        <f>M170*#REF!</f>
        <v>#REF!</v>
      </c>
      <c r="O170" s="141">
        <v>0</v>
      </c>
      <c r="P170" s="141" t="e">
        <f>O170*#REF!</f>
        <v>#REF!</v>
      </c>
      <c r="Q170" s="141">
        <v>0</v>
      </c>
      <c r="R170" s="142" t="e">
        <f>Q170*#REF!</f>
        <v>#REF!</v>
      </c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P170" s="143" t="s">
        <v>83</v>
      </c>
      <c r="AR170" s="143" t="s">
        <v>166</v>
      </c>
      <c r="AS170" s="143" t="s">
        <v>83</v>
      </c>
      <c r="AW170" s="14" t="s">
        <v>164</v>
      </c>
      <c r="BC170" s="144" t="e">
        <f>IF(L170="základní",#REF!,0)</f>
        <v>#REF!</v>
      </c>
      <c r="BD170" s="144">
        <f>IF(L170="snížená",#REF!,0)</f>
        <v>0</v>
      </c>
      <c r="BE170" s="144">
        <f>IF(L170="zákl. přenesená",#REF!,0)</f>
        <v>0</v>
      </c>
      <c r="BF170" s="144">
        <f>IF(L170="sníž. přenesená",#REF!,0)</f>
        <v>0</v>
      </c>
      <c r="BG170" s="144">
        <f>IF(L170="nulová",#REF!,0)</f>
        <v>0</v>
      </c>
      <c r="BH170" s="14" t="s">
        <v>83</v>
      </c>
      <c r="BI170" s="144" t="e">
        <f>ROUND(H170*#REF!,2)</f>
        <v>#REF!</v>
      </c>
      <c r="BJ170" s="14" t="s">
        <v>83</v>
      </c>
      <c r="BK170" s="143" t="s">
        <v>487</v>
      </c>
    </row>
    <row r="171" spans="1:63" s="2" customFormat="1" ht="29.25" x14ac:dyDescent="0.2">
      <c r="A171" s="28"/>
      <c r="B171" s="160"/>
      <c r="C171" s="162"/>
      <c r="D171" s="179" t="s">
        <v>172</v>
      </c>
      <c r="E171" s="162"/>
      <c r="F171" s="180" t="s">
        <v>403</v>
      </c>
      <c r="G171" s="162"/>
      <c r="H171" s="162"/>
      <c r="I171" s="162"/>
      <c r="J171" s="29"/>
      <c r="K171" s="145"/>
      <c r="L171" s="146"/>
      <c r="M171" s="53"/>
      <c r="N171" s="53"/>
      <c r="O171" s="53"/>
      <c r="P171" s="53"/>
      <c r="Q171" s="53"/>
      <c r="R171" s="54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R171" s="14" t="s">
        <v>172</v>
      </c>
      <c r="AS171" s="14" t="s">
        <v>83</v>
      </c>
    </row>
    <row r="172" spans="1:63" s="11" customFormat="1" ht="22.9" customHeight="1" x14ac:dyDescent="0.2">
      <c r="B172" s="171"/>
      <c r="C172" s="172"/>
      <c r="D172" s="173" t="s">
        <v>75</v>
      </c>
      <c r="E172" s="184" t="s">
        <v>435</v>
      </c>
      <c r="F172" s="184" t="s">
        <v>488</v>
      </c>
      <c r="G172" s="172"/>
      <c r="H172" s="172"/>
      <c r="I172" s="172"/>
      <c r="J172" s="130"/>
      <c r="K172" s="132"/>
      <c r="L172" s="133"/>
      <c r="M172" s="133"/>
      <c r="N172" s="134" t="e">
        <f>SUM(N173:N174)</f>
        <v>#REF!</v>
      </c>
      <c r="O172" s="133"/>
      <c r="P172" s="134" t="e">
        <f>SUM(P173:P174)</f>
        <v>#REF!</v>
      </c>
      <c r="Q172" s="133"/>
      <c r="R172" s="135" t="e">
        <f>SUM(R173:R174)</f>
        <v>#REF!</v>
      </c>
      <c r="AP172" s="131" t="s">
        <v>83</v>
      </c>
      <c r="AR172" s="136" t="s">
        <v>75</v>
      </c>
      <c r="AS172" s="136" t="s">
        <v>83</v>
      </c>
      <c r="AW172" s="131" t="s">
        <v>164</v>
      </c>
      <c r="BI172" s="137" t="e">
        <f>SUM(BI173:BI174)</f>
        <v>#REF!</v>
      </c>
    </row>
    <row r="173" spans="1:63" s="2" customFormat="1" ht="24" customHeight="1" x14ac:dyDescent="0.2">
      <c r="A173" s="28"/>
      <c r="B173" s="160"/>
      <c r="C173" s="175" t="s">
        <v>489</v>
      </c>
      <c r="D173" s="175" t="s">
        <v>166</v>
      </c>
      <c r="E173" s="176" t="s">
        <v>438</v>
      </c>
      <c r="F173" s="177" t="s">
        <v>439</v>
      </c>
      <c r="G173" s="178" t="s">
        <v>169</v>
      </c>
      <c r="H173" s="138"/>
      <c r="I173" s="177" t="s">
        <v>170</v>
      </c>
      <c r="J173" s="29"/>
      <c r="K173" s="139" t="s">
        <v>1</v>
      </c>
      <c r="L173" s="140" t="s">
        <v>41</v>
      </c>
      <c r="M173" s="53"/>
      <c r="N173" s="141" t="e">
        <f>M173*#REF!</f>
        <v>#REF!</v>
      </c>
      <c r="O173" s="141">
        <v>0</v>
      </c>
      <c r="P173" s="141" t="e">
        <f>O173*#REF!</f>
        <v>#REF!</v>
      </c>
      <c r="Q173" s="141">
        <v>0</v>
      </c>
      <c r="R173" s="142" t="e">
        <f>Q173*#REF!</f>
        <v>#REF!</v>
      </c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P173" s="143" t="s">
        <v>440</v>
      </c>
      <c r="AR173" s="143" t="s">
        <v>166</v>
      </c>
      <c r="AS173" s="143" t="s">
        <v>85</v>
      </c>
      <c r="AW173" s="14" t="s">
        <v>164</v>
      </c>
      <c r="BC173" s="144" t="e">
        <f>IF(L173="základní",#REF!,0)</f>
        <v>#REF!</v>
      </c>
      <c r="BD173" s="144">
        <f>IF(L173="snížená",#REF!,0)</f>
        <v>0</v>
      </c>
      <c r="BE173" s="144">
        <f>IF(L173="zákl. přenesená",#REF!,0)</f>
        <v>0</v>
      </c>
      <c r="BF173" s="144">
        <f>IF(L173="sníž. přenesená",#REF!,0)</f>
        <v>0</v>
      </c>
      <c r="BG173" s="144">
        <f>IF(L173="nulová",#REF!,0)</f>
        <v>0</v>
      </c>
      <c r="BH173" s="14" t="s">
        <v>83</v>
      </c>
      <c r="BI173" s="144" t="e">
        <f>ROUND(H173*#REF!,2)</f>
        <v>#REF!</v>
      </c>
      <c r="BJ173" s="14" t="s">
        <v>440</v>
      </c>
      <c r="BK173" s="143" t="s">
        <v>490</v>
      </c>
    </row>
    <row r="174" spans="1:63" s="2" customFormat="1" ht="19.5" x14ac:dyDescent="0.2">
      <c r="A174" s="28"/>
      <c r="B174" s="160"/>
      <c r="C174" s="162"/>
      <c r="D174" s="179" t="s">
        <v>172</v>
      </c>
      <c r="E174" s="162"/>
      <c r="F174" s="180" t="s">
        <v>442</v>
      </c>
      <c r="G174" s="162"/>
      <c r="H174" s="162"/>
      <c r="I174" s="162"/>
      <c r="J174" s="29"/>
      <c r="K174" s="147"/>
      <c r="L174" s="148"/>
      <c r="M174" s="149"/>
      <c r="N174" s="149"/>
      <c r="O174" s="149"/>
      <c r="P174" s="149"/>
      <c r="Q174" s="149"/>
      <c r="R174" s="150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R174" s="14" t="s">
        <v>172</v>
      </c>
      <c r="AS174" s="14" t="s">
        <v>85</v>
      </c>
    </row>
    <row r="175" spans="1:63" s="2" customFormat="1" ht="6.95" customHeight="1" x14ac:dyDescent="0.2">
      <c r="A175" s="28"/>
      <c r="B175" s="181"/>
      <c r="C175" s="182"/>
      <c r="D175" s="182"/>
      <c r="E175" s="182"/>
      <c r="F175" s="182"/>
      <c r="G175" s="182"/>
      <c r="H175" s="182"/>
      <c r="I175" s="182"/>
      <c r="J175" s="29"/>
      <c r="K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</row>
  </sheetData>
  <sheetProtection password="8EED" sheet="1" objects="1" scenarios="1" selectLockedCells="1"/>
  <autoFilter ref="C121:I174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30"/>
  <sheetViews>
    <sheetView showGridLines="0" topLeftCell="A2" workbookViewId="0">
      <selection activeCell="H125" sqref="H12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112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139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457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491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ROUND((SUM(BC122:BC129)),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ROUND((SUM(BD122:BD129)),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ROUND((SUM(BE122:BE129)),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ROUND((SUM(BF122:BF129)),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ROUND((SUM(BG122:BG129)),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139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457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01-03-02 - 1/2 2021 VRN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492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139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457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01-03-02 - 1/2 2021 VRN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</f>
        <v>#REF!</v>
      </c>
      <c r="O123" s="133"/>
      <c r="P123" s="134" t="e">
        <f>P124</f>
        <v>#REF!</v>
      </c>
      <c r="Q123" s="133"/>
      <c r="R123" s="135" t="e">
        <f>R124</f>
        <v>#REF!</v>
      </c>
      <c r="AP123" s="131" t="s">
        <v>83</v>
      </c>
      <c r="AR123" s="136" t="s">
        <v>75</v>
      </c>
      <c r="AS123" s="136" t="s">
        <v>76</v>
      </c>
      <c r="AW123" s="131" t="s">
        <v>164</v>
      </c>
      <c r="BI123" s="137" t="e">
        <f>BI124</f>
        <v>#REF!</v>
      </c>
    </row>
    <row r="124" spans="1:63" s="11" customFormat="1" ht="22.9" customHeight="1" x14ac:dyDescent="0.2">
      <c r="B124" s="171"/>
      <c r="C124" s="172"/>
      <c r="D124" s="173" t="s">
        <v>75</v>
      </c>
      <c r="E124" s="184" t="s">
        <v>435</v>
      </c>
      <c r="F124" s="184" t="s">
        <v>493</v>
      </c>
      <c r="G124" s="172"/>
      <c r="H124" s="172"/>
      <c r="I124" s="172"/>
      <c r="J124" s="130"/>
      <c r="K124" s="132"/>
      <c r="L124" s="133"/>
      <c r="M124" s="133"/>
      <c r="N124" s="134" t="e">
        <f>SUM(N125:N129)</f>
        <v>#REF!</v>
      </c>
      <c r="O124" s="133"/>
      <c r="P124" s="134" t="e">
        <f>SUM(P125:P129)</f>
        <v>#REF!</v>
      </c>
      <c r="Q124" s="133"/>
      <c r="R124" s="135" t="e">
        <f>SUM(R125:R129)</f>
        <v>#REF!</v>
      </c>
      <c r="AP124" s="131" t="s">
        <v>83</v>
      </c>
      <c r="AR124" s="136" t="s">
        <v>75</v>
      </c>
      <c r="AS124" s="136" t="s">
        <v>83</v>
      </c>
      <c r="AW124" s="131" t="s">
        <v>164</v>
      </c>
      <c r="BI124" s="137" t="e">
        <f>SUM(BI125:BI129)</f>
        <v>#REF!</v>
      </c>
    </row>
    <row r="125" spans="1:63" s="2" customFormat="1" ht="36" customHeight="1" x14ac:dyDescent="0.2">
      <c r="A125" s="28"/>
      <c r="B125" s="160"/>
      <c r="C125" s="175" t="s">
        <v>83</v>
      </c>
      <c r="D125" s="175" t="s">
        <v>166</v>
      </c>
      <c r="E125" s="176" t="s">
        <v>447</v>
      </c>
      <c r="F125" s="177" t="s">
        <v>448</v>
      </c>
      <c r="G125" s="178" t="s">
        <v>449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83</v>
      </c>
      <c r="AR125" s="143" t="s">
        <v>166</v>
      </c>
      <c r="AS125" s="143" t="s">
        <v>85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83</v>
      </c>
      <c r="BK125" s="143" t="s">
        <v>494</v>
      </c>
    </row>
    <row r="126" spans="1:63" s="2" customFormat="1" ht="29.25" x14ac:dyDescent="0.2">
      <c r="A126" s="28"/>
      <c r="B126" s="160"/>
      <c r="C126" s="162"/>
      <c r="D126" s="179" t="s">
        <v>172</v>
      </c>
      <c r="E126" s="162"/>
      <c r="F126" s="180" t="s">
        <v>448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85</v>
      </c>
    </row>
    <row r="127" spans="1:63" s="2" customFormat="1" ht="36" customHeight="1" x14ac:dyDescent="0.2">
      <c r="A127" s="28"/>
      <c r="B127" s="160"/>
      <c r="C127" s="175" t="s">
        <v>85</v>
      </c>
      <c r="D127" s="175" t="s">
        <v>166</v>
      </c>
      <c r="E127" s="176" t="s">
        <v>451</v>
      </c>
      <c r="F127" s="177" t="s">
        <v>452</v>
      </c>
      <c r="G127" s="178" t="s">
        <v>169</v>
      </c>
      <c r="H127" s="138"/>
      <c r="I127" s="177" t="s">
        <v>170</v>
      </c>
      <c r="J127" s="29"/>
      <c r="K127" s="139" t="s">
        <v>1</v>
      </c>
      <c r="L127" s="140" t="s">
        <v>41</v>
      </c>
      <c r="M127" s="53"/>
      <c r="N127" s="141" t="e">
        <f>M127*#REF!</f>
        <v>#REF!</v>
      </c>
      <c r="O127" s="141">
        <v>0</v>
      </c>
      <c r="P127" s="141" t="e">
        <f>O127*#REF!</f>
        <v>#REF!</v>
      </c>
      <c r="Q127" s="141">
        <v>0</v>
      </c>
      <c r="R127" s="142" t="e">
        <f>Q127*#REF!</f>
        <v>#REF!</v>
      </c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P127" s="143" t="s">
        <v>440</v>
      </c>
      <c r="AR127" s="143" t="s">
        <v>166</v>
      </c>
      <c r="AS127" s="143" t="s">
        <v>85</v>
      </c>
      <c r="AW127" s="14" t="s">
        <v>164</v>
      </c>
      <c r="BC127" s="144" t="e">
        <f>IF(L127="základní",#REF!,0)</f>
        <v>#REF!</v>
      </c>
      <c r="BD127" s="144">
        <f>IF(L127="snížená",#REF!,0)</f>
        <v>0</v>
      </c>
      <c r="BE127" s="144">
        <f>IF(L127="zákl. přenesená",#REF!,0)</f>
        <v>0</v>
      </c>
      <c r="BF127" s="144">
        <f>IF(L127="sníž. přenesená",#REF!,0)</f>
        <v>0</v>
      </c>
      <c r="BG127" s="144">
        <f>IF(L127="nulová",#REF!,0)</f>
        <v>0</v>
      </c>
      <c r="BH127" s="14" t="s">
        <v>83</v>
      </c>
      <c r="BI127" s="144" t="e">
        <f>ROUND(H127*#REF!,2)</f>
        <v>#REF!</v>
      </c>
      <c r="BJ127" s="14" t="s">
        <v>440</v>
      </c>
      <c r="BK127" s="143" t="s">
        <v>495</v>
      </c>
    </row>
    <row r="128" spans="1:63" s="2" customFormat="1" ht="117" x14ac:dyDescent="0.2">
      <c r="A128" s="28"/>
      <c r="B128" s="160"/>
      <c r="C128" s="162"/>
      <c r="D128" s="179" t="s">
        <v>172</v>
      </c>
      <c r="E128" s="162"/>
      <c r="F128" s="180" t="s">
        <v>454</v>
      </c>
      <c r="G128" s="162"/>
      <c r="H128" s="162"/>
      <c r="I128" s="162"/>
      <c r="J128" s="29"/>
      <c r="K128" s="145"/>
      <c r="L128" s="146"/>
      <c r="M128" s="53"/>
      <c r="N128" s="53"/>
      <c r="O128" s="53"/>
      <c r="P128" s="53"/>
      <c r="Q128" s="53"/>
      <c r="R128" s="54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R128" s="14" t="s">
        <v>172</v>
      </c>
      <c r="AS128" s="14" t="s">
        <v>85</v>
      </c>
    </row>
    <row r="129" spans="1:45" s="2" customFormat="1" ht="107.25" x14ac:dyDescent="0.2">
      <c r="A129" s="28"/>
      <c r="B129" s="160"/>
      <c r="C129" s="162"/>
      <c r="D129" s="179" t="s">
        <v>455</v>
      </c>
      <c r="E129" s="162"/>
      <c r="F129" s="185" t="s">
        <v>456</v>
      </c>
      <c r="G129" s="162"/>
      <c r="H129" s="162"/>
      <c r="I129" s="162"/>
      <c r="J129" s="29"/>
      <c r="K129" s="147"/>
      <c r="L129" s="148"/>
      <c r="M129" s="149"/>
      <c r="N129" s="149"/>
      <c r="O129" s="149"/>
      <c r="P129" s="149"/>
      <c r="Q129" s="149"/>
      <c r="R129" s="150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455</v>
      </c>
      <c r="AS129" s="14" t="s">
        <v>85</v>
      </c>
    </row>
    <row r="130" spans="1:45" s="2" customFormat="1" ht="6.95" customHeight="1" x14ac:dyDescent="0.2">
      <c r="A130" s="28"/>
      <c r="B130" s="181"/>
      <c r="C130" s="182"/>
      <c r="D130" s="182"/>
      <c r="E130" s="182"/>
      <c r="F130" s="182"/>
      <c r="G130" s="182"/>
      <c r="H130" s="182"/>
      <c r="I130" s="182"/>
      <c r="J130" s="29"/>
      <c r="K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</row>
  </sheetData>
  <sheetProtection password="8EED" sheet="1" objects="1" scenarios="1" selectLockedCells="1"/>
  <autoFilter ref="C121:I129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05"/>
  <sheetViews>
    <sheetView showGridLines="0" workbookViewId="0">
      <selection activeCell="H119" sqref="H1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117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s="1" customFormat="1" ht="12" hidden="1" customHeight="1" x14ac:dyDescent="0.2">
      <c r="B8" s="17"/>
      <c r="D8" s="24" t="s">
        <v>138</v>
      </c>
      <c r="H8" s="92"/>
      <c r="J8" s="17"/>
    </row>
    <row r="9" spans="1:44" s="2" customFormat="1" ht="16.5" hidden="1" customHeight="1" x14ac:dyDescent="0.2">
      <c r="A9" s="28"/>
      <c r="B9" s="29"/>
      <c r="C9" s="28"/>
      <c r="D9" s="28"/>
      <c r="E9" s="240" t="s">
        <v>496</v>
      </c>
      <c r="F9" s="243"/>
      <c r="G9" s="243"/>
      <c r="H9" s="96"/>
      <c r="I9" s="28"/>
      <c r="J9" s="3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44" s="2" customFormat="1" ht="12" hidden="1" customHeight="1" x14ac:dyDescent="0.2">
      <c r="A10" s="28"/>
      <c r="B10" s="29"/>
      <c r="C10" s="28"/>
      <c r="D10" s="24" t="s">
        <v>140</v>
      </c>
      <c r="E10" s="28"/>
      <c r="F10" s="28"/>
      <c r="G10" s="28"/>
      <c r="H10" s="96"/>
      <c r="I10" s="28"/>
      <c r="J10" s="3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44" s="2" customFormat="1" ht="16.5" hidden="1" customHeight="1" x14ac:dyDescent="0.2">
      <c r="A11" s="28"/>
      <c r="B11" s="29"/>
      <c r="C11" s="28"/>
      <c r="D11" s="28"/>
      <c r="E11" s="217" t="s">
        <v>497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idden="1" x14ac:dyDescent="0.2">
      <c r="A12" s="28"/>
      <c r="B12" s="29"/>
      <c r="C12" s="28"/>
      <c r="D12" s="28"/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2" hidden="1" customHeight="1" x14ac:dyDescent="0.2">
      <c r="A13" s="28"/>
      <c r="B13" s="29"/>
      <c r="C13" s="28"/>
      <c r="D13" s="24" t="s">
        <v>18</v>
      </c>
      <c r="E13" s="28"/>
      <c r="F13" s="22" t="s">
        <v>1</v>
      </c>
      <c r="G13" s="28"/>
      <c r="H13" s="97" t="s">
        <v>19</v>
      </c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t="12" hidden="1" customHeight="1" x14ac:dyDescent="0.2">
      <c r="A14" s="28"/>
      <c r="B14" s="29"/>
      <c r="C14" s="28"/>
      <c r="D14" s="24" t="s">
        <v>20</v>
      </c>
      <c r="E14" s="28"/>
      <c r="F14" s="22" t="s">
        <v>21</v>
      </c>
      <c r="G14" s="28"/>
      <c r="H14" s="97" t="s">
        <v>22</v>
      </c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0.9" hidden="1" customHeight="1" x14ac:dyDescent="0.2">
      <c r="A15" s="28"/>
      <c r="B15" s="29"/>
      <c r="C15" s="28"/>
      <c r="D15" s="28"/>
      <c r="E15" s="28"/>
      <c r="F15" s="28"/>
      <c r="G15" s="28"/>
      <c r="H15" s="96"/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24</v>
      </c>
      <c r="E16" s="28"/>
      <c r="F16" s="28"/>
      <c r="G16" s="28"/>
      <c r="H16" s="97" t="s">
        <v>25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8" hidden="1" customHeight="1" x14ac:dyDescent="0.2">
      <c r="A17" s="28"/>
      <c r="B17" s="29"/>
      <c r="C17" s="28"/>
      <c r="D17" s="28"/>
      <c r="E17" s="22" t="s">
        <v>26</v>
      </c>
      <c r="F17" s="28"/>
      <c r="G17" s="28"/>
      <c r="H17" s="97" t="s">
        <v>27</v>
      </c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6.95" hidden="1" customHeight="1" x14ac:dyDescent="0.2">
      <c r="A18" s="28"/>
      <c r="B18" s="29"/>
      <c r="C18" s="28"/>
      <c r="D18" s="28"/>
      <c r="E18" s="28"/>
      <c r="F18" s="28"/>
      <c r="G18" s="28"/>
      <c r="H18" s="96"/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2" hidden="1" customHeight="1" x14ac:dyDescent="0.2">
      <c r="A19" s="28"/>
      <c r="B19" s="29"/>
      <c r="C19" s="28"/>
      <c r="D19" s="24" t="s">
        <v>28</v>
      </c>
      <c r="E19" s="28"/>
      <c r="F19" s="28"/>
      <c r="G19" s="28"/>
      <c r="H19" s="97" t="s">
        <v>25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18" hidden="1" customHeight="1" x14ac:dyDescent="0.2">
      <c r="A20" s="28"/>
      <c r="B20" s="29"/>
      <c r="C20" s="28"/>
      <c r="D20" s="28"/>
      <c r="E20" s="244" t="str">
        <f>'Rekapitulace stavby'!E14</f>
        <v>Vyplň údaj</v>
      </c>
      <c r="F20" s="220"/>
      <c r="G20" s="220"/>
      <c r="H20" s="97" t="s">
        <v>27</v>
      </c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6.95" hidden="1" customHeight="1" x14ac:dyDescent="0.2">
      <c r="A21" s="28"/>
      <c r="B21" s="29"/>
      <c r="C21" s="28"/>
      <c r="D21" s="28"/>
      <c r="E21" s="28"/>
      <c r="F21" s="28"/>
      <c r="G21" s="28"/>
      <c r="H21" s="96"/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2" hidden="1" customHeight="1" x14ac:dyDescent="0.2">
      <c r="A22" s="28"/>
      <c r="B22" s="29"/>
      <c r="C22" s="28"/>
      <c r="D22" s="24" t="s">
        <v>30</v>
      </c>
      <c r="E22" s="28"/>
      <c r="F22" s="28"/>
      <c r="G22" s="28"/>
      <c r="H22" s="97" t="s">
        <v>25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18" hidden="1" customHeight="1" x14ac:dyDescent="0.2">
      <c r="A23" s="28"/>
      <c r="B23" s="29"/>
      <c r="C23" s="28"/>
      <c r="D23" s="28"/>
      <c r="E23" s="22" t="str">
        <f>IF('Rekapitulace stavby'!E17="","",'Rekapitulace stavby'!E17)</f>
        <v xml:space="preserve"> </v>
      </c>
      <c r="F23" s="28"/>
      <c r="G23" s="28"/>
      <c r="H23" s="97" t="s">
        <v>27</v>
      </c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6.95" hidden="1" customHeight="1" x14ac:dyDescent="0.2">
      <c r="A24" s="28"/>
      <c r="B24" s="29"/>
      <c r="C24" s="28"/>
      <c r="D24" s="28"/>
      <c r="E24" s="28"/>
      <c r="F24" s="28"/>
      <c r="G24" s="28"/>
      <c r="H24" s="96"/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2" hidden="1" customHeight="1" x14ac:dyDescent="0.2">
      <c r="A25" s="28"/>
      <c r="B25" s="29"/>
      <c r="C25" s="28"/>
      <c r="D25" s="24" t="s">
        <v>33</v>
      </c>
      <c r="E25" s="28"/>
      <c r="F25" s="28"/>
      <c r="G25" s="28"/>
      <c r="H25" s="97" t="s">
        <v>25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18" hidden="1" customHeight="1" x14ac:dyDescent="0.2">
      <c r="A26" s="28"/>
      <c r="B26" s="29"/>
      <c r="C26" s="28"/>
      <c r="D26" s="28"/>
      <c r="E26" s="22" t="s">
        <v>34</v>
      </c>
      <c r="F26" s="28"/>
      <c r="G26" s="28"/>
      <c r="H26" s="97" t="s">
        <v>27</v>
      </c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6.95" hidden="1" customHeight="1" x14ac:dyDescent="0.2">
      <c r="A27" s="28"/>
      <c r="B27" s="29"/>
      <c r="C27" s="28"/>
      <c r="D27" s="28"/>
      <c r="E27" s="28"/>
      <c r="F27" s="28"/>
      <c r="G27" s="28"/>
      <c r="H27" s="96"/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2" hidden="1" customHeight="1" x14ac:dyDescent="0.2">
      <c r="A28" s="28"/>
      <c r="B28" s="29"/>
      <c r="C28" s="28"/>
      <c r="D28" s="24" t="s">
        <v>35</v>
      </c>
      <c r="E28" s="28"/>
      <c r="F28" s="28"/>
      <c r="G28" s="28"/>
      <c r="H28" s="96"/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8" customFormat="1" ht="16.5" hidden="1" customHeight="1" x14ac:dyDescent="0.2">
      <c r="A29" s="98"/>
      <c r="B29" s="99"/>
      <c r="C29" s="98"/>
      <c r="D29" s="98"/>
      <c r="E29" s="224" t="s">
        <v>1</v>
      </c>
      <c r="F29" s="224"/>
      <c r="G29" s="224"/>
      <c r="H29" s="100"/>
      <c r="I29" s="98"/>
      <c r="J29" s="101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</row>
    <row r="30" spans="1:29" s="2" customFormat="1" ht="6.95" hidden="1" customHeight="1" x14ac:dyDescent="0.2">
      <c r="A30" s="28"/>
      <c r="B30" s="29"/>
      <c r="C30" s="28"/>
      <c r="D30" s="28"/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2" customFormat="1" ht="6.95" hidden="1" customHeight="1" x14ac:dyDescent="0.2">
      <c r="A31" s="28"/>
      <c r="B31" s="29"/>
      <c r="C31" s="28"/>
      <c r="D31" s="61"/>
      <c r="E31" s="61"/>
      <c r="F31" s="61"/>
      <c r="G31" s="61"/>
      <c r="H31" s="102"/>
      <c r="I31" s="61"/>
      <c r="J31" s="3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1:29" s="2" customFormat="1" ht="25.35" hidden="1" customHeight="1" x14ac:dyDescent="0.2">
      <c r="A32" s="28"/>
      <c r="B32" s="29"/>
      <c r="C32" s="28"/>
      <c r="D32" s="103" t="s">
        <v>36</v>
      </c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14.45" hidden="1" customHeight="1" x14ac:dyDescent="0.2">
      <c r="A34" s="28"/>
      <c r="B34" s="29"/>
      <c r="C34" s="28"/>
      <c r="D34" s="28"/>
      <c r="E34" s="28"/>
      <c r="F34" s="32" t="s">
        <v>38</v>
      </c>
      <c r="G34" s="28"/>
      <c r="H34" s="104" t="s">
        <v>37</v>
      </c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14.45" hidden="1" customHeight="1" x14ac:dyDescent="0.2">
      <c r="A35" s="28"/>
      <c r="B35" s="29"/>
      <c r="C35" s="28"/>
      <c r="D35" s="95" t="s">
        <v>40</v>
      </c>
      <c r="E35" s="24" t="s">
        <v>41</v>
      </c>
      <c r="F35" s="105" t="e">
        <f>ROUND((SUM(BC117:BC204)),  2)</f>
        <v>#REF!</v>
      </c>
      <c r="G35" s="28"/>
      <c r="H35" s="106">
        <v>0.21</v>
      </c>
      <c r="I35" s="28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4" t="s">
        <v>42</v>
      </c>
      <c r="F36" s="105">
        <f>ROUND((SUM(BD117:BD204)),  2)</f>
        <v>0</v>
      </c>
      <c r="G36" s="28"/>
      <c r="H36" s="106">
        <v>0.15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28"/>
      <c r="E37" s="24" t="s">
        <v>43</v>
      </c>
      <c r="F37" s="105">
        <f>ROUND((SUM(BE117:BE204)),  2)</f>
        <v>0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44</v>
      </c>
      <c r="F38" s="105">
        <f>ROUND((SUM(BF117:BF204)),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45</v>
      </c>
      <c r="F39" s="105">
        <f>ROUND((SUM(BG117:BG204)),  2)</f>
        <v>0</v>
      </c>
      <c r="G39" s="28"/>
      <c r="H39" s="106">
        <v>0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6.95" hidden="1" customHeight="1" x14ac:dyDescent="0.2">
      <c r="A40" s="28"/>
      <c r="B40" s="29"/>
      <c r="C40" s="28"/>
      <c r="D40" s="28"/>
      <c r="E40" s="28"/>
      <c r="F40" s="28"/>
      <c r="G40" s="28"/>
      <c r="H40" s="96"/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25.35" hidden="1" customHeight="1" x14ac:dyDescent="0.2">
      <c r="A41" s="28"/>
      <c r="B41" s="29"/>
      <c r="C41" s="107"/>
      <c r="D41" s="108" t="s">
        <v>46</v>
      </c>
      <c r="E41" s="55"/>
      <c r="F41" s="55"/>
      <c r="G41" s="109" t="s">
        <v>47</v>
      </c>
      <c r="H41" s="110"/>
      <c r="I41" s="111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14.4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1" customFormat="1" ht="14.45" hidden="1" customHeight="1" x14ac:dyDescent="0.2">
      <c r="B43" s="17"/>
      <c r="H43" s="92"/>
      <c r="J43" s="17"/>
    </row>
    <row r="44" spans="1:29" s="1" customFormat="1" ht="14.45" hidden="1" customHeight="1" x14ac:dyDescent="0.2">
      <c r="B44" s="17"/>
      <c r="H44" s="92"/>
      <c r="J44" s="17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2" customFormat="1" ht="16.5" hidden="1" customHeight="1" x14ac:dyDescent="0.2">
      <c r="A87" s="28"/>
      <c r="B87" s="29"/>
      <c r="C87" s="28"/>
      <c r="D87" s="28"/>
      <c r="E87" s="240" t="s">
        <v>496</v>
      </c>
      <c r="F87" s="243"/>
      <c r="G87" s="243"/>
      <c r="H87" s="96"/>
      <c r="I87" s="28"/>
      <c r="J87" s="3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</row>
    <row r="88" spans="1:29" s="2" customFormat="1" ht="12" hidden="1" customHeight="1" x14ac:dyDescent="0.2">
      <c r="A88" s="28"/>
      <c r="B88" s="29"/>
      <c r="C88" s="24" t="s">
        <v>140</v>
      </c>
      <c r="D88" s="28"/>
      <c r="E88" s="28"/>
      <c r="F88" s="28"/>
      <c r="G88" s="28"/>
      <c r="H88" s="96"/>
      <c r="I88" s="28"/>
      <c r="J88" s="3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</row>
    <row r="89" spans="1:29" s="2" customFormat="1" ht="16.5" hidden="1" customHeight="1" x14ac:dyDescent="0.2">
      <c r="A89" s="28"/>
      <c r="B89" s="29"/>
      <c r="C89" s="28"/>
      <c r="D89" s="28"/>
      <c r="E89" s="217" t="str">
        <f>E11</f>
        <v>02-01 - 2020 souhrn oprav relé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2" hidden="1" customHeight="1" x14ac:dyDescent="0.2">
      <c r="A91" s="28"/>
      <c r="B91" s="29"/>
      <c r="C91" s="24" t="s">
        <v>20</v>
      </c>
      <c r="D91" s="28"/>
      <c r="E91" s="28"/>
      <c r="F91" s="22" t="str">
        <f>F14</f>
        <v>OŘ Praha</v>
      </c>
      <c r="G91" s="28"/>
      <c r="H91" s="97" t="s">
        <v>22</v>
      </c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5.2" hidden="1" customHeight="1" x14ac:dyDescent="0.2">
      <c r="A93" s="28"/>
      <c r="B93" s="29"/>
      <c r="C93" s="24" t="s">
        <v>24</v>
      </c>
      <c r="D93" s="28"/>
      <c r="E93" s="28"/>
      <c r="F93" s="22" t="str">
        <f>E17</f>
        <v>Jiří Kejkula, přednosta SSZT Pv</v>
      </c>
      <c r="G93" s="28"/>
      <c r="H93" s="97" t="s">
        <v>30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15.2" hidden="1" customHeight="1" x14ac:dyDescent="0.2">
      <c r="A94" s="28"/>
      <c r="B94" s="29"/>
      <c r="C94" s="24" t="s">
        <v>28</v>
      </c>
      <c r="D94" s="28"/>
      <c r="E94" s="28"/>
      <c r="F94" s="22" t="str">
        <f>IF(E20="","",E20)</f>
        <v>Vyplň údaj</v>
      </c>
      <c r="G94" s="28"/>
      <c r="H94" s="97" t="s">
        <v>33</v>
      </c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96"/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29.25" hidden="1" customHeight="1" x14ac:dyDescent="0.2">
      <c r="A96" s="28"/>
      <c r="B96" s="29"/>
      <c r="C96" s="118" t="s">
        <v>145</v>
      </c>
      <c r="D96" s="107"/>
      <c r="E96" s="107"/>
      <c r="F96" s="107"/>
      <c r="G96" s="107"/>
      <c r="H96" s="119"/>
      <c r="I96" s="107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2.9" hidden="1" customHeight="1" x14ac:dyDescent="0.2">
      <c r="A98" s="28"/>
      <c r="B98" s="29"/>
      <c r="C98" s="120" t="s">
        <v>146</v>
      </c>
      <c r="D98" s="28"/>
      <c r="E98" s="28"/>
      <c r="F98" s="28"/>
      <c r="G98" s="28"/>
      <c r="H98" s="96"/>
      <c r="I98" s="28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S98" s="14" t="s">
        <v>147</v>
      </c>
    </row>
    <row r="99" spans="1:45" s="9" customFormat="1" ht="24.95" hidden="1" customHeight="1" x14ac:dyDescent="0.2">
      <c r="B99" s="121"/>
      <c r="D99" s="122" t="s">
        <v>148</v>
      </c>
      <c r="E99" s="123"/>
      <c r="F99" s="123"/>
      <c r="G99" s="123"/>
      <c r="H99" s="124"/>
      <c r="J99" s="121"/>
    </row>
    <row r="100" spans="1:45" s="2" customFormat="1" ht="21.75" hidden="1" customHeight="1" x14ac:dyDescent="0.2">
      <c r="A100" s="28"/>
      <c r="B100" s="29"/>
      <c r="C100" s="28"/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</row>
    <row r="101" spans="1:45" s="2" customFormat="1" ht="6.95" hidden="1" customHeight="1" x14ac:dyDescent="0.2">
      <c r="A101" s="28"/>
      <c r="B101" s="43"/>
      <c r="C101" s="44"/>
      <c r="D101" s="44"/>
      <c r="E101" s="44"/>
      <c r="F101" s="44"/>
      <c r="G101" s="44"/>
      <c r="H101" s="116"/>
      <c r="I101" s="44"/>
      <c r="J101" s="3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</row>
    <row r="102" spans="1:45" hidden="1" x14ac:dyDescent="0.2"/>
    <row r="103" spans="1:45" hidden="1" x14ac:dyDescent="0.2"/>
    <row r="104" spans="1:45" hidden="1" x14ac:dyDescent="0.2"/>
    <row r="105" spans="1:45" s="2" customFormat="1" ht="6.95" customHeight="1" x14ac:dyDescent="0.2">
      <c r="A105" s="28"/>
      <c r="B105" s="158"/>
      <c r="C105" s="159"/>
      <c r="D105" s="159"/>
      <c r="E105" s="159"/>
      <c r="F105" s="159"/>
      <c r="G105" s="159"/>
      <c r="H105" s="159"/>
      <c r="I105" s="159"/>
      <c r="J105" s="3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</row>
    <row r="106" spans="1:45" s="2" customFormat="1" ht="24.95" customHeight="1" x14ac:dyDescent="0.2">
      <c r="A106" s="28"/>
      <c r="B106" s="160"/>
      <c r="C106" s="161" t="s">
        <v>149</v>
      </c>
      <c r="D106" s="162"/>
      <c r="E106" s="162"/>
      <c r="F106" s="162"/>
      <c r="G106" s="162"/>
      <c r="H106" s="162"/>
      <c r="I106" s="162"/>
      <c r="J106" s="3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</row>
    <row r="107" spans="1:45" s="2" customFormat="1" ht="6.95" customHeight="1" x14ac:dyDescent="0.2">
      <c r="A107" s="28"/>
      <c r="B107" s="160"/>
      <c r="C107" s="162"/>
      <c r="D107" s="162"/>
      <c r="E107" s="162"/>
      <c r="F107" s="162"/>
      <c r="G107" s="162"/>
      <c r="H107" s="162"/>
      <c r="I107" s="162"/>
      <c r="J107" s="3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45" s="2" customFormat="1" ht="12" customHeight="1" x14ac:dyDescent="0.2">
      <c r="A108" s="28"/>
      <c r="B108" s="160"/>
      <c r="C108" s="163" t="s">
        <v>16</v>
      </c>
      <c r="D108" s="162"/>
      <c r="E108" s="162"/>
      <c r="F108" s="162"/>
      <c r="G108" s="162"/>
      <c r="H108" s="162"/>
      <c r="I108" s="162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5.5" customHeight="1" x14ac:dyDescent="0.2">
      <c r="A109" s="28"/>
      <c r="B109" s="160"/>
      <c r="C109" s="162"/>
      <c r="D109" s="162"/>
      <c r="E109" s="234" t="str">
        <f>E7</f>
        <v>Údržba a oprava výměnných dílů zabezpečovacího zařízení v obvodu SSZT 2020</v>
      </c>
      <c r="F109" s="235"/>
      <c r="G109" s="235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1" customFormat="1" ht="12" customHeight="1" x14ac:dyDescent="0.2">
      <c r="B110" s="164"/>
      <c r="C110" s="163" t="s">
        <v>138</v>
      </c>
      <c r="D110" s="165"/>
      <c r="E110" s="165"/>
      <c r="F110" s="165"/>
      <c r="G110" s="165"/>
      <c r="H110" s="165"/>
      <c r="I110" s="165"/>
      <c r="J110" s="17"/>
    </row>
    <row r="111" spans="1:45" s="2" customFormat="1" ht="16.5" customHeight="1" x14ac:dyDescent="0.2">
      <c r="A111" s="28"/>
      <c r="B111" s="160"/>
      <c r="C111" s="162"/>
      <c r="D111" s="162"/>
      <c r="E111" s="234" t="s">
        <v>496</v>
      </c>
      <c r="F111" s="237"/>
      <c r="G111" s="237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12" customHeight="1" x14ac:dyDescent="0.2">
      <c r="A112" s="28"/>
      <c r="B112" s="160"/>
      <c r="C112" s="163" t="s">
        <v>140</v>
      </c>
      <c r="D112" s="162"/>
      <c r="E112" s="162"/>
      <c r="F112" s="162"/>
      <c r="G112" s="162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2" customFormat="1" ht="16.5" customHeight="1" x14ac:dyDescent="0.2">
      <c r="A113" s="28"/>
      <c r="B113" s="160"/>
      <c r="C113" s="162"/>
      <c r="D113" s="162"/>
      <c r="E113" s="239" t="str">
        <f>E11</f>
        <v>02-01 - 2020 souhrn oprav relé</v>
      </c>
      <c r="F113" s="237"/>
      <c r="G113" s="237"/>
      <c r="H113" s="162"/>
      <c r="I113" s="162"/>
      <c r="J113" s="3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</row>
    <row r="114" spans="1:63" s="2" customFormat="1" ht="6.95" customHeight="1" x14ac:dyDescent="0.2">
      <c r="A114" s="28"/>
      <c r="B114" s="160"/>
      <c r="C114" s="162"/>
      <c r="D114" s="162"/>
      <c r="E114" s="162"/>
      <c r="F114" s="162"/>
      <c r="G114" s="162"/>
      <c r="H114" s="162"/>
      <c r="I114" s="162"/>
      <c r="J114" s="3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</row>
    <row r="115" spans="1:63" s="2" customFormat="1" ht="10.35" customHeight="1" x14ac:dyDescent="0.2">
      <c r="A115" s="28"/>
      <c r="B115" s="160"/>
      <c r="C115" s="162"/>
      <c r="D115" s="162"/>
      <c r="E115" s="162"/>
      <c r="F115" s="162"/>
      <c r="G115" s="162"/>
      <c r="H115" s="162"/>
      <c r="I115" s="162"/>
      <c r="J115" s="3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63" s="10" customFormat="1" ht="29.25" customHeight="1" x14ac:dyDescent="0.2">
      <c r="A116" s="125"/>
      <c r="B116" s="166"/>
      <c r="C116" s="167" t="s">
        <v>150</v>
      </c>
      <c r="D116" s="168" t="s">
        <v>61</v>
      </c>
      <c r="E116" s="168" t="s">
        <v>57</v>
      </c>
      <c r="F116" s="168" t="s">
        <v>58</v>
      </c>
      <c r="G116" s="168" t="s">
        <v>151</v>
      </c>
      <c r="H116" s="168" t="s">
        <v>152</v>
      </c>
      <c r="I116" s="169" t="s">
        <v>153</v>
      </c>
      <c r="J116" s="126"/>
      <c r="K116" s="57" t="s">
        <v>1</v>
      </c>
      <c r="L116" s="58" t="s">
        <v>40</v>
      </c>
      <c r="M116" s="58" t="s">
        <v>154</v>
      </c>
      <c r="N116" s="58" t="s">
        <v>155</v>
      </c>
      <c r="O116" s="58" t="s">
        <v>156</v>
      </c>
      <c r="P116" s="58" t="s">
        <v>157</v>
      </c>
      <c r="Q116" s="58" t="s">
        <v>158</v>
      </c>
      <c r="R116" s="59" t="s">
        <v>159</v>
      </c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</row>
    <row r="117" spans="1:63" s="2" customFormat="1" ht="22.9" customHeight="1" x14ac:dyDescent="0.2">
      <c r="A117" s="28"/>
      <c r="B117" s="160"/>
      <c r="C117" s="170" t="s">
        <v>160</v>
      </c>
      <c r="D117" s="162"/>
      <c r="E117" s="162"/>
      <c r="F117" s="162"/>
      <c r="G117" s="162"/>
      <c r="H117" s="162"/>
      <c r="I117" s="162"/>
      <c r="J117" s="29"/>
      <c r="K117" s="60"/>
      <c r="L117" s="51"/>
      <c r="M117" s="61"/>
      <c r="N117" s="127" t="e">
        <f>N118</f>
        <v>#REF!</v>
      </c>
      <c r="O117" s="61"/>
      <c r="P117" s="127" t="e">
        <f>P118</f>
        <v>#REF!</v>
      </c>
      <c r="Q117" s="61"/>
      <c r="R117" s="128" t="e">
        <f>R118</f>
        <v>#REF!</v>
      </c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R117" s="14" t="s">
        <v>75</v>
      </c>
      <c r="AS117" s="14" t="s">
        <v>147</v>
      </c>
      <c r="BI117" s="129" t="e">
        <f>BI118</f>
        <v>#REF!</v>
      </c>
    </row>
    <row r="118" spans="1:63" s="11" customFormat="1" ht="25.9" customHeight="1" x14ac:dyDescent="0.2">
      <c r="B118" s="171"/>
      <c r="C118" s="172"/>
      <c r="D118" s="173" t="s">
        <v>75</v>
      </c>
      <c r="E118" s="174" t="s">
        <v>161</v>
      </c>
      <c r="F118" s="174" t="s">
        <v>162</v>
      </c>
      <c r="G118" s="172"/>
      <c r="H118" s="172"/>
      <c r="I118" s="172"/>
      <c r="J118" s="130"/>
      <c r="K118" s="132"/>
      <c r="L118" s="133"/>
      <c r="M118" s="133"/>
      <c r="N118" s="134" t="e">
        <f>SUM(N119:N204)</f>
        <v>#REF!</v>
      </c>
      <c r="O118" s="133"/>
      <c r="P118" s="134" t="e">
        <f>SUM(P119:P204)</f>
        <v>#REF!</v>
      </c>
      <c r="Q118" s="133"/>
      <c r="R118" s="135" t="e">
        <f>SUM(R119:R204)</f>
        <v>#REF!</v>
      </c>
      <c r="AP118" s="131" t="s">
        <v>163</v>
      </c>
      <c r="AR118" s="136" t="s">
        <v>75</v>
      </c>
      <c r="AS118" s="136" t="s">
        <v>76</v>
      </c>
      <c r="AW118" s="131" t="s">
        <v>164</v>
      </c>
      <c r="BI118" s="137" t="e">
        <f>SUM(BI119:BI204)</f>
        <v>#REF!</v>
      </c>
    </row>
    <row r="119" spans="1:63" s="2" customFormat="1" ht="24" customHeight="1" x14ac:dyDescent="0.2">
      <c r="A119" s="28"/>
      <c r="B119" s="160"/>
      <c r="C119" s="175" t="s">
        <v>83</v>
      </c>
      <c r="D119" s="175" t="s">
        <v>166</v>
      </c>
      <c r="E119" s="176" t="s">
        <v>498</v>
      </c>
      <c r="F119" s="177" t="s">
        <v>499</v>
      </c>
      <c r="G119" s="178" t="s">
        <v>169</v>
      </c>
      <c r="H119" s="183"/>
      <c r="I119" s="177" t="s">
        <v>170</v>
      </c>
      <c r="J119" s="29"/>
      <c r="K119" s="139" t="s">
        <v>1</v>
      </c>
      <c r="L119" s="140" t="s">
        <v>41</v>
      </c>
      <c r="M119" s="53"/>
      <c r="N119" s="141" t="e">
        <f>M119*#REF!</f>
        <v>#REF!</v>
      </c>
      <c r="O119" s="141">
        <v>0</v>
      </c>
      <c r="P119" s="141" t="e">
        <f>O119*#REF!</f>
        <v>#REF!</v>
      </c>
      <c r="Q119" s="141">
        <v>0</v>
      </c>
      <c r="R119" s="142" t="e">
        <f>Q119*#REF!</f>
        <v>#REF!</v>
      </c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P119" s="143" t="s">
        <v>440</v>
      </c>
      <c r="AR119" s="143" t="s">
        <v>166</v>
      </c>
      <c r="AS119" s="143" t="s">
        <v>83</v>
      </c>
      <c r="AW119" s="14" t="s">
        <v>164</v>
      </c>
      <c r="BC119" s="144" t="e">
        <f>IF(L119="základní",#REF!,0)</f>
        <v>#REF!</v>
      </c>
      <c r="BD119" s="144">
        <f>IF(L119="snížená",#REF!,0)</f>
        <v>0</v>
      </c>
      <c r="BE119" s="144">
        <f>IF(L119="zákl. přenesená",#REF!,0)</f>
        <v>0</v>
      </c>
      <c r="BF119" s="144">
        <f>IF(L119="sníž. přenesená",#REF!,0)</f>
        <v>0</v>
      </c>
      <c r="BG119" s="144">
        <f>IF(L119="nulová",#REF!,0)</f>
        <v>0</v>
      </c>
      <c r="BH119" s="14" t="s">
        <v>83</v>
      </c>
      <c r="BI119" s="144" t="e">
        <f>ROUND(H119*#REF!,2)</f>
        <v>#REF!</v>
      </c>
      <c r="BJ119" s="14" t="s">
        <v>440</v>
      </c>
      <c r="BK119" s="143" t="s">
        <v>500</v>
      </c>
    </row>
    <row r="120" spans="1:63" s="2" customFormat="1" x14ac:dyDescent="0.2">
      <c r="A120" s="28"/>
      <c r="B120" s="160"/>
      <c r="C120" s="162"/>
      <c r="D120" s="179" t="s">
        <v>172</v>
      </c>
      <c r="E120" s="162"/>
      <c r="F120" s="180" t="s">
        <v>499</v>
      </c>
      <c r="G120" s="162"/>
      <c r="H120" s="162"/>
      <c r="I120" s="162"/>
      <c r="J120" s="29"/>
      <c r="K120" s="145"/>
      <c r="L120" s="146"/>
      <c r="M120" s="53"/>
      <c r="N120" s="53"/>
      <c r="O120" s="53"/>
      <c r="P120" s="53"/>
      <c r="Q120" s="53"/>
      <c r="R120" s="5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R120" s="14" t="s">
        <v>172</v>
      </c>
      <c r="AS120" s="14" t="s">
        <v>83</v>
      </c>
    </row>
    <row r="121" spans="1:63" s="2" customFormat="1" ht="24" customHeight="1" x14ac:dyDescent="0.2">
      <c r="A121" s="28"/>
      <c r="B121" s="160"/>
      <c r="C121" s="175" t="s">
        <v>85</v>
      </c>
      <c r="D121" s="175" t="s">
        <v>166</v>
      </c>
      <c r="E121" s="176" t="s">
        <v>501</v>
      </c>
      <c r="F121" s="177" t="s">
        <v>502</v>
      </c>
      <c r="G121" s="178" t="s">
        <v>169</v>
      </c>
      <c r="H121" s="138"/>
      <c r="I121" s="177" t="s">
        <v>170</v>
      </c>
      <c r="J121" s="29"/>
      <c r="K121" s="139" t="s">
        <v>1</v>
      </c>
      <c r="L121" s="140" t="s">
        <v>41</v>
      </c>
      <c r="M121" s="53"/>
      <c r="N121" s="141" t="e">
        <f>M121*#REF!</f>
        <v>#REF!</v>
      </c>
      <c r="O121" s="141">
        <v>0</v>
      </c>
      <c r="P121" s="141" t="e">
        <f>O121*#REF!</f>
        <v>#REF!</v>
      </c>
      <c r="Q121" s="141">
        <v>0</v>
      </c>
      <c r="R121" s="142" t="e">
        <f>Q121*#REF!</f>
        <v>#REF!</v>
      </c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P121" s="143" t="s">
        <v>440</v>
      </c>
      <c r="AR121" s="143" t="s">
        <v>166</v>
      </c>
      <c r="AS121" s="143" t="s">
        <v>83</v>
      </c>
      <c r="AW121" s="14" t="s">
        <v>164</v>
      </c>
      <c r="BC121" s="144" t="e">
        <f>IF(L121="základní",#REF!,0)</f>
        <v>#REF!</v>
      </c>
      <c r="BD121" s="144">
        <f>IF(L121="snížená",#REF!,0)</f>
        <v>0</v>
      </c>
      <c r="BE121" s="144">
        <f>IF(L121="zákl. přenesená",#REF!,0)</f>
        <v>0</v>
      </c>
      <c r="BF121" s="144">
        <f>IF(L121="sníž. přenesená",#REF!,0)</f>
        <v>0</v>
      </c>
      <c r="BG121" s="144">
        <f>IF(L121="nulová",#REF!,0)</f>
        <v>0</v>
      </c>
      <c r="BH121" s="14" t="s">
        <v>83</v>
      </c>
      <c r="BI121" s="144" t="e">
        <f>ROUND(H121*#REF!,2)</f>
        <v>#REF!</v>
      </c>
      <c r="BJ121" s="14" t="s">
        <v>440</v>
      </c>
      <c r="BK121" s="143" t="s">
        <v>503</v>
      </c>
    </row>
    <row r="122" spans="1:63" s="2" customFormat="1" x14ac:dyDescent="0.2">
      <c r="A122" s="28"/>
      <c r="B122" s="160"/>
      <c r="C122" s="162"/>
      <c r="D122" s="179" t="s">
        <v>172</v>
      </c>
      <c r="E122" s="162"/>
      <c r="F122" s="180" t="s">
        <v>502</v>
      </c>
      <c r="G122" s="162"/>
      <c r="H122" s="162"/>
      <c r="I122" s="162"/>
      <c r="J122" s="29"/>
      <c r="K122" s="145"/>
      <c r="L122" s="146"/>
      <c r="M122" s="53"/>
      <c r="N122" s="53"/>
      <c r="O122" s="53"/>
      <c r="P122" s="53"/>
      <c r="Q122" s="53"/>
      <c r="R122" s="5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172</v>
      </c>
      <c r="AS122" s="14" t="s">
        <v>83</v>
      </c>
    </row>
    <row r="123" spans="1:63" s="2" customFormat="1" ht="24" customHeight="1" x14ac:dyDescent="0.2">
      <c r="A123" s="28"/>
      <c r="B123" s="160"/>
      <c r="C123" s="175" t="s">
        <v>93</v>
      </c>
      <c r="D123" s="175" t="s">
        <v>166</v>
      </c>
      <c r="E123" s="176" t="s">
        <v>504</v>
      </c>
      <c r="F123" s="177" t="s">
        <v>505</v>
      </c>
      <c r="G123" s="178" t="s">
        <v>169</v>
      </c>
      <c r="H123" s="138"/>
      <c r="I123" s="177" t="s">
        <v>170</v>
      </c>
      <c r="J123" s="29"/>
      <c r="K123" s="139" t="s">
        <v>1</v>
      </c>
      <c r="L123" s="140" t="s">
        <v>41</v>
      </c>
      <c r="M123" s="53"/>
      <c r="N123" s="141" t="e">
        <f>M123*#REF!</f>
        <v>#REF!</v>
      </c>
      <c r="O123" s="141">
        <v>0</v>
      </c>
      <c r="P123" s="141" t="e">
        <f>O123*#REF!</f>
        <v>#REF!</v>
      </c>
      <c r="Q123" s="141">
        <v>0</v>
      </c>
      <c r="R123" s="142" t="e">
        <f>Q123*#REF!</f>
        <v>#REF!</v>
      </c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P123" s="143" t="s">
        <v>440</v>
      </c>
      <c r="AR123" s="143" t="s">
        <v>166</v>
      </c>
      <c r="AS123" s="143" t="s">
        <v>83</v>
      </c>
      <c r="AW123" s="14" t="s">
        <v>164</v>
      </c>
      <c r="BC123" s="144" t="e">
        <f>IF(L123="základní",#REF!,0)</f>
        <v>#REF!</v>
      </c>
      <c r="BD123" s="144">
        <f>IF(L123="snížená",#REF!,0)</f>
        <v>0</v>
      </c>
      <c r="BE123" s="144">
        <f>IF(L123="zákl. přenesená",#REF!,0)</f>
        <v>0</v>
      </c>
      <c r="BF123" s="144">
        <f>IF(L123="sníž. přenesená",#REF!,0)</f>
        <v>0</v>
      </c>
      <c r="BG123" s="144">
        <f>IF(L123="nulová",#REF!,0)</f>
        <v>0</v>
      </c>
      <c r="BH123" s="14" t="s">
        <v>83</v>
      </c>
      <c r="BI123" s="144" t="e">
        <f>ROUND(H123*#REF!,2)</f>
        <v>#REF!</v>
      </c>
      <c r="BJ123" s="14" t="s">
        <v>440</v>
      </c>
      <c r="BK123" s="143" t="s">
        <v>506</v>
      </c>
    </row>
    <row r="124" spans="1:63" s="2" customFormat="1" x14ac:dyDescent="0.2">
      <c r="A124" s="28"/>
      <c r="B124" s="160"/>
      <c r="C124" s="162"/>
      <c r="D124" s="179" t="s">
        <v>172</v>
      </c>
      <c r="E124" s="162"/>
      <c r="F124" s="180" t="s">
        <v>505</v>
      </c>
      <c r="G124" s="162"/>
      <c r="H124" s="162"/>
      <c r="I124" s="162"/>
      <c r="J124" s="29"/>
      <c r="K124" s="145"/>
      <c r="L124" s="146"/>
      <c r="M124" s="53"/>
      <c r="N124" s="53"/>
      <c r="O124" s="53"/>
      <c r="P124" s="53"/>
      <c r="Q124" s="53"/>
      <c r="R124" s="5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R124" s="14" t="s">
        <v>172</v>
      </c>
      <c r="AS124" s="14" t="s">
        <v>83</v>
      </c>
    </row>
    <row r="125" spans="1:63" s="2" customFormat="1" ht="24" customHeight="1" x14ac:dyDescent="0.2">
      <c r="A125" s="28"/>
      <c r="B125" s="160"/>
      <c r="C125" s="175" t="s">
        <v>163</v>
      </c>
      <c r="D125" s="175" t="s">
        <v>166</v>
      </c>
      <c r="E125" s="176" t="s">
        <v>507</v>
      </c>
      <c r="F125" s="177" t="s">
        <v>508</v>
      </c>
      <c r="G125" s="178" t="s">
        <v>169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440</v>
      </c>
      <c r="AR125" s="143" t="s">
        <v>166</v>
      </c>
      <c r="AS125" s="143" t="s">
        <v>83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440</v>
      </c>
      <c r="BK125" s="143" t="s">
        <v>509</v>
      </c>
    </row>
    <row r="126" spans="1:63" s="2" customFormat="1" x14ac:dyDescent="0.2">
      <c r="A126" s="28"/>
      <c r="B126" s="160"/>
      <c r="C126" s="162"/>
      <c r="D126" s="179" t="s">
        <v>172</v>
      </c>
      <c r="E126" s="162"/>
      <c r="F126" s="180" t="s">
        <v>508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83</v>
      </c>
    </row>
    <row r="127" spans="1:63" s="2" customFormat="1" ht="24" customHeight="1" x14ac:dyDescent="0.2">
      <c r="A127" s="28"/>
      <c r="B127" s="160"/>
      <c r="C127" s="175" t="s">
        <v>212</v>
      </c>
      <c r="D127" s="175" t="s">
        <v>166</v>
      </c>
      <c r="E127" s="176" t="s">
        <v>510</v>
      </c>
      <c r="F127" s="177" t="s">
        <v>511</v>
      </c>
      <c r="G127" s="178" t="s">
        <v>169</v>
      </c>
      <c r="H127" s="138"/>
      <c r="I127" s="177" t="s">
        <v>170</v>
      </c>
      <c r="J127" s="29"/>
      <c r="K127" s="139" t="s">
        <v>1</v>
      </c>
      <c r="L127" s="140" t="s">
        <v>41</v>
      </c>
      <c r="M127" s="53"/>
      <c r="N127" s="141" t="e">
        <f>M127*#REF!</f>
        <v>#REF!</v>
      </c>
      <c r="O127" s="141">
        <v>0</v>
      </c>
      <c r="P127" s="141" t="e">
        <f>O127*#REF!</f>
        <v>#REF!</v>
      </c>
      <c r="Q127" s="141">
        <v>0</v>
      </c>
      <c r="R127" s="142" t="e">
        <f>Q127*#REF!</f>
        <v>#REF!</v>
      </c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P127" s="143" t="s">
        <v>440</v>
      </c>
      <c r="AR127" s="143" t="s">
        <v>166</v>
      </c>
      <c r="AS127" s="143" t="s">
        <v>83</v>
      </c>
      <c r="AW127" s="14" t="s">
        <v>164</v>
      </c>
      <c r="BC127" s="144" t="e">
        <f>IF(L127="základní",#REF!,0)</f>
        <v>#REF!</v>
      </c>
      <c r="BD127" s="144">
        <f>IF(L127="snížená",#REF!,0)</f>
        <v>0</v>
      </c>
      <c r="BE127" s="144">
        <f>IF(L127="zákl. přenesená",#REF!,0)</f>
        <v>0</v>
      </c>
      <c r="BF127" s="144">
        <f>IF(L127="sníž. přenesená",#REF!,0)</f>
        <v>0</v>
      </c>
      <c r="BG127" s="144">
        <f>IF(L127="nulová",#REF!,0)</f>
        <v>0</v>
      </c>
      <c r="BH127" s="14" t="s">
        <v>83</v>
      </c>
      <c r="BI127" s="144" t="e">
        <f>ROUND(H127*#REF!,2)</f>
        <v>#REF!</v>
      </c>
      <c r="BJ127" s="14" t="s">
        <v>440</v>
      </c>
      <c r="BK127" s="143" t="s">
        <v>512</v>
      </c>
    </row>
    <row r="128" spans="1:63" s="2" customFormat="1" x14ac:dyDescent="0.2">
      <c r="A128" s="28"/>
      <c r="B128" s="160"/>
      <c r="C128" s="162"/>
      <c r="D128" s="179" t="s">
        <v>172</v>
      </c>
      <c r="E128" s="162"/>
      <c r="F128" s="180" t="s">
        <v>511</v>
      </c>
      <c r="G128" s="162"/>
      <c r="H128" s="162"/>
      <c r="I128" s="162"/>
      <c r="J128" s="29"/>
      <c r="K128" s="145"/>
      <c r="L128" s="146"/>
      <c r="M128" s="53"/>
      <c r="N128" s="53"/>
      <c r="O128" s="53"/>
      <c r="P128" s="53"/>
      <c r="Q128" s="53"/>
      <c r="R128" s="54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R128" s="14" t="s">
        <v>172</v>
      </c>
      <c r="AS128" s="14" t="s">
        <v>83</v>
      </c>
    </row>
    <row r="129" spans="1:63" s="2" customFormat="1" ht="24" customHeight="1" x14ac:dyDescent="0.2">
      <c r="A129" s="28"/>
      <c r="B129" s="160"/>
      <c r="C129" s="175" t="s">
        <v>250</v>
      </c>
      <c r="D129" s="175" t="s">
        <v>166</v>
      </c>
      <c r="E129" s="176" t="s">
        <v>513</v>
      </c>
      <c r="F129" s="177" t="s">
        <v>514</v>
      </c>
      <c r="G129" s="178" t="s">
        <v>169</v>
      </c>
      <c r="H129" s="138"/>
      <c r="I129" s="177" t="s">
        <v>170</v>
      </c>
      <c r="J129" s="29"/>
      <c r="K129" s="139" t="s">
        <v>1</v>
      </c>
      <c r="L129" s="140" t="s">
        <v>41</v>
      </c>
      <c r="M129" s="53"/>
      <c r="N129" s="141" t="e">
        <f>M129*#REF!</f>
        <v>#REF!</v>
      </c>
      <c r="O129" s="141">
        <v>0</v>
      </c>
      <c r="P129" s="141" t="e">
        <f>O129*#REF!</f>
        <v>#REF!</v>
      </c>
      <c r="Q129" s="141">
        <v>0</v>
      </c>
      <c r="R129" s="142" t="e">
        <f>Q129*#REF!</f>
        <v>#REF!</v>
      </c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P129" s="143" t="s">
        <v>440</v>
      </c>
      <c r="AR129" s="143" t="s">
        <v>166</v>
      </c>
      <c r="AS129" s="143" t="s">
        <v>83</v>
      </c>
      <c r="AW129" s="14" t="s">
        <v>164</v>
      </c>
      <c r="BC129" s="144" t="e">
        <f>IF(L129="základní",#REF!,0)</f>
        <v>#REF!</v>
      </c>
      <c r="BD129" s="144">
        <f>IF(L129="snížená",#REF!,0)</f>
        <v>0</v>
      </c>
      <c r="BE129" s="144">
        <f>IF(L129="zákl. přenesená",#REF!,0)</f>
        <v>0</v>
      </c>
      <c r="BF129" s="144">
        <f>IF(L129="sníž. přenesená",#REF!,0)</f>
        <v>0</v>
      </c>
      <c r="BG129" s="144">
        <f>IF(L129="nulová",#REF!,0)</f>
        <v>0</v>
      </c>
      <c r="BH129" s="14" t="s">
        <v>83</v>
      </c>
      <c r="BI129" s="144" t="e">
        <f>ROUND(H129*#REF!,2)</f>
        <v>#REF!</v>
      </c>
      <c r="BJ129" s="14" t="s">
        <v>440</v>
      </c>
      <c r="BK129" s="143" t="s">
        <v>515</v>
      </c>
    </row>
    <row r="130" spans="1:63" s="2" customFormat="1" x14ac:dyDescent="0.2">
      <c r="A130" s="28"/>
      <c r="B130" s="160"/>
      <c r="C130" s="162"/>
      <c r="D130" s="179" t="s">
        <v>172</v>
      </c>
      <c r="E130" s="162"/>
      <c r="F130" s="180" t="s">
        <v>514</v>
      </c>
      <c r="G130" s="162"/>
      <c r="H130" s="162"/>
      <c r="I130" s="162"/>
      <c r="J130" s="29"/>
      <c r="K130" s="145"/>
      <c r="L130" s="146"/>
      <c r="M130" s="53"/>
      <c r="N130" s="53"/>
      <c r="O130" s="53"/>
      <c r="P130" s="53"/>
      <c r="Q130" s="53"/>
      <c r="R130" s="54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R130" s="14" t="s">
        <v>172</v>
      </c>
      <c r="AS130" s="14" t="s">
        <v>83</v>
      </c>
    </row>
    <row r="131" spans="1:63" s="2" customFormat="1" ht="24" customHeight="1" x14ac:dyDescent="0.2">
      <c r="A131" s="28"/>
      <c r="B131" s="160"/>
      <c r="C131" s="175" t="s">
        <v>268</v>
      </c>
      <c r="D131" s="175" t="s">
        <v>166</v>
      </c>
      <c r="E131" s="176" t="s">
        <v>516</v>
      </c>
      <c r="F131" s="177" t="s">
        <v>517</v>
      </c>
      <c r="G131" s="178" t="s">
        <v>169</v>
      </c>
      <c r="H131" s="138"/>
      <c r="I131" s="177" t="s">
        <v>170</v>
      </c>
      <c r="J131" s="29"/>
      <c r="K131" s="139" t="s">
        <v>1</v>
      </c>
      <c r="L131" s="140" t="s">
        <v>41</v>
      </c>
      <c r="M131" s="53"/>
      <c r="N131" s="141" t="e">
        <f>M131*#REF!</f>
        <v>#REF!</v>
      </c>
      <c r="O131" s="141">
        <v>0</v>
      </c>
      <c r="P131" s="141" t="e">
        <f>O131*#REF!</f>
        <v>#REF!</v>
      </c>
      <c r="Q131" s="141">
        <v>0</v>
      </c>
      <c r="R131" s="142" t="e">
        <f>Q131*#REF!</f>
        <v>#REF!</v>
      </c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P131" s="143" t="s">
        <v>440</v>
      </c>
      <c r="AR131" s="143" t="s">
        <v>166</v>
      </c>
      <c r="AS131" s="143" t="s">
        <v>83</v>
      </c>
      <c r="AW131" s="14" t="s">
        <v>164</v>
      </c>
      <c r="BC131" s="144" t="e">
        <f>IF(L131="základní",#REF!,0)</f>
        <v>#REF!</v>
      </c>
      <c r="BD131" s="144">
        <f>IF(L131="snížená",#REF!,0)</f>
        <v>0</v>
      </c>
      <c r="BE131" s="144">
        <f>IF(L131="zákl. přenesená",#REF!,0)</f>
        <v>0</v>
      </c>
      <c r="BF131" s="144">
        <f>IF(L131="sníž. přenesená",#REF!,0)</f>
        <v>0</v>
      </c>
      <c r="BG131" s="144">
        <f>IF(L131="nulová",#REF!,0)</f>
        <v>0</v>
      </c>
      <c r="BH131" s="14" t="s">
        <v>83</v>
      </c>
      <c r="BI131" s="144" t="e">
        <f>ROUND(H131*#REF!,2)</f>
        <v>#REF!</v>
      </c>
      <c r="BJ131" s="14" t="s">
        <v>440</v>
      </c>
      <c r="BK131" s="143" t="s">
        <v>518</v>
      </c>
    </row>
    <row r="132" spans="1:63" s="2" customFormat="1" x14ac:dyDescent="0.2">
      <c r="A132" s="28"/>
      <c r="B132" s="160"/>
      <c r="C132" s="162"/>
      <c r="D132" s="179" t="s">
        <v>172</v>
      </c>
      <c r="E132" s="162"/>
      <c r="F132" s="180" t="s">
        <v>517</v>
      </c>
      <c r="G132" s="162"/>
      <c r="H132" s="162"/>
      <c r="I132" s="162"/>
      <c r="J132" s="29"/>
      <c r="K132" s="145"/>
      <c r="L132" s="146"/>
      <c r="M132" s="53"/>
      <c r="N132" s="53"/>
      <c r="O132" s="53"/>
      <c r="P132" s="53"/>
      <c r="Q132" s="53"/>
      <c r="R132" s="54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R132" s="14" t="s">
        <v>172</v>
      </c>
      <c r="AS132" s="14" t="s">
        <v>83</v>
      </c>
    </row>
    <row r="133" spans="1:63" s="2" customFormat="1" ht="24" customHeight="1" x14ac:dyDescent="0.2">
      <c r="A133" s="28"/>
      <c r="B133" s="160"/>
      <c r="C133" s="175" t="s">
        <v>198</v>
      </c>
      <c r="D133" s="175" t="s">
        <v>166</v>
      </c>
      <c r="E133" s="176" t="s">
        <v>519</v>
      </c>
      <c r="F133" s="177" t="s">
        <v>520</v>
      </c>
      <c r="G133" s="178" t="s">
        <v>169</v>
      </c>
      <c r="H133" s="138"/>
      <c r="I133" s="177" t="s">
        <v>170</v>
      </c>
      <c r="J133" s="29"/>
      <c r="K133" s="139" t="s">
        <v>1</v>
      </c>
      <c r="L133" s="140" t="s">
        <v>41</v>
      </c>
      <c r="M133" s="53"/>
      <c r="N133" s="141" t="e">
        <f>M133*#REF!</f>
        <v>#REF!</v>
      </c>
      <c r="O133" s="141">
        <v>0</v>
      </c>
      <c r="P133" s="141" t="e">
        <f>O133*#REF!</f>
        <v>#REF!</v>
      </c>
      <c r="Q133" s="141">
        <v>0</v>
      </c>
      <c r="R133" s="142" t="e">
        <f>Q133*#REF!</f>
        <v>#REF!</v>
      </c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P133" s="143" t="s">
        <v>440</v>
      </c>
      <c r="AR133" s="143" t="s">
        <v>166</v>
      </c>
      <c r="AS133" s="143" t="s">
        <v>83</v>
      </c>
      <c r="AW133" s="14" t="s">
        <v>164</v>
      </c>
      <c r="BC133" s="144" t="e">
        <f>IF(L133="základní",#REF!,0)</f>
        <v>#REF!</v>
      </c>
      <c r="BD133" s="144">
        <f>IF(L133="snížená",#REF!,0)</f>
        <v>0</v>
      </c>
      <c r="BE133" s="144">
        <f>IF(L133="zákl. přenesená",#REF!,0)</f>
        <v>0</v>
      </c>
      <c r="BF133" s="144">
        <f>IF(L133="sníž. přenesená",#REF!,0)</f>
        <v>0</v>
      </c>
      <c r="BG133" s="144">
        <f>IF(L133="nulová",#REF!,0)</f>
        <v>0</v>
      </c>
      <c r="BH133" s="14" t="s">
        <v>83</v>
      </c>
      <c r="BI133" s="144" t="e">
        <f>ROUND(H133*#REF!,2)</f>
        <v>#REF!</v>
      </c>
      <c r="BJ133" s="14" t="s">
        <v>440</v>
      </c>
      <c r="BK133" s="143" t="s">
        <v>521</v>
      </c>
    </row>
    <row r="134" spans="1:63" s="2" customFormat="1" x14ac:dyDescent="0.2">
      <c r="A134" s="28"/>
      <c r="B134" s="160"/>
      <c r="C134" s="162"/>
      <c r="D134" s="179" t="s">
        <v>172</v>
      </c>
      <c r="E134" s="162"/>
      <c r="F134" s="180" t="s">
        <v>520</v>
      </c>
      <c r="G134" s="162"/>
      <c r="H134" s="162"/>
      <c r="I134" s="162"/>
      <c r="J134" s="29"/>
      <c r="K134" s="145"/>
      <c r="L134" s="146"/>
      <c r="M134" s="53"/>
      <c r="N134" s="53"/>
      <c r="O134" s="53"/>
      <c r="P134" s="53"/>
      <c r="Q134" s="53"/>
      <c r="R134" s="54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R134" s="14" t="s">
        <v>172</v>
      </c>
      <c r="AS134" s="14" t="s">
        <v>83</v>
      </c>
    </row>
    <row r="135" spans="1:63" s="2" customFormat="1" ht="48" customHeight="1" x14ac:dyDescent="0.2">
      <c r="A135" s="28"/>
      <c r="B135" s="160"/>
      <c r="C135" s="175" t="s">
        <v>207</v>
      </c>
      <c r="D135" s="175" t="s">
        <v>166</v>
      </c>
      <c r="E135" s="176" t="s">
        <v>522</v>
      </c>
      <c r="F135" s="177" t="s">
        <v>523</v>
      </c>
      <c r="G135" s="178" t="s">
        <v>169</v>
      </c>
      <c r="H135" s="138"/>
      <c r="I135" s="177" t="s">
        <v>170</v>
      </c>
      <c r="J135" s="29"/>
      <c r="K135" s="139" t="s">
        <v>1</v>
      </c>
      <c r="L135" s="140" t="s">
        <v>41</v>
      </c>
      <c r="M135" s="53"/>
      <c r="N135" s="141" t="e">
        <f>M135*#REF!</f>
        <v>#REF!</v>
      </c>
      <c r="O135" s="141">
        <v>0</v>
      </c>
      <c r="P135" s="141" t="e">
        <f>O135*#REF!</f>
        <v>#REF!</v>
      </c>
      <c r="Q135" s="141">
        <v>0</v>
      </c>
      <c r="R135" s="142" t="e">
        <f>Q135*#REF!</f>
        <v>#REF!</v>
      </c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P135" s="143" t="s">
        <v>440</v>
      </c>
      <c r="AR135" s="143" t="s">
        <v>166</v>
      </c>
      <c r="AS135" s="143" t="s">
        <v>83</v>
      </c>
      <c r="AW135" s="14" t="s">
        <v>164</v>
      </c>
      <c r="BC135" s="144" t="e">
        <f>IF(L135="základní",#REF!,0)</f>
        <v>#REF!</v>
      </c>
      <c r="BD135" s="144">
        <f>IF(L135="snížená",#REF!,0)</f>
        <v>0</v>
      </c>
      <c r="BE135" s="144">
        <f>IF(L135="zákl. přenesená",#REF!,0)</f>
        <v>0</v>
      </c>
      <c r="BF135" s="144">
        <f>IF(L135="sníž. přenesená",#REF!,0)</f>
        <v>0</v>
      </c>
      <c r="BG135" s="144">
        <f>IF(L135="nulová",#REF!,0)</f>
        <v>0</v>
      </c>
      <c r="BH135" s="14" t="s">
        <v>83</v>
      </c>
      <c r="BI135" s="144" t="e">
        <f>ROUND(H135*#REF!,2)</f>
        <v>#REF!</v>
      </c>
      <c r="BJ135" s="14" t="s">
        <v>440</v>
      </c>
      <c r="BK135" s="143" t="s">
        <v>524</v>
      </c>
    </row>
    <row r="136" spans="1:63" s="2" customFormat="1" ht="39" x14ac:dyDescent="0.2">
      <c r="A136" s="28"/>
      <c r="B136" s="160"/>
      <c r="C136" s="162"/>
      <c r="D136" s="179" t="s">
        <v>172</v>
      </c>
      <c r="E136" s="162"/>
      <c r="F136" s="180" t="s">
        <v>523</v>
      </c>
      <c r="G136" s="162"/>
      <c r="H136" s="162"/>
      <c r="I136" s="162"/>
      <c r="J136" s="29"/>
      <c r="K136" s="145"/>
      <c r="L136" s="146"/>
      <c r="M136" s="53"/>
      <c r="N136" s="53"/>
      <c r="O136" s="53"/>
      <c r="P136" s="53"/>
      <c r="Q136" s="53"/>
      <c r="R136" s="54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R136" s="14" t="s">
        <v>172</v>
      </c>
      <c r="AS136" s="14" t="s">
        <v>83</v>
      </c>
    </row>
    <row r="137" spans="1:63" s="2" customFormat="1" ht="48" customHeight="1" x14ac:dyDescent="0.2">
      <c r="A137" s="28"/>
      <c r="B137" s="160"/>
      <c r="C137" s="175" t="s">
        <v>259</v>
      </c>
      <c r="D137" s="175" t="s">
        <v>166</v>
      </c>
      <c r="E137" s="176" t="s">
        <v>525</v>
      </c>
      <c r="F137" s="177" t="s">
        <v>526</v>
      </c>
      <c r="G137" s="178" t="s">
        <v>169</v>
      </c>
      <c r="H137" s="138"/>
      <c r="I137" s="177" t="s">
        <v>170</v>
      </c>
      <c r="J137" s="29"/>
      <c r="K137" s="139" t="s">
        <v>1</v>
      </c>
      <c r="L137" s="140" t="s">
        <v>41</v>
      </c>
      <c r="M137" s="53"/>
      <c r="N137" s="141" t="e">
        <f>M137*#REF!</f>
        <v>#REF!</v>
      </c>
      <c r="O137" s="141">
        <v>0</v>
      </c>
      <c r="P137" s="141" t="e">
        <f>O137*#REF!</f>
        <v>#REF!</v>
      </c>
      <c r="Q137" s="141">
        <v>0</v>
      </c>
      <c r="R137" s="142" t="e">
        <f>Q137*#REF!</f>
        <v>#REF!</v>
      </c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P137" s="143" t="s">
        <v>440</v>
      </c>
      <c r="AR137" s="143" t="s">
        <v>166</v>
      </c>
      <c r="AS137" s="143" t="s">
        <v>83</v>
      </c>
      <c r="AW137" s="14" t="s">
        <v>164</v>
      </c>
      <c r="BC137" s="144" t="e">
        <f>IF(L137="základní",#REF!,0)</f>
        <v>#REF!</v>
      </c>
      <c r="BD137" s="144">
        <f>IF(L137="snížená",#REF!,0)</f>
        <v>0</v>
      </c>
      <c r="BE137" s="144">
        <f>IF(L137="zákl. přenesená",#REF!,0)</f>
        <v>0</v>
      </c>
      <c r="BF137" s="144">
        <f>IF(L137="sníž. přenesená",#REF!,0)</f>
        <v>0</v>
      </c>
      <c r="BG137" s="144">
        <f>IF(L137="nulová",#REF!,0)</f>
        <v>0</v>
      </c>
      <c r="BH137" s="14" t="s">
        <v>83</v>
      </c>
      <c r="BI137" s="144" t="e">
        <f>ROUND(H137*#REF!,2)</f>
        <v>#REF!</v>
      </c>
      <c r="BJ137" s="14" t="s">
        <v>440</v>
      </c>
      <c r="BK137" s="143" t="s">
        <v>527</v>
      </c>
    </row>
    <row r="138" spans="1:63" s="2" customFormat="1" ht="29.25" x14ac:dyDescent="0.2">
      <c r="A138" s="28"/>
      <c r="B138" s="160"/>
      <c r="C138" s="162"/>
      <c r="D138" s="179" t="s">
        <v>172</v>
      </c>
      <c r="E138" s="162"/>
      <c r="F138" s="180" t="s">
        <v>526</v>
      </c>
      <c r="G138" s="162"/>
      <c r="H138" s="162"/>
      <c r="I138" s="162"/>
      <c r="J138" s="29"/>
      <c r="K138" s="145"/>
      <c r="L138" s="146"/>
      <c r="M138" s="53"/>
      <c r="N138" s="53"/>
      <c r="O138" s="53"/>
      <c r="P138" s="53"/>
      <c r="Q138" s="53"/>
      <c r="R138" s="54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R138" s="14" t="s">
        <v>172</v>
      </c>
      <c r="AS138" s="14" t="s">
        <v>83</v>
      </c>
    </row>
    <row r="139" spans="1:63" s="2" customFormat="1" ht="48" customHeight="1" x14ac:dyDescent="0.2">
      <c r="A139" s="28"/>
      <c r="B139" s="160"/>
      <c r="C139" s="175" t="s">
        <v>231</v>
      </c>
      <c r="D139" s="175" t="s">
        <v>166</v>
      </c>
      <c r="E139" s="176" t="s">
        <v>528</v>
      </c>
      <c r="F139" s="177" t="s">
        <v>529</v>
      </c>
      <c r="G139" s="178" t="s">
        <v>169</v>
      </c>
      <c r="H139" s="138"/>
      <c r="I139" s="177" t="s">
        <v>170</v>
      </c>
      <c r="J139" s="29"/>
      <c r="K139" s="139" t="s">
        <v>1</v>
      </c>
      <c r="L139" s="140" t="s">
        <v>41</v>
      </c>
      <c r="M139" s="53"/>
      <c r="N139" s="141" t="e">
        <f>M139*#REF!</f>
        <v>#REF!</v>
      </c>
      <c r="O139" s="141">
        <v>0</v>
      </c>
      <c r="P139" s="141" t="e">
        <f>O139*#REF!</f>
        <v>#REF!</v>
      </c>
      <c r="Q139" s="141">
        <v>0</v>
      </c>
      <c r="R139" s="142" t="e">
        <f>Q139*#REF!</f>
        <v>#REF!</v>
      </c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P139" s="143" t="s">
        <v>440</v>
      </c>
      <c r="AR139" s="143" t="s">
        <v>166</v>
      </c>
      <c r="AS139" s="143" t="s">
        <v>83</v>
      </c>
      <c r="AW139" s="14" t="s">
        <v>164</v>
      </c>
      <c r="BC139" s="144" t="e">
        <f>IF(L139="základní",#REF!,0)</f>
        <v>#REF!</v>
      </c>
      <c r="BD139" s="144">
        <f>IF(L139="snížená",#REF!,0)</f>
        <v>0</v>
      </c>
      <c r="BE139" s="144">
        <f>IF(L139="zákl. přenesená",#REF!,0)</f>
        <v>0</v>
      </c>
      <c r="BF139" s="144">
        <f>IF(L139="sníž. přenesená",#REF!,0)</f>
        <v>0</v>
      </c>
      <c r="BG139" s="144">
        <f>IF(L139="nulová",#REF!,0)</f>
        <v>0</v>
      </c>
      <c r="BH139" s="14" t="s">
        <v>83</v>
      </c>
      <c r="BI139" s="144" t="e">
        <f>ROUND(H139*#REF!,2)</f>
        <v>#REF!</v>
      </c>
      <c r="BJ139" s="14" t="s">
        <v>440</v>
      </c>
      <c r="BK139" s="143" t="s">
        <v>530</v>
      </c>
    </row>
    <row r="140" spans="1:63" s="2" customFormat="1" ht="29.25" x14ac:dyDescent="0.2">
      <c r="A140" s="28"/>
      <c r="B140" s="160"/>
      <c r="C140" s="162"/>
      <c r="D140" s="179" t="s">
        <v>172</v>
      </c>
      <c r="E140" s="162"/>
      <c r="F140" s="180" t="s">
        <v>529</v>
      </c>
      <c r="G140" s="162"/>
      <c r="H140" s="162"/>
      <c r="I140" s="162"/>
      <c r="J140" s="29"/>
      <c r="K140" s="145"/>
      <c r="L140" s="146"/>
      <c r="M140" s="53"/>
      <c r="N140" s="53"/>
      <c r="O140" s="53"/>
      <c r="P140" s="53"/>
      <c r="Q140" s="53"/>
      <c r="R140" s="54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R140" s="14" t="s">
        <v>172</v>
      </c>
      <c r="AS140" s="14" t="s">
        <v>83</v>
      </c>
    </row>
    <row r="141" spans="1:63" s="2" customFormat="1" ht="60" customHeight="1" x14ac:dyDescent="0.2">
      <c r="A141" s="28"/>
      <c r="B141" s="160"/>
      <c r="C141" s="175" t="s">
        <v>340</v>
      </c>
      <c r="D141" s="175" t="s">
        <v>166</v>
      </c>
      <c r="E141" s="176" t="s">
        <v>291</v>
      </c>
      <c r="F141" s="177" t="s">
        <v>294</v>
      </c>
      <c r="G141" s="178" t="s">
        <v>169</v>
      </c>
      <c r="H141" s="138"/>
      <c r="I141" s="177" t="s">
        <v>170</v>
      </c>
      <c r="J141" s="29"/>
      <c r="K141" s="139" t="s">
        <v>1</v>
      </c>
      <c r="L141" s="140" t="s">
        <v>41</v>
      </c>
      <c r="M141" s="53"/>
      <c r="N141" s="141" t="e">
        <f>M141*#REF!</f>
        <v>#REF!</v>
      </c>
      <c r="O141" s="141">
        <v>0</v>
      </c>
      <c r="P141" s="141" t="e">
        <f>O141*#REF!</f>
        <v>#REF!</v>
      </c>
      <c r="Q141" s="141">
        <v>0</v>
      </c>
      <c r="R141" s="142" t="e">
        <f>Q141*#REF!</f>
        <v>#REF!</v>
      </c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P141" s="143" t="s">
        <v>440</v>
      </c>
      <c r="AR141" s="143" t="s">
        <v>166</v>
      </c>
      <c r="AS141" s="143" t="s">
        <v>83</v>
      </c>
      <c r="AW141" s="14" t="s">
        <v>164</v>
      </c>
      <c r="BC141" s="144" t="e">
        <f>IF(L141="základní",#REF!,0)</f>
        <v>#REF!</v>
      </c>
      <c r="BD141" s="144">
        <f>IF(L141="snížená",#REF!,0)</f>
        <v>0</v>
      </c>
      <c r="BE141" s="144">
        <f>IF(L141="zákl. přenesená",#REF!,0)</f>
        <v>0</v>
      </c>
      <c r="BF141" s="144">
        <f>IF(L141="sníž. přenesená",#REF!,0)</f>
        <v>0</v>
      </c>
      <c r="BG141" s="144">
        <f>IF(L141="nulová",#REF!,0)</f>
        <v>0</v>
      </c>
      <c r="BH141" s="14" t="s">
        <v>83</v>
      </c>
      <c r="BI141" s="144" t="e">
        <f>ROUND(H141*#REF!,2)</f>
        <v>#REF!</v>
      </c>
      <c r="BJ141" s="14" t="s">
        <v>440</v>
      </c>
      <c r="BK141" s="143" t="s">
        <v>531</v>
      </c>
    </row>
    <row r="142" spans="1:63" s="2" customFormat="1" ht="39" x14ac:dyDescent="0.2">
      <c r="A142" s="28"/>
      <c r="B142" s="160"/>
      <c r="C142" s="162"/>
      <c r="D142" s="179" t="s">
        <v>172</v>
      </c>
      <c r="E142" s="162"/>
      <c r="F142" s="180" t="s">
        <v>294</v>
      </c>
      <c r="G142" s="162"/>
      <c r="H142" s="162"/>
      <c r="I142" s="162"/>
      <c r="J142" s="29"/>
      <c r="K142" s="145"/>
      <c r="L142" s="146"/>
      <c r="M142" s="53"/>
      <c r="N142" s="53"/>
      <c r="O142" s="53"/>
      <c r="P142" s="53"/>
      <c r="Q142" s="53"/>
      <c r="R142" s="54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R142" s="14" t="s">
        <v>172</v>
      </c>
      <c r="AS142" s="14" t="s">
        <v>83</v>
      </c>
    </row>
    <row r="143" spans="1:63" s="2" customFormat="1" ht="60" customHeight="1" x14ac:dyDescent="0.2">
      <c r="A143" s="28"/>
      <c r="B143" s="160"/>
      <c r="C143" s="175" t="s">
        <v>245</v>
      </c>
      <c r="D143" s="175" t="s">
        <v>166</v>
      </c>
      <c r="E143" s="176" t="s">
        <v>532</v>
      </c>
      <c r="F143" s="177" t="s">
        <v>533</v>
      </c>
      <c r="G143" s="178" t="s">
        <v>169</v>
      </c>
      <c r="H143" s="138"/>
      <c r="I143" s="177" t="s">
        <v>170</v>
      </c>
      <c r="J143" s="29"/>
      <c r="K143" s="139" t="s">
        <v>1</v>
      </c>
      <c r="L143" s="140" t="s">
        <v>41</v>
      </c>
      <c r="M143" s="53"/>
      <c r="N143" s="141" t="e">
        <f>M143*#REF!</f>
        <v>#REF!</v>
      </c>
      <c r="O143" s="141">
        <v>0</v>
      </c>
      <c r="P143" s="141" t="e">
        <f>O143*#REF!</f>
        <v>#REF!</v>
      </c>
      <c r="Q143" s="141">
        <v>0</v>
      </c>
      <c r="R143" s="142" t="e">
        <f>Q143*#REF!</f>
        <v>#REF!</v>
      </c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P143" s="143" t="s">
        <v>440</v>
      </c>
      <c r="AR143" s="143" t="s">
        <v>166</v>
      </c>
      <c r="AS143" s="143" t="s">
        <v>83</v>
      </c>
      <c r="AW143" s="14" t="s">
        <v>164</v>
      </c>
      <c r="BC143" s="144" t="e">
        <f>IF(L143="základní",#REF!,0)</f>
        <v>#REF!</v>
      </c>
      <c r="BD143" s="144">
        <f>IF(L143="snížená",#REF!,0)</f>
        <v>0</v>
      </c>
      <c r="BE143" s="144">
        <f>IF(L143="zákl. přenesená",#REF!,0)</f>
        <v>0</v>
      </c>
      <c r="BF143" s="144">
        <f>IF(L143="sníž. přenesená",#REF!,0)</f>
        <v>0</v>
      </c>
      <c r="BG143" s="144">
        <f>IF(L143="nulová",#REF!,0)</f>
        <v>0</v>
      </c>
      <c r="BH143" s="14" t="s">
        <v>83</v>
      </c>
      <c r="BI143" s="144" t="e">
        <f>ROUND(H143*#REF!,2)</f>
        <v>#REF!</v>
      </c>
      <c r="BJ143" s="14" t="s">
        <v>440</v>
      </c>
      <c r="BK143" s="143" t="s">
        <v>534</v>
      </c>
    </row>
    <row r="144" spans="1:63" s="2" customFormat="1" ht="39" x14ac:dyDescent="0.2">
      <c r="A144" s="28"/>
      <c r="B144" s="160"/>
      <c r="C144" s="162"/>
      <c r="D144" s="179" t="s">
        <v>172</v>
      </c>
      <c r="E144" s="162"/>
      <c r="F144" s="180" t="s">
        <v>533</v>
      </c>
      <c r="G144" s="162"/>
      <c r="H144" s="162"/>
      <c r="I144" s="162"/>
      <c r="J144" s="29"/>
      <c r="K144" s="145"/>
      <c r="L144" s="146"/>
      <c r="M144" s="53"/>
      <c r="N144" s="53"/>
      <c r="O144" s="53"/>
      <c r="P144" s="53"/>
      <c r="Q144" s="53"/>
      <c r="R144" s="54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R144" s="14" t="s">
        <v>172</v>
      </c>
      <c r="AS144" s="14" t="s">
        <v>83</v>
      </c>
    </row>
    <row r="145" spans="1:63" s="2" customFormat="1" ht="60" customHeight="1" x14ac:dyDescent="0.2">
      <c r="A145" s="28"/>
      <c r="B145" s="160"/>
      <c r="C145" s="175" t="s">
        <v>221</v>
      </c>
      <c r="D145" s="175" t="s">
        <v>166</v>
      </c>
      <c r="E145" s="176" t="s">
        <v>535</v>
      </c>
      <c r="F145" s="177" t="s">
        <v>536</v>
      </c>
      <c r="G145" s="178" t="s">
        <v>169</v>
      </c>
      <c r="H145" s="138"/>
      <c r="I145" s="177" t="s">
        <v>170</v>
      </c>
      <c r="J145" s="29"/>
      <c r="K145" s="139" t="s">
        <v>1</v>
      </c>
      <c r="L145" s="140" t="s">
        <v>41</v>
      </c>
      <c r="M145" s="53"/>
      <c r="N145" s="141" t="e">
        <f>M145*#REF!</f>
        <v>#REF!</v>
      </c>
      <c r="O145" s="141">
        <v>0</v>
      </c>
      <c r="P145" s="141" t="e">
        <f>O145*#REF!</f>
        <v>#REF!</v>
      </c>
      <c r="Q145" s="141">
        <v>0</v>
      </c>
      <c r="R145" s="142" t="e">
        <f>Q145*#REF!</f>
        <v>#REF!</v>
      </c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P145" s="143" t="s">
        <v>440</v>
      </c>
      <c r="AR145" s="143" t="s">
        <v>166</v>
      </c>
      <c r="AS145" s="143" t="s">
        <v>83</v>
      </c>
      <c r="AW145" s="14" t="s">
        <v>164</v>
      </c>
      <c r="BC145" s="144" t="e">
        <f>IF(L145="základní",#REF!,0)</f>
        <v>#REF!</v>
      </c>
      <c r="BD145" s="144">
        <f>IF(L145="snížená",#REF!,0)</f>
        <v>0</v>
      </c>
      <c r="BE145" s="144">
        <f>IF(L145="zákl. přenesená",#REF!,0)</f>
        <v>0</v>
      </c>
      <c r="BF145" s="144">
        <f>IF(L145="sníž. přenesená",#REF!,0)</f>
        <v>0</v>
      </c>
      <c r="BG145" s="144">
        <f>IF(L145="nulová",#REF!,0)</f>
        <v>0</v>
      </c>
      <c r="BH145" s="14" t="s">
        <v>83</v>
      </c>
      <c r="BI145" s="144" t="e">
        <f>ROUND(H145*#REF!,2)</f>
        <v>#REF!</v>
      </c>
      <c r="BJ145" s="14" t="s">
        <v>440</v>
      </c>
      <c r="BK145" s="143" t="s">
        <v>537</v>
      </c>
    </row>
    <row r="146" spans="1:63" s="2" customFormat="1" ht="39" x14ac:dyDescent="0.2">
      <c r="A146" s="28"/>
      <c r="B146" s="160"/>
      <c r="C146" s="162"/>
      <c r="D146" s="179" t="s">
        <v>172</v>
      </c>
      <c r="E146" s="162"/>
      <c r="F146" s="180" t="s">
        <v>536</v>
      </c>
      <c r="G146" s="162"/>
      <c r="H146" s="162"/>
      <c r="I146" s="162"/>
      <c r="J146" s="29"/>
      <c r="K146" s="145"/>
      <c r="L146" s="146"/>
      <c r="M146" s="53"/>
      <c r="N146" s="53"/>
      <c r="O146" s="53"/>
      <c r="P146" s="53"/>
      <c r="Q146" s="53"/>
      <c r="R146" s="54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R146" s="14" t="s">
        <v>172</v>
      </c>
      <c r="AS146" s="14" t="s">
        <v>83</v>
      </c>
    </row>
    <row r="147" spans="1:63" s="2" customFormat="1" ht="48" customHeight="1" x14ac:dyDescent="0.2">
      <c r="A147" s="28"/>
      <c r="B147" s="160"/>
      <c r="C147" s="175" t="s">
        <v>8</v>
      </c>
      <c r="D147" s="175" t="s">
        <v>166</v>
      </c>
      <c r="E147" s="176" t="s">
        <v>538</v>
      </c>
      <c r="F147" s="177" t="s">
        <v>539</v>
      </c>
      <c r="G147" s="178" t="s">
        <v>169</v>
      </c>
      <c r="H147" s="138"/>
      <c r="I147" s="177" t="s">
        <v>170</v>
      </c>
      <c r="J147" s="29"/>
      <c r="K147" s="139" t="s">
        <v>1</v>
      </c>
      <c r="L147" s="140" t="s">
        <v>41</v>
      </c>
      <c r="M147" s="53"/>
      <c r="N147" s="141" t="e">
        <f>M147*#REF!</f>
        <v>#REF!</v>
      </c>
      <c r="O147" s="141">
        <v>0</v>
      </c>
      <c r="P147" s="141" t="e">
        <f>O147*#REF!</f>
        <v>#REF!</v>
      </c>
      <c r="Q147" s="141">
        <v>0</v>
      </c>
      <c r="R147" s="142" t="e">
        <f>Q147*#REF!</f>
        <v>#REF!</v>
      </c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P147" s="143" t="s">
        <v>440</v>
      </c>
      <c r="AR147" s="143" t="s">
        <v>166</v>
      </c>
      <c r="AS147" s="143" t="s">
        <v>83</v>
      </c>
      <c r="AW147" s="14" t="s">
        <v>164</v>
      </c>
      <c r="BC147" s="144" t="e">
        <f>IF(L147="základní",#REF!,0)</f>
        <v>#REF!</v>
      </c>
      <c r="BD147" s="144">
        <f>IF(L147="snížená",#REF!,0)</f>
        <v>0</v>
      </c>
      <c r="BE147" s="144">
        <f>IF(L147="zákl. přenesená",#REF!,0)</f>
        <v>0</v>
      </c>
      <c r="BF147" s="144">
        <f>IF(L147="sníž. přenesená",#REF!,0)</f>
        <v>0</v>
      </c>
      <c r="BG147" s="144">
        <f>IF(L147="nulová",#REF!,0)</f>
        <v>0</v>
      </c>
      <c r="BH147" s="14" t="s">
        <v>83</v>
      </c>
      <c r="BI147" s="144" t="e">
        <f>ROUND(H147*#REF!,2)</f>
        <v>#REF!</v>
      </c>
      <c r="BJ147" s="14" t="s">
        <v>440</v>
      </c>
      <c r="BK147" s="143" t="s">
        <v>540</v>
      </c>
    </row>
    <row r="148" spans="1:63" s="2" customFormat="1" ht="29.25" x14ac:dyDescent="0.2">
      <c r="A148" s="28"/>
      <c r="B148" s="160"/>
      <c r="C148" s="162"/>
      <c r="D148" s="179" t="s">
        <v>172</v>
      </c>
      <c r="E148" s="162"/>
      <c r="F148" s="180" t="s">
        <v>539</v>
      </c>
      <c r="G148" s="162"/>
      <c r="H148" s="162"/>
      <c r="I148" s="162"/>
      <c r="J148" s="29"/>
      <c r="K148" s="145"/>
      <c r="L148" s="146"/>
      <c r="M148" s="53"/>
      <c r="N148" s="53"/>
      <c r="O148" s="53"/>
      <c r="P148" s="53"/>
      <c r="Q148" s="53"/>
      <c r="R148" s="54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R148" s="14" t="s">
        <v>172</v>
      </c>
      <c r="AS148" s="14" t="s">
        <v>83</v>
      </c>
    </row>
    <row r="149" spans="1:63" s="2" customFormat="1" ht="48" customHeight="1" x14ac:dyDescent="0.2">
      <c r="A149" s="28"/>
      <c r="B149" s="160"/>
      <c r="C149" s="175" t="s">
        <v>226</v>
      </c>
      <c r="D149" s="175" t="s">
        <v>166</v>
      </c>
      <c r="E149" s="176" t="s">
        <v>541</v>
      </c>
      <c r="F149" s="177" t="s">
        <v>542</v>
      </c>
      <c r="G149" s="178" t="s">
        <v>169</v>
      </c>
      <c r="H149" s="138"/>
      <c r="I149" s="177" t="s">
        <v>170</v>
      </c>
      <c r="J149" s="29"/>
      <c r="K149" s="139" t="s">
        <v>1</v>
      </c>
      <c r="L149" s="140" t="s">
        <v>41</v>
      </c>
      <c r="M149" s="53"/>
      <c r="N149" s="141" t="e">
        <f>M149*#REF!</f>
        <v>#REF!</v>
      </c>
      <c r="O149" s="141">
        <v>0</v>
      </c>
      <c r="P149" s="141" t="e">
        <f>O149*#REF!</f>
        <v>#REF!</v>
      </c>
      <c r="Q149" s="141">
        <v>0</v>
      </c>
      <c r="R149" s="142" t="e">
        <f>Q149*#REF!</f>
        <v>#REF!</v>
      </c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P149" s="143" t="s">
        <v>440</v>
      </c>
      <c r="AR149" s="143" t="s">
        <v>166</v>
      </c>
      <c r="AS149" s="143" t="s">
        <v>83</v>
      </c>
      <c r="AW149" s="14" t="s">
        <v>164</v>
      </c>
      <c r="BC149" s="144" t="e">
        <f>IF(L149="základní",#REF!,0)</f>
        <v>#REF!</v>
      </c>
      <c r="BD149" s="144">
        <f>IF(L149="snížená",#REF!,0)</f>
        <v>0</v>
      </c>
      <c r="BE149" s="144">
        <f>IF(L149="zákl. přenesená",#REF!,0)</f>
        <v>0</v>
      </c>
      <c r="BF149" s="144">
        <f>IF(L149="sníž. přenesená",#REF!,0)</f>
        <v>0</v>
      </c>
      <c r="BG149" s="144">
        <f>IF(L149="nulová",#REF!,0)</f>
        <v>0</v>
      </c>
      <c r="BH149" s="14" t="s">
        <v>83</v>
      </c>
      <c r="BI149" s="144" t="e">
        <f>ROUND(H149*#REF!,2)</f>
        <v>#REF!</v>
      </c>
      <c r="BJ149" s="14" t="s">
        <v>440</v>
      </c>
      <c r="BK149" s="143" t="s">
        <v>543</v>
      </c>
    </row>
    <row r="150" spans="1:63" s="2" customFormat="1" ht="39" x14ac:dyDescent="0.2">
      <c r="A150" s="28"/>
      <c r="B150" s="160"/>
      <c r="C150" s="162"/>
      <c r="D150" s="179" t="s">
        <v>172</v>
      </c>
      <c r="E150" s="162"/>
      <c r="F150" s="180" t="s">
        <v>542</v>
      </c>
      <c r="G150" s="162"/>
      <c r="H150" s="162"/>
      <c r="I150" s="162"/>
      <c r="J150" s="29"/>
      <c r="K150" s="145"/>
      <c r="L150" s="146"/>
      <c r="M150" s="53"/>
      <c r="N150" s="53"/>
      <c r="O150" s="53"/>
      <c r="P150" s="53"/>
      <c r="Q150" s="53"/>
      <c r="R150" s="54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R150" s="14" t="s">
        <v>172</v>
      </c>
      <c r="AS150" s="14" t="s">
        <v>83</v>
      </c>
    </row>
    <row r="151" spans="1:63" s="2" customFormat="1" ht="48" customHeight="1" x14ac:dyDescent="0.2">
      <c r="A151" s="28"/>
      <c r="B151" s="160"/>
      <c r="C151" s="175" t="s">
        <v>236</v>
      </c>
      <c r="D151" s="175" t="s">
        <v>166</v>
      </c>
      <c r="E151" s="176" t="s">
        <v>167</v>
      </c>
      <c r="F151" s="177" t="s">
        <v>173</v>
      </c>
      <c r="G151" s="178" t="s">
        <v>169</v>
      </c>
      <c r="H151" s="138"/>
      <c r="I151" s="177" t="s">
        <v>170</v>
      </c>
      <c r="J151" s="29"/>
      <c r="K151" s="139" t="s">
        <v>1</v>
      </c>
      <c r="L151" s="140" t="s">
        <v>41</v>
      </c>
      <c r="M151" s="53"/>
      <c r="N151" s="141" t="e">
        <f>M151*#REF!</f>
        <v>#REF!</v>
      </c>
      <c r="O151" s="141">
        <v>0</v>
      </c>
      <c r="P151" s="141" t="e">
        <f>O151*#REF!</f>
        <v>#REF!</v>
      </c>
      <c r="Q151" s="141">
        <v>0</v>
      </c>
      <c r="R151" s="142" t="e">
        <f>Q151*#REF!</f>
        <v>#REF!</v>
      </c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P151" s="143" t="s">
        <v>440</v>
      </c>
      <c r="AR151" s="143" t="s">
        <v>166</v>
      </c>
      <c r="AS151" s="143" t="s">
        <v>83</v>
      </c>
      <c r="AW151" s="14" t="s">
        <v>164</v>
      </c>
      <c r="BC151" s="144" t="e">
        <f>IF(L151="základní",#REF!,0)</f>
        <v>#REF!</v>
      </c>
      <c r="BD151" s="144">
        <f>IF(L151="snížená",#REF!,0)</f>
        <v>0</v>
      </c>
      <c r="BE151" s="144">
        <f>IF(L151="zákl. přenesená",#REF!,0)</f>
        <v>0</v>
      </c>
      <c r="BF151" s="144">
        <f>IF(L151="sníž. přenesená",#REF!,0)</f>
        <v>0</v>
      </c>
      <c r="BG151" s="144">
        <f>IF(L151="nulová",#REF!,0)</f>
        <v>0</v>
      </c>
      <c r="BH151" s="14" t="s">
        <v>83</v>
      </c>
      <c r="BI151" s="144" t="e">
        <f>ROUND(H151*#REF!,2)</f>
        <v>#REF!</v>
      </c>
      <c r="BJ151" s="14" t="s">
        <v>440</v>
      </c>
      <c r="BK151" s="143" t="s">
        <v>544</v>
      </c>
    </row>
    <row r="152" spans="1:63" s="2" customFormat="1" ht="29.25" x14ac:dyDescent="0.2">
      <c r="A152" s="28"/>
      <c r="B152" s="160"/>
      <c r="C152" s="162"/>
      <c r="D152" s="179" t="s">
        <v>172</v>
      </c>
      <c r="E152" s="162"/>
      <c r="F152" s="180" t="s">
        <v>173</v>
      </c>
      <c r="G152" s="162"/>
      <c r="H152" s="162"/>
      <c r="I152" s="162"/>
      <c r="J152" s="29"/>
      <c r="K152" s="145"/>
      <c r="L152" s="146"/>
      <c r="M152" s="53"/>
      <c r="N152" s="53"/>
      <c r="O152" s="53"/>
      <c r="P152" s="53"/>
      <c r="Q152" s="53"/>
      <c r="R152" s="54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R152" s="14" t="s">
        <v>172</v>
      </c>
      <c r="AS152" s="14" t="s">
        <v>83</v>
      </c>
    </row>
    <row r="153" spans="1:63" s="2" customFormat="1" ht="72" customHeight="1" x14ac:dyDescent="0.2">
      <c r="A153" s="28"/>
      <c r="B153" s="160"/>
      <c r="C153" s="175" t="s">
        <v>184</v>
      </c>
      <c r="D153" s="175" t="s">
        <v>166</v>
      </c>
      <c r="E153" s="176" t="s">
        <v>175</v>
      </c>
      <c r="F153" s="177" t="s">
        <v>545</v>
      </c>
      <c r="G153" s="178" t="s">
        <v>169</v>
      </c>
      <c r="H153" s="138"/>
      <c r="I153" s="177" t="s">
        <v>170</v>
      </c>
      <c r="J153" s="29"/>
      <c r="K153" s="139" t="s">
        <v>1</v>
      </c>
      <c r="L153" s="140" t="s">
        <v>41</v>
      </c>
      <c r="M153" s="53"/>
      <c r="N153" s="141" t="e">
        <f>M153*#REF!</f>
        <v>#REF!</v>
      </c>
      <c r="O153" s="141">
        <v>0</v>
      </c>
      <c r="P153" s="141" t="e">
        <f>O153*#REF!</f>
        <v>#REF!</v>
      </c>
      <c r="Q153" s="141">
        <v>0</v>
      </c>
      <c r="R153" s="142" t="e">
        <f>Q153*#REF!</f>
        <v>#REF!</v>
      </c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P153" s="143" t="s">
        <v>440</v>
      </c>
      <c r="AR153" s="143" t="s">
        <v>166</v>
      </c>
      <c r="AS153" s="143" t="s">
        <v>83</v>
      </c>
      <c r="AW153" s="14" t="s">
        <v>164</v>
      </c>
      <c r="BC153" s="144" t="e">
        <f>IF(L153="základní",#REF!,0)</f>
        <v>#REF!</v>
      </c>
      <c r="BD153" s="144">
        <f>IF(L153="snížená",#REF!,0)</f>
        <v>0</v>
      </c>
      <c r="BE153" s="144">
        <f>IF(L153="zákl. přenesená",#REF!,0)</f>
        <v>0</v>
      </c>
      <c r="BF153" s="144">
        <f>IF(L153="sníž. přenesená",#REF!,0)</f>
        <v>0</v>
      </c>
      <c r="BG153" s="144">
        <f>IF(L153="nulová",#REF!,0)</f>
        <v>0</v>
      </c>
      <c r="BH153" s="14" t="s">
        <v>83</v>
      </c>
      <c r="BI153" s="144" t="e">
        <f>ROUND(H153*#REF!,2)</f>
        <v>#REF!</v>
      </c>
      <c r="BJ153" s="14" t="s">
        <v>440</v>
      </c>
      <c r="BK153" s="143" t="s">
        <v>546</v>
      </c>
    </row>
    <row r="154" spans="1:63" s="2" customFormat="1" ht="48.75" x14ac:dyDescent="0.2">
      <c r="A154" s="28"/>
      <c r="B154" s="160"/>
      <c r="C154" s="162"/>
      <c r="D154" s="179" t="s">
        <v>172</v>
      </c>
      <c r="E154" s="162"/>
      <c r="F154" s="180" t="s">
        <v>178</v>
      </c>
      <c r="G154" s="162"/>
      <c r="H154" s="162"/>
      <c r="I154" s="162"/>
      <c r="J154" s="29"/>
      <c r="K154" s="145"/>
      <c r="L154" s="146"/>
      <c r="M154" s="53"/>
      <c r="N154" s="53"/>
      <c r="O154" s="53"/>
      <c r="P154" s="53"/>
      <c r="Q154" s="53"/>
      <c r="R154" s="54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R154" s="14" t="s">
        <v>172</v>
      </c>
      <c r="AS154" s="14" t="s">
        <v>83</v>
      </c>
    </row>
    <row r="155" spans="1:63" s="2" customFormat="1" ht="48" customHeight="1" x14ac:dyDescent="0.2">
      <c r="A155" s="28"/>
      <c r="B155" s="160"/>
      <c r="C155" s="175" t="s">
        <v>283</v>
      </c>
      <c r="D155" s="175" t="s">
        <v>166</v>
      </c>
      <c r="E155" s="176" t="s">
        <v>310</v>
      </c>
      <c r="F155" s="177" t="s">
        <v>313</v>
      </c>
      <c r="G155" s="178" t="s">
        <v>169</v>
      </c>
      <c r="H155" s="138"/>
      <c r="I155" s="177" t="s">
        <v>170</v>
      </c>
      <c r="J155" s="29"/>
      <c r="K155" s="139" t="s">
        <v>1</v>
      </c>
      <c r="L155" s="140" t="s">
        <v>41</v>
      </c>
      <c r="M155" s="53"/>
      <c r="N155" s="141" t="e">
        <f>M155*#REF!</f>
        <v>#REF!</v>
      </c>
      <c r="O155" s="141">
        <v>0</v>
      </c>
      <c r="P155" s="141" t="e">
        <f>O155*#REF!</f>
        <v>#REF!</v>
      </c>
      <c r="Q155" s="141">
        <v>0</v>
      </c>
      <c r="R155" s="142" t="e">
        <f>Q155*#REF!</f>
        <v>#REF!</v>
      </c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P155" s="143" t="s">
        <v>440</v>
      </c>
      <c r="AR155" s="143" t="s">
        <v>166</v>
      </c>
      <c r="AS155" s="143" t="s">
        <v>83</v>
      </c>
      <c r="AW155" s="14" t="s">
        <v>164</v>
      </c>
      <c r="BC155" s="144" t="e">
        <f>IF(L155="základní",#REF!,0)</f>
        <v>#REF!</v>
      </c>
      <c r="BD155" s="144">
        <f>IF(L155="snížená",#REF!,0)</f>
        <v>0</v>
      </c>
      <c r="BE155" s="144">
        <f>IF(L155="zákl. přenesená",#REF!,0)</f>
        <v>0</v>
      </c>
      <c r="BF155" s="144">
        <f>IF(L155="sníž. přenesená",#REF!,0)</f>
        <v>0</v>
      </c>
      <c r="BG155" s="144">
        <f>IF(L155="nulová",#REF!,0)</f>
        <v>0</v>
      </c>
      <c r="BH155" s="14" t="s">
        <v>83</v>
      </c>
      <c r="BI155" s="144" t="e">
        <f>ROUND(H155*#REF!,2)</f>
        <v>#REF!</v>
      </c>
      <c r="BJ155" s="14" t="s">
        <v>440</v>
      </c>
      <c r="BK155" s="143" t="s">
        <v>547</v>
      </c>
    </row>
    <row r="156" spans="1:63" s="2" customFormat="1" ht="29.25" x14ac:dyDescent="0.2">
      <c r="A156" s="28"/>
      <c r="B156" s="160"/>
      <c r="C156" s="162"/>
      <c r="D156" s="179" t="s">
        <v>172</v>
      </c>
      <c r="E156" s="162"/>
      <c r="F156" s="180" t="s">
        <v>313</v>
      </c>
      <c r="G156" s="162"/>
      <c r="H156" s="162"/>
      <c r="I156" s="162"/>
      <c r="J156" s="29"/>
      <c r="K156" s="145"/>
      <c r="L156" s="146"/>
      <c r="M156" s="53"/>
      <c r="N156" s="53"/>
      <c r="O156" s="53"/>
      <c r="P156" s="53"/>
      <c r="Q156" s="53"/>
      <c r="R156" s="54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R156" s="14" t="s">
        <v>172</v>
      </c>
      <c r="AS156" s="14" t="s">
        <v>83</v>
      </c>
    </row>
    <row r="157" spans="1:63" s="2" customFormat="1" ht="72" customHeight="1" x14ac:dyDescent="0.2">
      <c r="A157" s="28"/>
      <c r="B157" s="160"/>
      <c r="C157" s="175" t="s">
        <v>189</v>
      </c>
      <c r="D157" s="175" t="s">
        <v>166</v>
      </c>
      <c r="E157" s="176" t="s">
        <v>314</v>
      </c>
      <c r="F157" s="177" t="s">
        <v>548</v>
      </c>
      <c r="G157" s="178" t="s">
        <v>169</v>
      </c>
      <c r="H157" s="138"/>
      <c r="I157" s="177" t="s">
        <v>170</v>
      </c>
      <c r="J157" s="29"/>
      <c r="K157" s="139" t="s">
        <v>1</v>
      </c>
      <c r="L157" s="140" t="s">
        <v>41</v>
      </c>
      <c r="M157" s="53"/>
      <c r="N157" s="141" t="e">
        <f>M157*#REF!</f>
        <v>#REF!</v>
      </c>
      <c r="O157" s="141">
        <v>0</v>
      </c>
      <c r="P157" s="141" t="e">
        <f>O157*#REF!</f>
        <v>#REF!</v>
      </c>
      <c r="Q157" s="141">
        <v>0</v>
      </c>
      <c r="R157" s="142" t="e">
        <f>Q157*#REF!</f>
        <v>#REF!</v>
      </c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P157" s="143" t="s">
        <v>440</v>
      </c>
      <c r="AR157" s="143" t="s">
        <v>166</v>
      </c>
      <c r="AS157" s="143" t="s">
        <v>83</v>
      </c>
      <c r="AW157" s="14" t="s">
        <v>164</v>
      </c>
      <c r="BC157" s="144" t="e">
        <f>IF(L157="základní",#REF!,0)</f>
        <v>#REF!</v>
      </c>
      <c r="BD157" s="144">
        <f>IF(L157="snížená",#REF!,0)</f>
        <v>0</v>
      </c>
      <c r="BE157" s="144">
        <f>IF(L157="zákl. přenesená",#REF!,0)</f>
        <v>0</v>
      </c>
      <c r="BF157" s="144">
        <f>IF(L157="sníž. přenesená",#REF!,0)</f>
        <v>0</v>
      </c>
      <c r="BG157" s="144">
        <f>IF(L157="nulová",#REF!,0)</f>
        <v>0</v>
      </c>
      <c r="BH157" s="14" t="s">
        <v>83</v>
      </c>
      <c r="BI157" s="144" t="e">
        <f>ROUND(H157*#REF!,2)</f>
        <v>#REF!</v>
      </c>
      <c r="BJ157" s="14" t="s">
        <v>440</v>
      </c>
      <c r="BK157" s="143" t="s">
        <v>549</v>
      </c>
    </row>
    <row r="158" spans="1:63" s="2" customFormat="1" ht="48.75" x14ac:dyDescent="0.2">
      <c r="A158" s="28"/>
      <c r="B158" s="160"/>
      <c r="C158" s="162"/>
      <c r="D158" s="179" t="s">
        <v>172</v>
      </c>
      <c r="E158" s="162"/>
      <c r="F158" s="180" t="s">
        <v>317</v>
      </c>
      <c r="G158" s="162"/>
      <c r="H158" s="162"/>
      <c r="I158" s="162"/>
      <c r="J158" s="29"/>
      <c r="K158" s="145"/>
      <c r="L158" s="146"/>
      <c r="M158" s="53"/>
      <c r="N158" s="53"/>
      <c r="O158" s="53"/>
      <c r="P158" s="53"/>
      <c r="Q158" s="53"/>
      <c r="R158" s="54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R158" s="14" t="s">
        <v>172</v>
      </c>
      <c r="AS158" s="14" t="s">
        <v>83</v>
      </c>
    </row>
    <row r="159" spans="1:63" s="2" customFormat="1" ht="48" customHeight="1" x14ac:dyDescent="0.2">
      <c r="A159" s="28"/>
      <c r="B159" s="160"/>
      <c r="C159" s="175" t="s">
        <v>7</v>
      </c>
      <c r="D159" s="175" t="s">
        <v>166</v>
      </c>
      <c r="E159" s="176" t="s">
        <v>185</v>
      </c>
      <c r="F159" s="177" t="s">
        <v>188</v>
      </c>
      <c r="G159" s="178" t="s">
        <v>169</v>
      </c>
      <c r="H159" s="138"/>
      <c r="I159" s="177" t="s">
        <v>170</v>
      </c>
      <c r="J159" s="29"/>
      <c r="K159" s="139" t="s">
        <v>1</v>
      </c>
      <c r="L159" s="140" t="s">
        <v>41</v>
      </c>
      <c r="M159" s="53"/>
      <c r="N159" s="141" t="e">
        <f>M159*#REF!</f>
        <v>#REF!</v>
      </c>
      <c r="O159" s="141">
        <v>0</v>
      </c>
      <c r="P159" s="141" t="e">
        <f>O159*#REF!</f>
        <v>#REF!</v>
      </c>
      <c r="Q159" s="141">
        <v>0</v>
      </c>
      <c r="R159" s="142" t="e">
        <f>Q159*#REF!</f>
        <v>#REF!</v>
      </c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P159" s="143" t="s">
        <v>440</v>
      </c>
      <c r="AR159" s="143" t="s">
        <v>166</v>
      </c>
      <c r="AS159" s="143" t="s">
        <v>83</v>
      </c>
      <c r="AW159" s="14" t="s">
        <v>164</v>
      </c>
      <c r="BC159" s="144" t="e">
        <f>IF(L159="základní",#REF!,0)</f>
        <v>#REF!</v>
      </c>
      <c r="BD159" s="144">
        <f>IF(L159="snížená",#REF!,0)</f>
        <v>0</v>
      </c>
      <c r="BE159" s="144">
        <f>IF(L159="zákl. přenesená",#REF!,0)</f>
        <v>0</v>
      </c>
      <c r="BF159" s="144">
        <f>IF(L159="sníž. přenesená",#REF!,0)</f>
        <v>0</v>
      </c>
      <c r="BG159" s="144">
        <f>IF(L159="nulová",#REF!,0)</f>
        <v>0</v>
      </c>
      <c r="BH159" s="14" t="s">
        <v>83</v>
      </c>
      <c r="BI159" s="144" t="e">
        <f>ROUND(H159*#REF!,2)</f>
        <v>#REF!</v>
      </c>
      <c r="BJ159" s="14" t="s">
        <v>440</v>
      </c>
      <c r="BK159" s="143" t="s">
        <v>550</v>
      </c>
    </row>
    <row r="160" spans="1:63" s="2" customFormat="1" ht="29.25" x14ac:dyDescent="0.2">
      <c r="A160" s="28"/>
      <c r="B160" s="160"/>
      <c r="C160" s="162"/>
      <c r="D160" s="179" t="s">
        <v>172</v>
      </c>
      <c r="E160" s="162"/>
      <c r="F160" s="180" t="s">
        <v>188</v>
      </c>
      <c r="G160" s="162"/>
      <c r="H160" s="162"/>
      <c r="I160" s="162"/>
      <c r="J160" s="29"/>
      <c r="K160" s="145"/>
      <c r="L160" s="146"/>
      <c r="M160" s="53"/>
      <c r="N160" s="53"/>
      <c r="O160" s="53"/>
      <c r="P160" s="53"/>
      <c r="Q160" s="53"/>
      <c r="R160" s="54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R160" s="14" t="s">
        <v>172</v>
      </c>
      <c r="AS160" s="14" t="s">
        <v>83</v>
      </c>
    </row>
    <row r="161" spans="1:63" s="2" customFormat="1" ht="48" customHeight="1" x14ac:dyDescent="0.2">
      <c r="A161" s="28"/>
      <c r="B161" s="160"/>
      <c r="C161" s="175" t="s">
        <v>273</v>
      </c>
      <c r="D161" s="175" t="s">
        <v>166</v>
      </c>
      <c r="E161" s="176" t="s">
        <v>327</v>
      </c>
      <c r="F161" s="177" t="s">
        <v>330</v>
      </c>
      <c r="G161" s="178" t="s">
        <v>169</v>
      </c>
      <c r="H161" s="138"/>
      <c r="I161" s="177" t="s">
        <v>170</v>
      </c>
      <c r="J161" s="29"/>
      <c r="K161" s="139" t="s">
        <v>1</v>
      </c>
      <c r="L161" s="140" t="s">
        <v>41</v>
      </c>
      <c r="M161" s="53"/>
      <c r="N161" s="141" t="e">
        <f>M161*#REF!</f>
        <v>#REF!</v>
      </c>
      <c r="O161" s="141">
        <v>0</v>
      </c>
      <c r="P161" s="141" t="e">
        <f>O161*#REF!</f>
        <v>#REF!</v>
      </c>
      <c r="Q161" s="141">
        <v>0</v>
      </c>
      <c r="R161" s="142" t="e">
        <f>Q161*#REF!</f>
        <v>#REF!</v>
      </c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P161" s="143" t="s">
        <v>440</v>
      </c>
      <c r="AR161" s="143" t="s">
        <v>166</v>
      </c>
      <c r="AS161" s="143" t="s">
        <v>83</v>
      </c>
      <c r="AW161" s="14" t="s">
        <v>164</v>
      </c>
      <c r="BC161" s="144" t="e">
        <f>IF(L161="základní",#REF!,0)</f>
        <v>#REF!</v>
      </c>
      <c r="BD161" s="144">
        <f>IF(L161="snížená",#REF!,0)</f>
        <v>0</v>
      </c>
      <c r="BE161" s="144">
        <f>IF(L161="zákl. přenesená",#REF!,0)</f>
        <v>0</v>
      </c>
      <c r="BF161" s="144">
        <f>IF(L161="sníž. přenesená",#REF!,0)</f>
        <v>0</v>
      </c>
      <c r="BG161" s="144">
        <f>IF(L161="nulová",#REF!,0)</f>
        <v>0</v>
      </c>
      <c r="BH161" s="14" t="s">
        <v>83</v>
      </c>
      <c r="BI161" s="144" t="e">
        <f>ROUND(H161*#REF!,2)</f>
        <v>#REF!</v>
      </c>
      <c r="BJ161" s="14" t="s">
        <v>440</v>
      </c>
      <c r="BK161" s="143" t="s">
        <v>551</v>
      </c>
    </row>
    <row r="162" spans="1:63" s="2" customFormat="1" ht="29.25" x14ac:dyDescent="0.2">
      <c r="A162" s="28"/>
      <c r="B162" s="160"/>
      <c r="C162" s="162"/>
      <c r="D162" s="179" t="s">
        <v>172</v>
      </c>
      <c r="E162" s="162"/>
      <c r="F162" s="180" t="s">
        <v>330</v>
      </c>
      <c r="G162" s="162"/>
      <c r="H162" s="162"/>
      <c r="I162" s="162"/>
      <c r="J162" s="29"/>
      <c r="K162" s="145"/>
      <c r="L162" s="146"/>
      <c r="M162" s="53"/>
      <c r="N162" s="53"/>
      <c r="O162" s="53"/>
      <c r="P162" s="53"/>
      <c r="Q162" s="53"/>
      <c r="R162" s="54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R162" s="14" t="s">
        <v>172</v>
      </c>
      <c r="AS162" s="14" t="s">
        <v>83</v>
      </c>
    </row>
    <row r="163" spans="1:63" s="2" customFormat="1" ht="48" customHeight="1" x14ac:dyDescent="0.2">
      <c r="A163" s="28"/>
      <c r="B163" s="160"/>
      <c r="C163" s="175" t="s">
        <v>278</v>
      </c>
      <c r="D163" s="175" t="s">
        <v>166</v>
      </c>
      <c r="E163" s="176" t="s">
        <v>336</v>
      </c>
      <c r="F163" s="177" t="s">
        <v>339</v>
      </c>
      <c r="G163" s="178" t="s">
        <v>169</v>
      </c>
      <c r="H163" s="138"/>
      <c r="I163" s="177" t="s">
        <v>170</v>
      </c>
      <c r="J163" s="29"/>
      <c r="K163" s="139" t="s">
        <v>1</v>
      </c>
      <c r="L163" s="140" t="s">
        <v>41</v>
      </c>
      <c r="M163" s="53"/>
      <c r="N163" s="141" t="e">
        <f>M163*#REF!</f>
        <v>#REF!</v>
      </c>
      <c r="O163" s="141">
        <v>0</v>
      </c>
      <c r="P163" s="141" t="e">
        <f>O163*#REF!</f>
        <v>#REF!</v>
      </c>
      <c r="Q163" s="141">
        <v>0</v>
      </c>
      <c r="R163" s="142" t="e">
        <f>Q163*#REF!</f>
        <v>#REF!</v>
      </c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P163" s="143" t="s">
        <v>440</v>
      </c>
      <c r="AR163" s="143" t="s">
        <v>166</v>
      </c>
      <c r="AS163" s="143" t="s">
        <v>83</v>
      </c>
      <c r="AW163" s="14" t="s">
        <v>164</v>
      </c>
      <c r="BC163" s="144" t="e">
        <f>IF(L163="základní",#REF!,0)</f>
        <v>#REF!</v>
      </c>
      <c r="BD163" s="144">
        <f>IF(L163="snížená",#REF!,0)</f>
        <v>0</v>
      </c>
      <c r="BE163" s="144">
        <f>IF(L163="zákl. přenesená",#REF!,0)</f>
        <v>0</v>
      </c>
      <c r="BF163" s="144">
        <f>IF(L163="sníž. přenesená",#REF!,0)</f>
        <v>0</v>
      </c>
      <c r="BG163" s="144">
        <f>IF(L163="nulová",#REF!,0)</f>
        <v>0</v>
      </c>
      <c r="BH163" s="14" t="s">
        <v>83</v>
      </c>
      <c r="BI163" s="144" t="e">
        <f>ROUND(H163*#REF!,2)</f>
        <v>#REF!</v>
      </c>
      <c r="BJ163" s="14" t="s">
        <v>440</v>
      </c>
      <c r="BK163" s="143" t="s">
        <v>552</v>
      </c>
    </row>
    <row r="164" spans="1:63" s="2" customFormat="1" ht="29.25" x14ac:dyDescent="0.2">
      <c r="A164" s="28"/>
      <c r="B164" s="160"/>
      <c r="C164" s="162"/>
      <c r="D164" s="179" t="s">
        <v>172</v>
      </c>
      <c r="E164" s="162"/>
      <c r="F164" s="180" t="s">
        <v>339</v>
      </c>
      <c r="G164" s="162"/>
      <c r="H164" s="162"/>
      <c r="I164" s="162"/>
      <c r="J164" s="29"/>
      <c r="K164" s="145"/>
      <c r="L164" s="146"/>
      <c r="M164" s="53"/>
      <c r="N164" s="53"/>
      <c r="O164" s="53"/>
      <c r="P164" s="53"/>
      <c r="Q164" s="53"/>
      <c r="R164" s="54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R164" s="14" t="s">
        <v>172</v>
      </c>
      <c r="AS164" s="14" t="s">
        <v>83</v>
      </c>
    </row>
    <row r="165" spans="1:63" s="2" customFormat="1" ht="48" customHeight="1" x14ac:dyDescent="0.2">
      <c r="A165" s="28"/>
      <c r="B165" s="160"/>
      <c r="C165" s="175" t="s">
        <v>179</v>
      </c>
      <c r="D165" s="175" t="s">
        <v>166</v>
      </c>
      <c r="E165" s="176" t="s">
        <v>194</v>
      </c>
      <c r="F165" s="177" t="s">
        <v>197</v>
      </c>
      <c r="G165" s="178" t="s">
        <v>169</v>
      </c>
      <c r="H165" s="138"/>
      <c r="I165" s="177" t="s">
        <v>170</v>
      </c>
      <c r="J165" s="29"/>
      <c r="K165" s="139" t="s">
        <v>1</v>
      </c>
      <c r="L165" s="140" t="s">
        <v>41</v>
      </c>
      <c r="M165" s="53"/>
      <c r="N165" s="141" t="e">
        <f>M165*#REF!</f>
        <v>#REF!</v>
      </c>
      <c r="O165" s="141">
        <v>0</v>
      </c>
      <c r="P165" s="141" t="e">
        <f>O165*#REF!</f>
        <v>#REF!</v>
      </c>
      <c r="Q165" s="141">
        <v>0</v>
      </c>
      <c r="R165" s="142" t="e">
        <f>Q165*#REF!</f>
        <v>#REF!</v>
      </c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P165" s="143" t="s">
        <v>83</v>
      </c>
      <c r="AR165" s="143" t="s">
        <v>166</v>
      </c>
      <c r="AS165" s="143" t="s">
        <v>83</v>
      </c>
      <c r="AW165" s="14" t="s">
        <v>164</v>
      </c>
      <c r="BC165" s="144" t="e">
        <f>IF(L165="základní",#REF!,0)</f>
        <v>#REF!</v>
      </c>
      <c r="BD165" s="144">
        <f>IF(L165="snížená",#REF!,0)</f>
        <v>0</v>
      </c>
      <c r="BE165" s="144">
        <f>IF(L165="zákl. přenesená",#REF!,0)</f>
        <v>0</v>
      </c>
      <c r="BF165" s="144">
        <f>IF(L165="sníž. přenesená",#REF!,0)</f>
        <v>0</v>
      </c>
      <c r="BG165" s="144">
        <f>IF(L165="nulová",#REF!,0)</f>
        <v>0</v>
      </c>
      <c r="BH165" s="14" t="s">
        <v>83</v>
      </c>
      <c r="BI165" s="144" t="e">
        <f>ROUND(H165*#REF!,2)</f>
        <v>#REF!</v>
      </c>
      <c r="BJ165" s="14" t="s">
        <v>83</v>
      </c>
      <c r="BK165" s="143" t="s">
        <v>553</v>
      </c>
    </row>
    <row r="166" spans="1:63" s="2" customFormat="1" ht="29.25" x14ac:dyDescent="0.2">
      <c r="A166" s="28"/>
      <c r="B166" s="160"/>
      <c r="C166" s="162"/>
      <c r="D166" s="179" t="s">
        <v>172</v>
      </c>
      <c r="E166" s="162"/>
      <c r="F166" s="180" t="s">
        <v>197</v>
      </c>
      <c r="G166" s="162"/>
      <c r="H166" s="162"/>
      <c r="I166" s="162"/>
      <c r="J166" s="29"/>
      <c r="K166" s="145"/>
      <c r="L166" s="146"/>
      <c r="M166" s="53"/>
      <c r="N166" s="53"/>
      <c r="O166" s="53"/>
      <c r="P166" s="53"/>
      <c r="Q166" s="53"/>
      <c r="R166" s="54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R166" s="14" t="s">
        <v>172</v>
      </c>
      <c r="AS166" s="14" t="s">
        <v>83</v>
      </c>
    </row>
    <row r="167" spans="1:63" s="2" customFormat="1" ht="48" customHeight="1" x14ac:dyDescent="0.2">
      <c r="A167" s="28"/>
      <c r="B167" s="160"/>
      <c r="C167" s="175" t="s">
        <v>165</v>
      </c>
      <c r="D167" s="175" t="s">
        <v>166</v>
      </c>
      <c r="E167" s="176" t="s">
        <v>554</v>
      </c>
      <c r="F167" s="177" t="s">
        <v>555</v>
      </c>
      <c r="G167" s="178" t="s">
        <v>169</v>
      </c>
      <c r="H167" s="138"/>
      <c r="I167" s="177" t="s">
        <v>170</v>
      </c>
      <c r="J167" s="29"/>
      <c r="K167" s="139" t="s">
        <v>1</v>
      </c>
      <c r="L167" s="140" t="s">
        <v>41</v>
      </c>
      <c r="M167" s="53"/>
      <c r="N167" s="141" t="e">
        <f>M167*#REF!</f>
        <v>#REF!</v>
      </c>
      <c r="O167" s="141">
        <v>0</v>
      </c>
      <c r="P167" s="141" t="e">
        <f>O167*#REF!</f>
        <v>#REF!</v>
      </c>
      <c r="Q167" s="141">
        <v>0</v>
      </c>
      <c r="R167" s="142" t="e">
        <f>Q167*#REF!</f>
        <v>#REF!</v>
      </c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P167" s="143" t="s">
        <v>440</v>
      </c>
      <c r="AR167" s="143" t="s">
        <v>166</v>
      </c>
      <c r="AS167" s="143" t="s">
        <v>83</v>
      </c>
      <c r="AW167" s="14" t="s">
        <v>164</v>
      </c>
      <c r="BC167" s="144" t="e">
        <f>IF(L167="základní",#REF!,0)</f>
        <v>#REF!</v>
      </c>
      <c r="BD167" s="144">
        <f>IF(L167="snížená",#REF!,0)</f>
        <v>0</v>
      </c>
      <c r="BE167" s="144">
        <f>IF(L167="zákl. přenesená",#REF!,0)</f>
        <v>0</v>
      </c>
      <c r="BF167" s="144">
        <f>IF(L167="sníž. přenesená",#REF!,0)</f>
        <v>0</v>
      </c>
      <c r="BG167" s="144">
        <f>IF(L167="nulová",#REF!,0)</f>
        <v>0</v>
      </c>
      <c r="BH167" s="14" t="s">
        <v>83</v>
      </c>
      <c r="BI167" s="144" t="e">
        <f>ROUND(H167*#REF!,2)</f>
        <v>#REF!</v>
      </c>
      <c r="BJ167" s="14" t="s">
        <v>440</v>
      </c>
      <c r="BK167" s="143" t="s">
        <v>556</v>
      </c>
    </row>
    <row r="168" spans="1:63" s="2" customFormat="1" ht="39" x14ac:dyDescent="0.2">
      <c r="A168" s="28"/>
      <c r="B168" s="160"/>
      <c r="C168" s="162"/>
      <c r="D168" s="179" t="s">
        <v>172</v>
      </c>
      <c r="E168" s="162"/>
      <c r="F168" s="180" t="s">
        <v>555</v>
      </c>
      <c r="G168" s="162"/>
      <c r="H168" s="162"/>
      <c r="I168" s="162"/>
      <c r="J168" s="29"/>
      <c r="K168" s="145"/>
      <c r="L168" s="146"/>
      <c r="M168" s="53"/>
      <c r="N168" s="53"/>
      <c r="O168" s="53"/>
      <c r="P168" s="53"/>
      <c r="Q168" s="53"/>
      <c r="R168" s="54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R168" s="14" t="s">
        <v>172</v>
      </c>
      <c r="AS168" s="14" t="s">
        <v>83</v>
      </c>
    </row>
    <row r="169" spans="1:63" s="2" customFormat="1" ht="48" customHeight="1" x14ac:dyDescent="0.2">
      <c r="A169" s="28"/>
      <c r="B169" s="160"/>
      <c r="C169" s="175" t="s">
        <v>174</v>
      </c>
      <c r="D169" s="175" t="s">
        <v>166</v>
      </c>
      <c r="E169" s="176" t="s">
        <v>199</v>
      </c>
      <c r="F169" s="177" t="s">
        <v>202</v>
      </c>
      <c r="G169" s="178" t="s">
        <v>169</v>
      </c>
      <c r="H169" s="138"/>
      <c r="I169" s="177" t="s">
        <v>170</v>
      </c>
      <c r="J169" s="29"/>
      <c r="K169" s="139" t="s">
        <v>1</v>
      </c>
      <c r="L169" s="140" t="s">
        <v>41</v>
      </c>
      <c r="M169" s="53"/>
      <c r="N169" s="141" t="e">
        <f>M169*#REF!</f>
        <v>#REF!</v>
      </c>
      <c r="O169" s="141">
        <v>0</v>
      </c>
      <c r="P169" s="141" t="e">
        <f>O169*#REF!</f>
        <v>#REF!</v>
      </c>
      <c r="Q169" s="141">
        <v>0</v>
      </c>
      <c r="R169" s="142" t="e">
        <f>Q169*#REF!</f>
        <v>#REF!</v>
      </c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P169" s="143" t="s">
        <v>440</v>
      </c>
      <c r="AR169" s="143" t="s">
        <v>166</v>
      </c>
      <c r="AS169" s="143" t="s">
        <v>83</v>
      </c>
      <c r="AW169" s="14" t="s">
        <v>164</v>
      </c>
      <c r="BC169" s="144" t="e">
        <f>IF(L169="základní",#REF!,0)</f>
        <v>#REF!</v>
      </c>
      <c r="BD169" s="144">
        <f>IF(L169="snížená",#REF!,0)</f>
        <v>0</v>
      </c>
      <c r="BE169" s="144">
        <f>IF(L169="zákl. přenesená",#REF!,0)</f>
        <v>0</v>
      </c>
      <c r="BF169" s="144">
        <f>IF(L169="sníž. přenesená",#REF!,0)</f>
        <v>0</v>
      </c>
      <c r="BG169" s="144">
        <f>IF(L169="nulová",#REF!,0)</f>
        <v>0</v>
      </c>
      <c r="BH169" s="14" t="s">
        <v>83</v>
      </c>
      <c r="BI169" s="144" t="e">
        <f>ROUND(H169*#REF!,2)</f>
        <v>#REF!</v>
      </c>
      <c r="BJ169" s="14" t="s">
        <v>440</v>
      </c>
      <c r="BK169" s="143" t="s">
        <v>557</v>
      </c>
    </row>
    <row r="170" spans="1:63" s="2" customFormat="1" ht="39" x14ac:dyDescent="0.2">
      <c r="A170" s="28"/>
      <c r="B170" s="160"/>
      <c r="C170" s="162"/>
      <c r="D170" s="179" t="s">
        <v>172</v>
      </c>
      <c r="E170" s="162"/>
      <c r="F170" s="180" t="s">
        <v>202</v>
      </c>
      <c r="G170" s="162"/>
      <c r="H170" s="162"/>
      <c r="I170" s="162"/>
      <c r="J170" s="29"/>
      <c r="K170" s="145"/>
      <c r="L170" s="146"/>
      <c r="M170" s="53"/>
      <c r="N170" s="53"/>
      <c r="O170" s="53"/>
      <c r="P170" s="53"/>
      <c r="Q170" s="53"/>
      <c r="R170" s="54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R170" s="14" t="s">
        <v>172</v>
      </c>
      <c r="AS170" s="14" t="s">
        <v>83</v>
      </c>
    </row>
    <row r="171" spans="1:63" s="2" customFormat="1" ht="60" customHeight="1" x14ac:dyDescent="0.2">
      <c r="A171" s="28"/>
      <c r="B171" s="160"/>
      <c r="C171" s="175" t="s">
        <v>558</v>
      </c>
      <c r="D171" s="175" t="s">
        <v>166</v>
      </c>
      <c r="E171" s="176" t="s">
        <v>559</v>
      </c>
      <c r="F171" s="177" t="s">
        <v>560</v>
      </c>
      <c r="G171" s="178" t="s">
        <v>169</v>
      </c>
      <c r="H171" s="138"/>
      <c r="I171" s="177" t="s">
        <v>170</v>
      </c>
      <c r="J171" s="29"/>
      <c r="K171" s="139" t="s">
        <v>1</v>
      </c>
      <c r="L171" s="140" t="s">
        <v>41</v>
      </c>
      <c r="M171" s="53"/>
      <c r="N171" s="141" t="e">
        <f>M171*#REF!</f>
        <v>#REF!</v>
      </c>
      <c r="O171" s="141">
        <v>0</v>
      </c>
      <c r="P171" s="141" t="e">
        <f>O171*#REF!</f>
        <v>#REF!</v>
      </c>
      <c r="Q171" s="141">
        <v>0</v>
      </c>
      <c r="R171" s="142" t="e">
        <f>Q171*#REF!</f>
        <v>#REF!</v>
      </c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P171" s="143" t="s">
        <v>440</v>
      </c>
      <c r="AR171" s="143" t="s">
        <v>166</v>
      </c>
      <c r="AS171" s="143" t="s">
        <v>83</v>
      </c>
      <c r="AW171" s="14" t="s">
        <v>164</v>
      </c>
      <c r="BC171" s="144" t="e">
        <f>IF(L171="základní",#REF!,0)</f>
        <v>#REF!</v>
      </c>
      <c r="BD171" s="144">
        <f>IF(L171="snížená",#REF!,0)</f>
        <v>0</v>
      </c>
      <c r="BE171" s="144">
        <f>IF(L171="zákl. přenesená",#REF!,0)</f>
        <v>0</v>
      </c>
      <c r="BF171" s="144">
        <f>IF(L171="sníž. přenesená",#REF!,0)</f>
        <v>0</v>
      </c>
      <c r="BG171" s="144">
        <f>IF(L171="nulová",#REF!,0)</f>
        <v>0</v>
      </c>
      <c r="BH171" s="14" t="s">
        <v>83</v>
      </c>
      <c r="BI171" s="144" t="e">
        <f>ROUND(H171*#REF!,2)</f>
        <v>#REF!</v>
      </c>
      <c r="BJ171" s="14" t="s">
        <v>440</v>
      </c>
      <c r="BK171" s="143" t="s">
        <v>561</v>
      </c>
    </row>
    <row r="172" spans="1:63" s="2" customFormat="1" ht="39" x14ac:dyDescent="0.2">
      <c r="A172" s="28"/>
      <c r="B172" s="160"/>
      <c r="C172" s="162"/>
      <c r="D172" s="179" t="s">
        <v>172</v>
      </c>
      <c r="E172" s="162"/>
      <c r="F172" s="180" t="s">
        <v>560</v>
      </c>
      <c r="G172" s="162"/>
      <c r="H172" s="162"/>
      <c r="I172" s="162"/>
      <c r="J172" s="29"/>
      <c r="K172" s="145"/>
      <c r="L172" s="146"/>
      <c r="M172" s="53"/>
      <c r="N172" s="53"/>
      <c r="O172" s="53"/>
      <c r="P172" s="53"/>
      <c r="Q172" s="53"/>
      <c r="R172" s="54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R172" s="14" t="s">
        <v>172</v>
      </c>
      <c r="AS172" s="14" t="s">
        <v>83</v>
      </c>
    </row>
    <row r="173" spans="1:63" s="2" customFormat="1" ht="48" customHeight="1" x14ac:dyDescent="0.2">
      <c r="A173" s="28"/>
      <c r="B173" s="160"/>
      <c r="C173" s="175" t="s">
        <v>562</v>
      </c>
      <c r="D173" s="175" t="s">
        <v>166</v>
      </c>
      <c r="E173" s="176" t="s">
        <v>563</v>
      </c>
      <c r="F173" s="177" t="s">
        <v>564</v>
      </c>
      <c r="G173" s="178" t="s">
        <v>169</v>
      </c>
      <c r="H173" s="138"/>
      <c r="I173" s="177" t="s">
        <v>170</v>
      </c>
      <c r="J173" s="29"/>
      <c r="K173" s="139" t="s">
        <v>1</v>
      </c>
      <c r="L173" s="140" t="s">
        <v>41</v>
      </c>
      <c r="M173" s="53"/>
      <c r="N173" s="141" t="e">
        <f>M173*#REF!</f>
        <v>#REF!</v>
      </c>
      <c r="O173" s="141">
        <v>0</v>
      </c>
      <c r="P173" s="141" t="e">
        <f>O173*#REF!</f>
        <v>#REF!</v>
      </c>
      <c r="Q173" s="141">
        <v>0</v>
      </c>
      <c r="R173" s="142" t="e">
        <f>Q173*#REF!</f>
        <v>#REF!</v>
      </c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P173" s="143" t="s">
        <v>440</v>
      </c>
      <c r="AR173" s="143" t="s">
        <v>166</v>
      </c>
      <c r="AS173" s="143" t="s">
        <v>83</v>
      </c>
      <c r="AW173" s="14" t="s">
        <v>164</v>
      </c>
      <c r="BC173" s="144" t="e">
        <f>IF(L173="základní",#REF!,0)</f>
        <v>#REF!</v>
      </c>
      <c r="BD173" s="144">
        <f>IF(L173="snížená",#REF!,0)</f>
        <v>0</v>
      </c>
      <c r="BE173" s="144">
        <f>IF(L173="zákl. přenesená",#REF!,0)</f>
        <v>0</v>
      </c>
      <c r="BF173" s="144">
        <f>IF(L173="sníž. přenesená",#REF!,0)</f>
        <v>0</v>
      </c>
      <c r="BG173" s="144">
        <f>IF(L173="nulová",#REF!,0)</f>
        <v>0</v>
      </c>
      <c r="BH173" s="14" t="s">
        <v>83</v>
      </c>
      <c r="BI173" s="144" t="e">
        <f>ROUND(H173*#REF!,2)</f>
        <v>#REF!</v>
      </c>
      <c r="BJ173" s="14" t="s">
        <v>440</v>
      </c>
      <c r="BK173" s="143" t="s">
        <v>565</v>
      </c>
    </row>
    <row r="174" spans="1:63" s="2" customFormat="1" ht="29.25" x14ac:dyDescent="0.2">
      <c r="A174" s="28"/>
      <c r="B174" s="160"/>
      <c r="C174" s="162"/>
      <c r="D174" s="179" t="s">
        <v>172</v>
      </c>
      <c r="E174" s="162"/>
      <c r="F174" s="180" t="s">
        <v>564</v>
      </c>
      <c r="G174" s="162"/>
      <c r="H174" s="162"/>
      <c r="I174" s="162"/>
      <c r="J174" s="29"/>
      <c r="K174" s="145"/>
      <c r="L174" s="146"/>
      <c r="M174" s="53"/>
      <c r="N174" s="53"/>
      <c r="O174" s="53"/>
      <c r="P174" s="53"/>
      <c r="Q174" s="53"/>
      <c r="R174" s="54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R174" s="14" t="s">
        <v>172</v>
      </c>
      <c r="AS174" s="14" t="s">
        <v>83</v>
      </c>
    </row>
    <row r="175" spans="1:63" s="2" customFormat="1" ht="48" customHeight="1" x14ac:dyDescent="0.2">
      <c r="A175" s="28"/>
      <c r="B175" s="160"/>
      <c r="C175" s="175" t="s">
        <v>566</v>
      </c>
      <c r="D175" s="175" t="s">
        <v>166</v>
      </c>
      <c r="E175" s="176" t="s">
        <v>382</v>
      </c>
      <c r="F175" s="177" t="s">
        <v>385</v>
      </c>
      <c r="G175" s="178" t="s">
        <v>169</v>
      </c>
      <c r="H175" s="138"/>
      <c r="I175" s="177" t="s">
        <v>170</v>
      </c>
      <c r="J175" s="29"/>
      <c r="K175" s="139" t="s">
        <v>1</v>
      </c>
      <c r="L175" s="140" t="s">
        <v>41</v>
      </c>
      <c r="M175" s="53"/>
      <c r="N175" s="141" t="e">
        <f>M175*#REF!</f>
        <v>#REF!</v>
      </c>
      <c r="O175" s="141">
        <v>0</v>
      </c>
      <c r="P175" s="141" t="e">
        <f>O175*#REF!</f>
        <v>#REF!</v>
      </c>
      <c r="Q175" s="141">
        <v>0</v>
      </c>
      <c r="R175" s="142" t="e">
        <f>Q175*#REF!</f>
        <v>#REF!</v>
      </c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P175" s="143" t="s">
        <v>440</v>
      </c>
      <c r="AR175" s="143" t="s">
        <v>166</v>
      </c>
      <c r="AS175" s="143" t="s">
        <v>83</v>
      </c>
      <c r="AW175" s="14" t="s">
        <v>164</v>
      </c>
      <c r="BC175" s="144" t="e">
        <f>IF(L175="základní",#REF!,0)</f>
        <v>#REF!</v>
      </c>
      <c r="BD175" s="144">
        <f>IF(L175="snížená",#REF!,0)</f>
        <v>0</v>
      </c>
      <c r="BE175" s="144">
        <f>IF(L175="zákl. přenesená",#REF!,0)</f>
        <v>0</v>
      </c>
      <c r="BF175" s="144">
        <f>IF(L175="sníž. přenesená",#REF!,0)</f>
        <v>0</v>
      </c>
      <c r="BG175" s="144">
        <f>IF(L175="nulová",#REF!,0)</f>
        <v>0</v>
      </c>
      <c r="BH175" s="14" t="s">
        <v>83</v>
      </c>
      <c r="BI175" s="144" t="e">
        <f>ROUND(H175*#REF!,2)</f>
        <v>#REF!</v>
      </c>
      <c r="BJ175" s="14" t="s">
        <v>440</v>
      </c>
      <c r="BK175" s="143" t="s">
        <v>567</v>
      </c>
    </row>
    <row r="176" spans="1:63" s="2" customFormat="1" ht="29.25" x14ac:dyDescent="0.2">
      <c r="A176" s="28"/>
      <c r="B176" s="160"/>
      <c r="C176" s="162"/>
      <c r="D176" s="179" t="s">
        <v>172</v>
      </c>
      <c r="E176" s="162"/>
      <c r="F176" s="180" t="s">
        <v>385</v>
      </c>
      <c r="G176" s="162"/>
      <c r="H176" s="162"/>
      <c r="I176" s="162"/>
      <c r="J176" s="29"/>
      <c r="K176" s="145"/>
      <c r="L176" s="146"/>
      <c r="M176" s="53"/>
      <c r="N176" s="53"/>
      <c r="O176" s="53"/>
      <c r="P176" s="53"/>
      <c r="Q176" s="53"/>
      <c r="R176" s="54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R176" s="14" t="s">
        <v>172</v>
      </c>
      <c r="AS176" s="14" t="s">
        <v>83</v>
      </c>
    </row>
    <row r="177" spans="1:63" s="2" customFormat="1" ht="48" customHeight="1" x14ac:dyDescent="0.2">
      <c r="A177" s="28"/>
      <c r="B177" s="160"/>
      <c r="C177" s="175" t="s">
        <v>464</v>
      </c>
      <c r="D177" s="175" t="s">
        <v>166</v>
      </c>
      <c r="E177" s="176" t="s">
        <v>279</v>
      </c>
      <c r="F177" s="177" t="s">
        <v>282</v>
      </c>
      <c r="G177" s="178" t="s">
        <v>169</v>
      </c>
      <c r="H177" s="138"/>
      <c r="I177" s="177" t="s">
        <v>170</v>
      </c>
      <c r="J177" s="29"/>
      <c r="K177" s="139" t="s">
        <v>1</v>
      </c>
      <c r="L177" s="140" t="s">
        <v>41</v>
      </c>
      <c r="M177" s="53"/>
      <c r="N177" s="141" t="e">
        <f>M177*#REF!</f>
        <v>#REF!</v>
      </c>
      <c r="O177" s="141">
        <v>0</v>
      </c>
      <c r="P177" s="141" t="e">
        <f>O177*#REF!</f>
        <v>#REF!</v>
      </c>
      <c r="Q177" s="141">
        <v>0</v>
      </c>
      <c r="R177" s="142" t="e">
        <f>Q177*#REF!</f>
        <v>#REF!</v>
      </c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P177" s="143" t="s">
        <v>83</v>
      </c>
      <c r="AR177" s="143" t="s">
        <v>166</v>
      </c>
      <c r="AS177" s="143" t="s">
        <v>83</v>
      </c>
      <c r="AW177" s="14" t="s">
        <v>164</v>
      </c>
      <c r="BC177" s="144" t="e">
        <f>IF(L177="základní",#REF!,0)</f>
        <v>#REF!</v>
      </c>
      <c r="BD177" s="144">
        <f>IF(L177="snížená",#REF!,0)</f>
        <v>0</v>
      </c>
      <c r="BE177" s="144">
        <f>IF(L177="zákl. přenesená",#REF!,0)</f>
        <v>0</v>
      </c>
      <c r="BF177" s="144">
        <f>IF(L177="sníž. přenesená",#REF!,0)</f>
        <v>0</v>
      </c>
      <c r="BG177" s="144">
        <f>IF(L177="nulová",#REF!,0)</f>
        <v>0</v>
      </c>
      <c r="BH177" s="14" t="s">
        <v>83</v>
      </c>
      <c r="BI177" s="144" t="e">
        <f>ROUND(H177*#REF!,2)</f>
        <v>#REF!</v>
      </c>
      <c r="BJ177" s="14" t="s">
        <v>83</v>
      </c>
      <c r="BK177" s="143" t="s">
        <v>568</v>
      </c>
    </row>
    <row r="178" spans="1:63" s="2" customFormat="1" ht="29.25" x14ac:dyDescent="0.2">
      <c r="A178" s="28"/>
      <c r="B178" s="160"/>
      <c r="C178" s="162"/>
      <c r="D178" s="179" t="s">
        <v>172</v>
      </c>
      <c r="E178" s="162"/>
      <c r="F178" s="180" t="s">
        <v>282</v>
      </c>
      <c r="G178" s="162"/>
      <c r="H178" s="162"/>
      <c r="I178" s="162"/>
      <c r="J178" s="29"/>
      <c r="K178" s="145"/>
      <c r="L178" s="146"/>
      <c r="M178" s="53"/>
      <c r="N178" s="53"/>
      <c r="O178" s="53"/>
      <c r="P178" s="53"/>
      <c r="Q178" s="53"/>
      <c r="R178" s="54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R178" s="14" t="s">
        <v>172</v>
      </c>
      <c r="AS178" s="14" t="s">
        <v>83</v>
      </c>
    </row>
    <row r="179" spans="1:63" s="2" customFormat="1" ht="48" customHeight="1" x14ac:dyDescent="0.2">
      <c r="A179" s="28"/>
      <c r="B179" s="160"/>
      <c r="C179" s="175" t="s">
        <v>300</v>
      </c>
      <c r="D179" s="175" t="s">
        <v>166</v>
      </c>
      <c r="E179" s="176" t="s">
        <v>569</v>
      </c>
      <c r="F179" s="177" t="s">
        <v>570</v>
      </c>
      <c r="G179" s="178" t="s">
        <v>169</v>
      </c>
      <c r="H179" s="138"/>
      <c r="I179" s="177" t="s">
        <v>170</v>
      </c>
      <c r="J179" s="29"/>
      <c r="K179" s="139" t="s">
        <v>1</v>
      </c>
      <c r="L179" s="140" t="s">
        <v>41</v>
      </c>
      <c r="M179" s="53"/>
      <c r="N179" s="141" t="e">
        <f>M179*#REF!</f>
        <v>#REF!</v>
      </c>
      <c r="O179" s="141">
        <v>0</v>
      </c>
      <c r="P179" s="141" t="e">
        <f>O179*#REF!</f>
        <v>#REF!</v>
      </c>
      <c r="Q179" s="141">
        <v>0</v>
      </c>
      <c r="R179" s="142" t="e">
        <f>Q179*#REF!</f>
        <v>#REF!</v>
      </c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P179" s="143" t="s">
        <v>83</v>
      </c>
      <c r="AR179" s="143" t="s">
        <v>166</v>
      </c>
      <c r="AS179" s="143" t="s">
        <v>83</v>
      </c>
      <c r="AW179" s="14" t="s">
        <v>164</v>
      </c>
      <c r="BC179" s="144" t="e">
        <f>IF(L179="základní",#REF!,0)</f>
        <v>#REF!</v>
      </c>
      <c r="BD179" s="144">
        <f>IF(L179="snížená",#REF!,0)</f>
        <v>0</v>
      </c>
      <c r="BE179" s="144">
        <f>IF(L179="zákl. přenesená",#REF!,0)</f>
        <v>0</v>
      </c>
      <c r="BF179" s="144">
        <f>IF(L179="sníž. přenesená",#REF!,0)</f>
        <v>0</v>
      </c>
      <c r="BG179" s="144">
        <f>IF(L179="nulová",#REF!,0)</f>
        <v>0</v>
      </c>
      <c r="BH179" s="14" t="s">
        <v>83</v>
      </c>
      <c r="BI179" s="144" t="e">
        <f>ROUND(H179*#REF!,2)</f>
        <v>#REF!</v>
      </c>
      <c r="BJ179" s="14" t="s">
        <v>83</v>
      </c>
      <c r="BK179" s="143" t="s">
        <v>571</v>
      </c>
    </row>
    <row r="180" spans="1:63" s="2" customFormat="1" ht="29.25" x14ac:dyDescent="0.2">
      <c r="A180" s="28"/>
      <c r="B180" s="160"/>
      <c r="C180" s="162"/>
      <c r="D180" s="179" t="s">
        <v>172</v>
      </c>
      <c r="E180" s="162"/>
      <c r="F180" s="180" t="s">
        <v>570</v>
      </c>
      <c r="G180" s="162"/>
      <c r="H180" s="162"/>
      <c r="I180" s="162"/>
      <c r="J180" s="29"/>
      <c r="K180" s="145"/>
      <c r="L180" s="146"/>
      <c r="M180" s="53"/>
      <c r="N180" s="53"/>
      <c r="O180" s="53"/>
      <c r="P180" s="53"/>
      <c r="Q180" s="53"/>
      <c r="R180" s="54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R180" s="14" t="s">
        <v>172</v>
      </c>
      <c r="AS180" s="14" t="s">
        <v>83</v>
      </c>
    </row>
    <row r="181" spans="1:63" s="2" customFormat="1" ht="48" customHeight="1" x14ac:dyDescent="0.2">
      <c r="A181" s="28"/>
      <c r="B181" s="160"/>
      <c r="C181" s="175" t="s">
        <v>572</v>
      </c>
      <c r="D181" s="175" t="s">
        <v>166</v>
      </c>
      <c r="E181" s="176" t="s">
        <v>388</v>
      </c>
      <c r="F181" s="177" t="s">
        <v>391</v>
      </c>
      <c r="G181" s="178" t="s">
        <v>169</v>
      </c>
      <c r="H181" s="138"/>
      <c r="I181" s="177" t="s">
        <v>170</v>
      </c>
      <c r="J181" s="29"/>
      <c r="K181" s="139" t="s">
        <v>1</v>
      </c>
      <c r="L181" s="140" t="s">
        <v>41</v>
      </c>
      <c r="M181" s="53"/>
      <c r="N181" s="141" t="e">
        <f>M181*#REF!</f>
        <v>#REF!</v>
      </c>
      <c r="O181" s="141">
        <v>0</v>
      </c>
      <c r="P181" s="141" t="e">
        <f>O181*#REF!</f>
        <v>#REF!</v>
      </c>
      <c r="Q181" s="141">
        <v>0</v>
      </c>
      <c r="R181" s="142" t="e">
        <f>Q181*#REF!</f>
        <v>#REF!</v>
      </c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P181" s="143" t="s">
        <v>83</v>
      </c>
      <c r="AR181" s="143" t="s">
        <v>166</v>
      </c>
      <c r="AS181" s="143" t="s">
        <v>83</v>
      </c>
      <c r="AW181" s="14" t="s">
        <v>164</v>
      </c>
      <c r="BC181" s="144" t="e">
        <f>IF(L181="základní",#REF!,0)</f>
        <v>#REF!</v>
      </c>
      <c r="BD181" s="144">
        <f>IF(L181="snížená",#REF!,0)</f>
        <v>0</v>
      </c>
      <c r="BE181" s="144">
        <f>IF(L181="zákl. přenesená",#REF!,0)</f>
        <v>0</v>
      </c>
      <c r="BF181" s="144">
        <f>IF(L181="sníž. přenesená",#REF!,0)</f>
        <v>0</v>
      </c>
      <c r="BG181" s="144">
        <f>IF(L181="nulová",#REF!,0)</f>
        <v>0</v>
      </c>
      <c r="BH181" s="14" t="s">
        <v>83</v>
      </c>
      <c r="BI181" s="144" t="e">
        <f>ROUND(H181*#REF!,2)</f>
        <v>#REF!</v>
      </c>
      <c r="BJ181" s="14" t="s">
        <v>83</v>
      </c>
      <c r="BK181" s="143" t="s">
        <v>573</v>
      </c>
    </row>
    <row r="182" spans="1:63" s="2" customFormat="1" ht="29.25" x14ac:dyDescent="0.2">
      <c r="A182" s="28"/>
      <c r="B182" s="160"/>
      <c r="C182" s="162"/>
      <c r="D182" s="179" t="s">
        <v>172</v>
      </c>
      <c r="E182" s="162"/>
      <c r="F182" s="180" t="s">
        <v>391</v>
      </c>
      <c r="G182" s="162"/>
      <c r="H182" s="162"/>
      <c r="I182" s="162"/>
      <c r="J182" s="29"/>
      <c r="K182" s="145"/>
      <c r="L182" s="146"/>
      <c r="M182" s="53"/>
      <c r="N182" s="53"/>
      <c r="O182" s="53"/>
      <c r="P182" s="53"/>
      <c r="Q182" s="53"/>
      <c r="R182" s="54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R182" s="14" t="s">
        <v>172</v>
      </c>
      <c r="AS182" s="14" t="s">
        <v>83</v>
      </c>
    </row>
    <row r="183" spans="1:63" s="2" customFormat="1" ht="48" customHeight="1" x14ac:dyDescent="0.2">
      <c r="A183" s="28"/>
      <c r="B183" s="160"/>
      <c r="C183" s="175" t="s">
        <v>482</v>
      </c>
      <c r="D183" s="175" t="s">
        <v>166</v>
      </c>
      <c r="E183" s="176" t="s">
        <v>392</v>
      </c>
      <c r="F183" s="177" t="s">
        <v>395</v>
      </c>
      <c r="G183" s="178" t="s">
        <v>169</v>
      </c>
      <c r="H183" s="138"/>
      <c r="I183" s="177" t="s">
        <v>170</v>
      </c>
      <c r="J183" s="29"/>
      <c r="K183" s="139" t="s">
        <v>1</v>
      </c>
      <c r="L183" s="140" t="s">
        <v>41</v>
      </c>
      <c r="M183" s="53"/>
      <c r="N183" s="141" t="e">
        <f>M183*#REF!</f>
        <v>#REF!</v>
      </c>
      <c r="O183" s="141">
        <v>0</v>
      </c>
      <c r="P183" s="141" t="e">
        <f>O183*#REF!</f>
        <v>#REF!</v>
      </c>
      <c r="Q183" s="141">
        <v>0</v>
      </c>
      <c r="R183" s="142" t="e">
        <f>Q183*#REF!</f>
        <v>#REF!</v>
      </c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P183" s="143" t="s">
        <v>83</v>
      </c>
      <c r="AR183" s="143" t="s">
        <v>166</v>
      </c>
      <c r="AS183" s="143" t="s">
        <v>83</v>
      </c>
      <c r="AW183" s="14" t="s">
        <v>164</v>
      </c>
      <c r="BC183" s="144" t="e">
        <f>IF(L183="základní",#REF!,0)</f>
        <v>#REF!</v>
      </c>
      <c r="BD183" s="144">
        <f>IF(L183="snížená",#REF!,0)</f>
        <v>0</v>
      </c>
      <c r="BE183" s="144">
        <f>IF(L183="zákl. přenesená",#REF!,0)</f>
        <v>0</v>
      </c>
      <c r="BF183" s="144">
        <f>IF(L183="sníž. přenesená",#REF!,0)</f>
        <v>0</v>
      </c>
      <c r="BG183" s="144">
        <f>IF(L183="nulová",#REF!,0)</f>
        <v>0</v>
      </c>
      <c r="BH183" s="14" t="s">
        <v>83</v>
      </c>
      <c r="BI183" s="144" t="e">
        <f>ROUND(H183*#REF!,2)</f>
        <v>#REF!</v>
      </c>
      <c r="BJ183" s="14" t="s">
        <v>83</v>
      </c>
      <c r="BK183" s="143" t="s">
        <v>574</v>
      </c>
    </row>
    <row r="184" spans="1:63" s="2" customFormat="1" ht="29.25" x14ac:dyDescent="0.2">
      <c r="A184" s="28"/>
      <c r="B184" s="160"/>
      <c r="C184" s="162"/>
      <c r="D184" s="179" t="s">
        <v>172</v>
      </c>
      <c r="E184" s="162"/>
      <c r="F184" s="180" t="s">
        <v>395</v>
      </c>
      <c r="G184" s="162"/>
      <c r="H184" s="162"/>
      <c r="I184" s="162"/>
      <c r="J184" s="29"/>
      <c r="K184" s="145"/>
      <c r="L184" s="146"/>
      <c r="M184" s="53"/>
      <c r="N184" s="53"/>
      <c r="O184" s="53"/>
      <c r="P184" s="53"/>
      <c r="Q184" s="53"/>
      <c r="R184" s="54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R184" s="14" t="s">
        <v>172</v>
      </c>
      <c r="AS184" s="14" t="s">
        <v>83</v>
      </c>
    </row>
    <row r="185" spans="1:63" s="2" customFormat="1" ht="48" customHeight="1" x14ac:dyDescent="0.2">
      <c r="A185" s="28"/>
      <c r="B185" s="160"/>
      <c r="C185" s="175" t="s">
        <v>467</v>
      </c>
      <c r="D185" s="175" t="s">
        <v>166</v>
      </c>
      <c r="E185" s="176" t="s">
        <v>575</v>
      </c>
      <c r="F185" s="177" t="s">
        <v>576</v>
      </c>
      <c r="G185" s="178" t="s">
        <v>169</v>
      </c>
      <c r="H185" s="138"/>
      <c r="I185" s="177" t="s">
        <v>170</v>
      </c>
      <c r="J185" s="29"/>
      <c r="K185" s="139" t="s">
        <v>1</v>
      </c>
      <c r="L185" s="140" t="s">
        <v>41</v>
      </c>
      <c r="M185" s="53"/>
      <c r="N185" s="141" t="e">
        <f>M185*#REF!</f>
        <v>#REF!</v>
      </c>
      <c r="O185" s="141">
        <v>0</v>
      </c>
      <c r="P185" s="141" t="e">
        <f>O185*#REF!</f>
        <v>#REF!</v>
      </c>
      <c r="Q185" s="141">
        <v>0</v>
      </c>
      <c r="R185" s="142" t="e">
        <f>Q185*#REF!</f>
        <v>#REF!</v>
      </c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P185" s="143" t="s">
        <v>83</v>
      </c>
      <c r="AR185" s="143" t="s">
        <v>166</v>
      </c>
      <c r="AS185" s="143" t="s">
        <v>83</v>
      </c>
      <c r="AW185" s="14" t="s">
        <v>164</v>
      </c>
      <c r="BC185" s="144" t="e">
        <f>IF(L185="základní",#REF!,0)</f>
        <v>#REF!</v>
      </c>
      <c r="BD185" s="144">
        <f>IF(L185="snížená",#REF!,0)</f>
        <v>0</v>
      </c>
      <c r="BE185" s="144">
        <f>IF(L185="zákl. přenesená",#REF!,0)</f>
        <v>0</v>
      </c>
      <c r="BF185" s="144">
        <f>IF(L185="sníž. přenesená",#REF!,0)</f>
        <v>0</v>
      </c>
      <c r="BG185" s="144">
        <f>IF(L185="nulová",#REF!,0)</f>
        <v>0</v>
      </c>
      <c r="BH185" s="14" t="s">
        <v>83</v>
      </c>
      <c r="BI185" s="144" t="e">
        <f>ROUND(H185*#REF!,2)</f>
        <v>#REF!</v>
      </c>
      <c r="BJ185" s="14" t="s">
        <v>83</v>
      </c>
      <c r="BK185" s="143" t="s">
        <v>577</v>
      </c>
    </row>
    <row r="186" spans="1:63" s="2" customFormat="1" ht="29.25" x14ac:dyDescent="0.2">
      <c r="A186" s="28"/>
      <c r="B186" s="160"/>
      <c r="C186" s="162"/>
      <c r="D186" s="179" t="s">
        <v>172</v>
      </c>
      <c r="E186" s="162"/>
      <c r="F186" s="180" t="s">
        <v>576</v>
      </c>
      <c r="G186" s="162"/>
      <c r="H186" s="162"/>
      <c r="I186" s="162"/>
      <c r="J186" s="29"/>
      <c r="K186" s="145"/>
      <c r="L186" s="146"/>
      <c r="M186" s="53"/>
      <c r="N186" s="53"/>
      <c r="O186" s="53"/>
      <c r="P186" s="53"/>
      <c r="Q186" s="53"/>
      <c r="R186" s="54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R186" s="14" t="s">
        <v>172</v>
      </c>
      <c r="AS186" s="14" t="s">
        <v>83</v>
      </c>
    </row>
    <row r="187" spans="1:63" s="2" customFormat="1" ht="48" customHeight="1" x14ac:dyDescent="0.2">
      <c r="A187" s="28"/>
      <c r="B187" s="160"/>
      <c r="C187" s="175" t="s">
        <v>461</v>
      </c>
      <c r="D187" s="175" t="s">
        <v>166</v>
      </c>
      <c r="E187" s="176" t="s">
        <v>396</v>
      </c>
      <c r="F187" s="177" t="s">
        <v>399</v>
      </c>
      <c r="G187" s="178" t="s">
        <v>169</v>
      </c>
      <c r="H187" s="138"/>
      <c r="I187" s="177" t="s">
        <v>170</v>
      </c>
      <c r="J187" s="29"/>
      <c r="K187" s="139" t="s">
        <v>1</v>
      </c>
      <c r="L187" s="140" t="s">
        <v>41</v>
      </c>
      <c r="M187" s="53"/>
      <c r="N187" s="141" t="e">
        <f>M187*#REF!</f>
        <v>#REF!</v>
      </c>
      <c r="O187" s="141">
        <v>0</v>
      </c>
      <c r="P187" s="141" t="e">
        <f>O187*#REF!</f>
        <v>#REF!</v>
      </c>
      <c r="Q187" s="141">
        <v>0</v>
      </c>
      <c r="R187" s="142" t="e">
        <f>Q187*#REF!</f>
        <v>#REF!</v>
      </c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P187" s="143" t="s">
        <v>83</v>
      </c>
      <c r="AR187" s="143" t="s">
        <v>166</v>
      </c>
      <c r="AS187" s="143" t="s">
        <v>83</v>
      </c>
      <c r="AW187" s="14" t="s">
        <v>164</v>
      </c>
      <c r="BC187" s="144" t="e">
        <f>IF(L187="základní",#REF!,0)</f>
        <v>#REF!</v>
      </c>
      <c r="BD187" s="144">
        <f>IF(L187="snížená",#REF!,0)</f>
        <v>0</v>
      </c>
      <c r="BE187" s="144">
        <f>IF(L187="zákl. přenesená",#REF!,0)</f>
        <v>0</v>
      </c>
      <c r="BF187" s="144">
        <f>IF(L187="sníž. přenesená",#REF!,0)</f>
        <v>0</v>
      </c>
      <c r="BG187" s="144">
        <f>IF(L187="nulová",#REF!,0)</f>
        <v>0</v>
      </c>
      <c r="BH187" s="14" t="s">
        <v>83</v>
      </c>
      <c r="BI187" s="144" t="e">
        <f>ROUND(H187*#REF!,2)</f>
        <v>#REF!</v>
      </c>
      <c r="BJ187" s="14" t="s">
        <v>83</v>
      </c>
      <c r="BK187" s="143" t="s">
        <v>578</v>
      </c>
    </row>
    <row r="188" spans="1:63" s="2" customFormat="1" ht="29.25" x14ac:dyDescent="0.2">
      <c r="A188" s="28"/>
      <c r="B188" s="160"/>
      <c r="C188" s="162"/>
      <c r="D188" s="179" t="s">
        <v>172</v>
      </c>
      <c r="E188" s="162"/>
      <c r="F188" s="180" t="s">
        <v>399</v>
      </c>
      <c r="G188" s="162"/>
      <c r="H188" s="162"/>
      <c r="I188" s="162"/>
      <c r="J188" s="29"/>
      <c r="K188" s="145"/>
      <c r="L188" s="146"/>
      <c r="M188" s="53"/>
      <c r="N188" s="53"/>
      <c r="O188" s="53"/>
      <c r="P188" s="53"/>
      <c r="Q188" s="53"/>
      <c r="R188" s="54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R188" s="14" t="s">
        <v>172</v>
      </c>
      <c r="AS188" s="14" t="s">
        <v>83</v>
      </c>
    </row>
    <row r="189" spans="1:63" s="2" customFormat="1" ht="48" customHeight="1" x14ac:dyDescent="0.2">
      <c r="A189" s="28"/>
      <c r="B189" s="160"/>
      <c r="C189" s="175" t="s">
        <v>309</v>
      </c>
      <c r="D189" s="175" t="s">
        <v>166</v>
      </c>
      <c r="E189" s="176" t="s">
        <v>579</v>
      </c>
      <c r="F189" s="177" t="s">
        <v>580</v>
      </c>
      <c r="G189" s="178" t="s">
        <v>169</v>
      </c>
      <c r="H189" s="138"/>
      <c r="I189" s="177" t="s">
        <v>170</v>
      </c>
      <c r="J189" s="29"/>
      <c r="K189" s="139" t="s">
        <v>1</v>
      </c>
      <c r="L189" s="140" t="s">
        <v>41</v>
      </c>
      <c r="M189" s="53"/>
      <c r="N189" s="141" t="e">
        <f>M189*#REF!</f>
        <v>#REF!</v>
      </c>
      <c r="O189" s="141">
        <v>0</v>
      </c>
      <c r="P189" s="141" t="e">
        <f>O189*#REF!</f>
        <v>#REF!</v>
      </c>
      <c r="Q189" s="141">
        <v>0</v>
      </c>
      <c r="R189" s="142" t="e">
        <f>Q189*#REF!</f>
        <v>#REF!</v>
      </c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P189" s="143" t="s">
        <v>83</v>
      </c>
      <c r="AR189" s="143" t="s">
        <v>166</v>
      </c>
      <c r="AS189" s="143" t="s">
        <v>83</v>
      </c>
      <c r="AW189" s="14" t="s">
        <v>164</v>
      </c>
      <c r="BC189" s="144" t="e">
        <f>IF(L189="základní",#REF!,0)</f>
        <v>#REF!</v>
      </c>
      <c r="BD189" s="144">
        <f>IF(L189="snížená",#REF!,0)</f>
        <v>0</v>
      </c>
      <c r="BE189" s="144">
        <f>IF(L189="zákl. přenesená",#REF!,0)</f>
        <v>0</v>
      </c>
      <c r="BF189" s="144">
        <f>IF(L189="sníž. přenesená",#REF!,0)</f>
        <v>0</v>
      </c>
      <c r="BG189" s="144">
        <f>IF(L189="nulová",#REF!,0)</f>
        <v>0</v>
      </c>
      <c r="BH189" s="14" t="s">
        <v>83</v>
      </c>
      <c r="BI189" s="144" t="e">
        <f>ROUND(H189*#REF!,2)</f>
        <v>#REF!</v>
      </c>
      <c r="BJ189" s="14" t="s">
        <v>83</v>
      </c>
      <c r="BK189" s="143" t="s">
        <v>581</v>
      </c>
    </row>
    <row r="190" spans="1:63" s="2" customFormat="1" ht="29.25" x14ac:dyDescent="0.2">
      <c r="A190" s="28"/>
      <c r="B190" s="160"/>
      <c r="C190" s="162"/>
      <c r="D190" s="179" t="s">
        <v>172</v>
      </c>
      <c r="E190" s="162"/>
      <c r="F190" s="180" t="s">
        <v>580</v>
      </c>
      <c r="G190" s="162"/>
      <c r="H190" s="162"/>
      <c r="I190" s="162"/>
      <c r="J190" s="29"/>
      <c r="K190" s="145"/>
      <c r="L190" s="146"/>
      <c r="M190" s="53"/>
      <c r="N190" s="53"/>
      <c r="O190" s="53"/>
      <c r="P190" s="53"/>
      <c r="Q190" s="53"/>
      <c r="R190" s="54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R190" s="14" t="s">
        <v>172</v>
      </c>
      <c r="AS190" s="14" t="s">
        <v>83</v>
      </c>
    </row>
    <row r="191" spans="1:63" s="2" customFormat="1" ht="48" customHeight="1" x14ac:dyDescent="0.2">
      <c r="A191" s="28"/>
      <c r="B191" s="160"/>
      <c r="C191" s="175" t="s">
        <v>489</v>
      </c>
      <c r="D191" s="175" t="s">
        <v>166</v>
      </c>
      <c r="E191" s="176" t="s">
        <v>400</v>
      </c>
      <c r="F191" s="177" t="s">
        <v>403</v>
      </c>
      <c r="G191" s="178" t="s">
        <v>169</v>
      </c>
      <c r="H191" s="138"/>
      <c r="I191" s="177" t="s">
        <v>170</v>
      </c>
      <c r="J191" s="29"/>
      <c r="K191" s="139" t="s">
        <v>1</v>
      </c>
      <c r="L191" s="140" t="s">
        <v>41</v>
      </c>
      <c r="M191" s="53"/>
      <c r="N191" s="141" t="e">
        <f>M191*#REF!</f>
        <v>#REF!</v>
      </c>
      <c r="O191" s="141">
        <v>0</v>
      </c>
      <c r="P191" s="141" t="e">
        <f>O191*#REF!</f>
        <v>#REF!</v>
      </c>
      <c r="Q191" s="141">
        <v>0</v>
      </c>
      <c r="R191" s="142" t="e">
        <f>Q191*#REF!</f>
        <v>#REF!</v>
      </c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P191" s="143" t="s">
        <v>83</v>
      </c>
      <c r="AR191" s="143" t="s">
        <v>166</v>
      </c>
      <c r="AS191" s="143" t="s">
        <v>83</v>
      </c>
      <c r="AW191" s="14" t="s">
        <v>164</v>
      </c>
      <c r="BC191" s="144" t="e">
        <f>IF(L191="základní",#REF!,0)</f>
        <v>#REF!</v>
      </c>
      <c r="BD191" s="144">
        <f>IF(L191="snížená",#REF!,0)</f>
        <v>0</v>
      </c>
      <c r="BE191" s="144">
        <f>IF(L191="zákl. přenesená",#REF!,0)</f>
        <v>0</v>
      </c>
      <c r="BF191" s="144">
        <f>IF(L191="sníž. přenesená",#REF!,0)</f>
        <v>0</v>
      </c>
      <c r="BG191" s="144">
        <f>IF(L191="nulová",#REF!,0)</f>
        <v>0</v>
      </c>
      <c r="BH191" s="14" t="s">
        <v>83</v>
      </c>
      <c r="BI191" s="144" t="e">
        <f>ROUND(H191*#REF!,2)</f>
        <v>#REF!</v>
      </c>
      <c r="BJ191" s="14" t="s">
        <v>83</v>
      </c>
      <c r="BK191" s="143" t="s">
        <v>582</v>
      </c>
    </row>
    <row r="192" spans="1:63" s="2" customFormat="1" ht="29.25" x14ac:dyDescent="0.2">
      <c r="A192" s="28"/>
      <c r="B192" s="160"/>
      <c r="C192" s="162"/>
      <c r="D192" s="179" t="s">
        <v>172</v>
      </c>
      <c r="E192" s="162"/>
      <c r="F192" s="180" t="s">
        <v>403</v>
      </c>
      <c r="G192" s="162"/>
      <c r="H192" s="162"/>
      <c r="I192" s="162"/>
      <c r="J192" s="29"/>
      <c r="K192" s="145"/>
      <c r="L192" s="146"/>
      <c r="M192" s="53"/>
      <c r="N192" s="53"/>
      <c r="O192" s="53"/>
      <c r="P192" s="53"/>
      <c r="Q192" s="53"/>
      <c r="R192" s="54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R192" s="14" t="s">
        <v>172</v>
      </c>
      <c r="AS192" s="14" t="s">
        <v>83</v>
      </c>
    </row>
    <row r="193" spans="1:63" s="2" customFormat="1" ht="48" customHeight="1" x14ac:dyDescent="0.2">
      <c r="A193" s="28"/>
      <c r="B193" s="160"/>
      <c r="C193" s="175" t="s">
        <v>583</v>
      </c>
      <c r="D193" s="175" t="s">
        <v>166</v>
      </c>
      <c r="E193" s="176" t="s">
        <v>404</v>
      </c>
      <c r="F193" s="177" t="s">
        <v>407</v>
      </c>
      <c r="G193" s="178" t="s">
        <v>169</v>
      </c>
      <c r="H193" s="138"/>
      <c r="I193" s="177" t="s">
        <v>170</v>
      </c>
      <c r="J193" s="29"/>
      <c r="K193" s="139" t="s">
        <v>1</v>
      </c>
      <c r="L193" s="140" t="s">
        <v>41</v>
      </c>
      <c r="M193" s="53"/>
      <c r="N193" s="141" t="e">
        <f>M193*#REF!</f>
        <v>#REF!</v>
      </c>
      <c r="O193" s="141">
        <v>0</v>
      </c>
      <c r="P193" s="141" t="e">
        <f>O193*#REF!</f>
        <v>#REF!</v>
      </c>
      <c r="Q193" s="141">
        <v>0</v>
      </c>
      <c r="R193" s="142" t="e">
        <f>Q193*#REF!</f>
        <v>#REF!</v>
      </c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P193" s="143" t="s">
        <v>83</v>
      </c>
      <c r="AR193" s="143" t="s">
        <v>166</v>
      </c>
      <c r="AS193" s="143" t="s">
        <v>83</v>
      </c>
      <c r="AW193" s="14" t="s">
        <v>164</v>
      </c>
      <c r="BC193" s="144" t="e">
        <f>IF(L193="základní",#REF!,0)</f>
        <v>#REF!</v>
      </c>
      <c r="BD193" s="144">
        <f>IF(L193="snížená",#REF!,0)</f>
        <v>0</v>
      </c>
      <c r="BE193" s="144">
        <f>IF(L193="zákl. přenesená",#REF!,0)</f>
        <v>0</v>
      </c>
      <c r="BF193" s="144">
        <f>IF(L193="sníž. přenesená",#REF!,0)</f>
        <v>0</v>
      </c>
      <c r="BG193" s="144">
        <f>IF(L193="nulová",#REF!,0)</f>
        <v>0</v>
      </c>
      <c r="BH193" s="14" t="s">
        <v>83</v>
      </c>
      <c r="BI193" s="144" t="e">
        <f>ROUND(H193*#REF!,2)</f>
        <v>#REF!</v>
      </c>
      <c r="BJ193" s="14" t="s">
        <v>83</v>
      </c>
      <c r="BK193" s="143" t="s">
        <v>584</v>
      </c>
    </row>
    <row r="194" spans="1:63" s="2" customFormat="1" ht="29.25" x14ac:dyDescent="0.2">
      <c r="A194" s="28"/>
      <c r="B194" s="160"/>
      <c r="C194" s="162"/>
      <c r="D194" s="179" t="s">
        <v>172</v>
      </c>
      <c r="E194" s="162"/>
      <c r="F194" s="180" t="s">
        <v>407</v>
      </c>
      <c r="G194" s="162"/>
      <c r="H194" s="162"/>
      <c r="I194" s="162"/>
      <c r="J194" s="29"/>
      <c r="K194" s="145"/>
      <c r="L194" s="146"/>
      <c r="M194" s="53"/>
      <c r="N194" s="53"/>
      <c r="O194" s="53"/>
      <c r="P194" s="53"/>
      <c r="Q194" s="53"/>
      <c r="R194" s="54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R194" s="14" t="s">
        <v>172</v>
      </c>
      <c r="AS194" s="14" t="s">
        <v>83</v>
      </c>
    </row>
    <row r="195" spans="1:63" s="2" customFormat="1" ht="48" customHeight="1" x14ac:dyDescent="0.2">
      <c r="A195" s="28"/>
      <c r="B195" s="160"/>
      <c r="C195" s="175" t="s">
        <v>585</v>
      </c>
      <c r="D195" s="175" t="s">
        <v>166</v>
      </c>
      <c r="E195" s="176" t="s">
        <v>414</v>
      </c>
      <c r="F195" s="177" t="s">
        <v>417</v>
      </c>
      <c r="G195" s="178" t="s">
        <v>169</v>
      </c>
      <c r="H195" s="138"/>
      <c r="I195" s="177" t="s">
        <v>170</v>
      </c>
      <c r="J195" s="29"/>
      <c r="K195" s="139" t="s">
        <v>1</v>
      </c>
      <c r="L195" s="140" t="s">
        <v>41</v>
      </c>
      <c r="M195" s="53"/>
      <c r="N195" s="141" t="e">
        <f>M195*#REF!</f>
        <v>#REF!</v>
      </c>
      <c r="O195" s="141">
        <v>0</v>
      </c>
      <c r="P195" s="141" t="e">
        <f>O195*#REF!</f>
        <v>#REF!</v>
      </c>
      <c r="Q195" s="141">
        <v>0</v>
      </c>
      <c r="R195" s="142" t="e">
        <f>Q195*#REF!</f>
        <v>#REF!</v>
      </c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P195" s="143" t="s">
        <v>83</v>
      </c>
      <c r="AR195" s="143" t="s">
        <v>166</v>
      </c>
      <c r="AS195" s="143" t="s">
        <v>83</v>
      </c>
      <c r="AW195" s="14" t="s">
        <v>164</v>
      </c>
      <c r="BC195" s="144" t="e">
        <f>IF(L195="základní",#REF!,0)</f>
        <v>#REF!</v>
      </c>
      <c r="BD195" s="144">
        <f>IF(L195="snížená",#REF!,0)</f>
        <v>0</v>
      </c>
      <c r="BE195" s="144">
        <f>IF(L195="zákl. přenesená",#REF!,0)</f>
        <v>0</v>
      </c>
      <c r="BF195" s="144">
        <f>IF(L195="sníž. přenesená",#REF!,0)</f>
        <v>0</v>
      </c>
      <c r="BG195" s="144">
        <f>IF(L195="nulová",#REF!,0)</f>
        <v>0</v>
      </c>
      <c r="BH195" s="14" t="s">
        <v>83</v>
      </c>
      <c r="BI195" s="144" t="e">
        <f>ROUND(H195*#REF!,2)</f>
        <v>#REF!</v>
      </c>
      <c r="BJ195" s="14" t="s">
        <v>83</v>
      </c>
      <c r="BK195" s="143" t="s">
        <v>586</v>
      </c>
    </row>
    <row r="196" spans="1:63" s="2" customFormat="1" ht="29.25" x14ac:dyDescent="0.2">
      <c r="A196" s="28"/>
      <c r="B196" s="160"/>
      <c r="C196" s="162"/>
      <c r="D196" s="179" t="s">
        <v>172</v>
      </c>
      <c r="E196" s="162"/>
      <c r="F196" s="180" t="s">
        <v>417</v>
      </c>
      <c r="G196" s="162"/>
      <c r="H196" s="162"/>
      <c r="I196" s="162"/>
      <c r="J196" s="29"/>
      <c r="K196" s="145"/>
      <c r="L196" s="146"/>
      <c r="M196" s="53"/>
      <c r="N196" s="53"/>
      <c r="O196" s="53"/>
      <c r="P196" s="53"/>
      <c r="Q196" s="53"/>
      <c r="R196" s="54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R196" s="14" t="s">
        <v>172</v>
      </c>
      <c r="AS196" s="14" t="s">
        <v>83</v>
      </c>
    </row>
    <row r="197" spans="1:63" s="2" customFormat="1" ht="48" customHeight="1" x14ac:dyDescent="0.2">
      <c r="A197" s="28"/>
      <c r="B197" s="160"/>
      <c r="C197" s="175" t="s">
        <v>587</v>
      </c>
      <c r="D197" s="175" t="s">
        <v>166</v>
      </c>
      <c r="E197" s="176" t="s">
        <v>588</v>
      </c>
      <c r="F197" s="177" t="s">
        <v>589</v>
      </c>
      <c r="G197" s="178" t="s">
        <v>169</v>
      </c>
      <c r="H197" s="138"/>
      <c r="I197" s="177" t="s">
        <v>170</v>
      </c>
      <c r="J197" s="29"/>
      <c r="K197" s="139" t="s">
        <v>1</v>
      </c>
      <c r="L197" s="140" t="s">
        <v>41</v>
      </c>
      <c r="M197" s="53"/>
      <c r="N197" s="141" t="e">
        <f>M197*#REF!</f>
        <v>#REF!</v>
      </c>
      <c r="O197" s="141">
        <v>0</v>
      </c>
      <c r="P197" s="141" t="e">
        <f>O197*#REF!</f>
        <v>#REF!</v>
      </c>
      <c r="Q197" s="141">
        <v>0</v>
      </c>
      <c r="R197" s="142" t="e">
        <f>Q197*#REF!</f>
        <v>#REF!</v>
      </c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P197" s="143" t="s">
        <v>83</v>
      </c>
      <c r="AR197" s="143" t="s">
        <v>166</v>
      </c>
      <c r="AS197" s="143" t="s">
        <v>83</v>
      </c>
      <c r="AW197" s="14" t="s">
        <v>164</v>
      </c>
      <c r="BC197" s="144" t="e">
        <f>IF(L197="základní",#REF!,0)</f>
        <v>#REF!</v>
      </c>
      <c r="BD197" s="144">
        <f>IF(L197="snížená",#REF!,0)</f>
        <v>0</v>
      </c>
      <c r="BE197" s="144">
        <f>IF(L197="zákl. přenesená",#REF!,0)</f>
        <v>0</v>
      </c>
      <c r="BF197" s="144">
        <f>IF(L197="sníž. přenesená",#REF!,0)</f>
        <v>0</v>
      </c>
      <c r="BG197" s="144">
        <f>IF(L197="nulová",#REF!,0)</f>
        <v>0</v>
      </c>
      <c r="BH197" s="14" t="s">
        <v>83</v>
      </c>
      <c r="BI197" s="144" t="e">
        <f>ROUND(H197*#REF!,2)</f>
        <v>#REF!</v>
      </c>
      <c r="BJ197" s="14" t="s">
        <v>83</v>
      </c>
      <c r="BK197" s="143" t="s">
        <v>590</v>
      </c>
    </row>
    <row r="198" spans="1:63" s="2" customFormat="1" ht="29.25" x14ac:dyDescent="0.2">
      <c r="A198" s="28"/>
      <c r="B198" s="160"/>
      <c r="C198" s="162"/>
      <c r="D198" s="179" t="s">
        <v>172</v>
      </c>
      <c r="E198" s="162"/>
      <c r="F198" s="180" t="s">
        <v>589</v>
      </c>
      <c r="G198" s="162"/>
      <c r="H198" s="162"/>
      <c r="I198" s="162"/>
      <c r="J198" s="29"/>
      <c r="K198" s="145"/>
      <c r="L198" s="146"/>
      <c r="M198" s="53"/>
      <c r="N198" s="53"/>
      <c r="O198" s="53"/>
      <c r="P198" s="53"/>
      <c r="Q198" s="53"/>
      <c r="R198" s="54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R198" s="14" t="s">
        <v>172</v>
      </c>
      <c r="AS198" s="14" t="s">
        <v>83</v>
      </c>
    </row>
    <row r="199" spans="1:63" s="2" customFormat="1" ht="48" customHeight="1" x14ac:dyDescent="0.2">
      <c r="A199" s="28"/>
      <c r="B199" s="160"/>
      <c r="C199" s="175" t="s">
        <v>591</v>
      </c>
      <c r="D199" s="175" t="s">
        <v>166</v>
      </c>
      <c r="E199" s="176" t="s">
        <v>419</v>
      </c>
      <c r="F199" s="177" t="s">
        <v>422</v>
      </c>
      <c r="G199" s="178" t="s">
        <v>169</v>
      </c>
      <c r="H199" s="138"/>
      <c r="I199" s="177" t="s">
        <v>170</v>
      </c>
      <c r="J199" s="29"/>
      <c r="K199" s="139" t="s">
        <v>1</v>
      </c>
      <c r="L199" s="140" t="s">
        <v>41</v>
      </c>
      <c r="M199" s="53"/>
      <c r="N199" s="141" t="e">
        <f>M199*#REF!</f>
        <v>#REF!</v>
      </c>
      <c r="O199" s="141">
        <v>0</v>
      </c>
      <c r="P199" s="141" t="e">
        <f>O199*#REF!</f>
        <v>#REF!</v>
      </c>
      <c r="Q199" s="141">
        <v>0</v>
      </c>
      <c r="R199" s="142" t="e">
        <f>Q199*#REF!</f>
        <v>#REF!</v>
      </c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P199" s="143" t="s">
        <v>83</v>
      </c>
      <c r="AR199" s="143" t="s">
        <v>166</v>
      </c>
      <c r="AS199" s="143" t="s">
        <v>83</v>
      </c>
      <c r="AW199" s="14" t="s">
        <v>164</v>
      </c>
      <c r="BC199" s="144" t="e">
        <f>IF(L199="základní",#REF!,0)</f>
        <v>#REF!</v>
      </c>
      <c r="BD199" s="144">
        <f>IF(L199="snížená",#REF!,0)</f>
        <v>0</v>
      </c>
      <c r="BE199" s="144">
        <f>IF(L199="zákl. přenesená",#REF!,0)</f>
        <v>0</v>
      </c>
      <c r="BF199" s="144">
        <f>IF(L199="sníž. přenesená",#REF!,0)</f>
        <v>0</v>
      </c>
      <c r="BG199" s="144">
        <f>IF(L199="nulová",#REF!,0)</f>
        <v>0</v>
      </c>
      <c r="BH199" s="14" t="s">
        <v>83</v>
      </c>
      <c r="BI199" s="144" t="e">
        <f>ROUND(H199*#REF!,2)</f>
        <v>#REF!</v>
      </c>
      <c r="BJ199" s="14" t="s">
        <v>83</v>
      </c>
      <c r="BK199" s="143" t="s">
        <v>592</v>
      </c>
    </row>
    <row r="200" spans="1:63" s="2" customFormat="1" ht="29.25" x14ac:dyDescent="0.2">
      <c r="A200" s="28"/>
      <c r="B200" s="160"/>
      <c r="C200" s="162"/>
      <c r="D200" s="179" t="s">
        <v>172</v>
      </c>
      <c r="E200" s="162"/>
      <c r="F200" s="180" t="s">
        <v>422</v>
      </c>
      <c r="G200" s="162"/>
      <c r="H200" s="162"/>
      <c r="I200" s="162"/>
      <c r="J200" s="29"/>
      <c r="K200" s="145"/>
      <c r="L200" s="146"/>
      <c r="M200" s="53"/>
      <c r="N200" s="53"/>
      <c r="O200" s="53"/>
      <c r="P200" s="53"/>
      <c r="Q200" s="53"/>
      <c r="R200" s="54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R200" s="14" t="s">
        <v>172</v>
      </c>
      <c r="AS200" s="14" t="s">
        <v>83</v>
      </c>
    </row>
    <row r="201" spans="1:63" s="2" customFormat="1" ht="48" customHeight="1" x14ac:dyDescent="0.2">
      <c r="A201" s="28"/>
      <c r="B201" s="160"/>
      <c r="C201" s="175" t="s">
        <v>593</v>
      </c>
      <c r="D201" s="175" t="s">
        <v>166</v>
      </c>
      <c r="E201" s="176" t="s">
        <v>284</v>
      </c>
      <c r="F201" s="177" t="s">
        <v>287</v>
      </c>
      <c r="G201" s="178" t="s">
        <v>169</v>
      </c>
      <c r="H201" s="138"/>
      <c r="I201" s="177" t="s">
        <v>170</v>
      </c>
      <c r="J201" s="29"/>
      <c r="K201" s="139" t="s">
        <v>1</v>
      </c>
      <c r="L201" s="140" t="s">
        <v>41</v>
      </c>
      <c r="M201" s="53"/>
      <c r="N201" s="141" t="e">
        <f>M201*#REF!</f>
        <v>#REF!</v>
      </c>
      <c r="O201" s="141">
        <v>0</v>
      </c>
      <c r="P201" s="141" t="e">
        <f>O201*#REF!</f>
        <v>#REF!</v>
      </c>
      <c r="Q201" s="141">
        <v>0</v>
      </c>
      <c r="R201" s="142" t="e">
        <f>Q201*#REF!</f>
        <v>#REF!</v>
      </c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P201" s="143" t="s">
        <v>83</v>
      </c>
      <c r="AR201" s="143" t="s">
        <v>166</v>
      </c>
      <c r="AS201" s="143" t="s">
        <v>83</v>
      </c>
      <c r="AW201" s="14" t="s">
        <v>164</v>
      </c>
      <c r="BC201" s="144" t="e">
        <f>IF(L201="základní",#REF!,0)</f>
        <v>#REF!</v>
      </c>
      <c r="BD201" s="144">
        <f>IF(L201="snížená",#REF!,0)</f>
        <v>0</v>
      </c>
      <c r="BE201" s="144">
        <f>IF(L201="zákl. přenesená",#REF!,0)</f>
        <v>0</v>
      </c>
      <c r="BF201" s="144">
        <f>IF(L201="sníž. přenesená",#REF!,0)</f>
        <v>0</v>
      </c>
      <c r="BG201" s="144">
        <f>IF(L201="nulová",#REF!,0)</f>
        <v>0</v>
      </c>
      <c r="BH201" s="14" t="s">
        <v>83</v>
      </c>
      <c r="BI201" s="144" t="e">
        <f>ROUND(H201*#REF!,2)</f>
        <v>#REF!</v>
      </c>
      <c r="BJ201" s="14" t="s">
        <v>83</v>
      </c>
      <c r="BK201" s="143" t="s">
        <v>594</v>
      </c>
    </row>
    <row r="202" spans="1:63" s="2" customFormat="1" ht="29.25" x14ac:dyDescent="0.2">
      <c r="A202" s="28"/>
      <c r="B202" s="160"/>
      <c r="C202" s="162"/>
      <c r="D202" s="179" t="s">
        <v>172</v>
      </c>
      <c r="E202" s="162"/>
      <c r="F202" s="180" t="s">
        <v>287</v>
      </c>
      <c r="G202" s="162"/>
      <c r="H202" s="162"/>
      <c r="I202" s="162"/>
      <c r="J202" s="29"/>
      <c r="K202" s="145"/>
      <c r="L202" s="146"/>
      <c r="M202" s="53"/>
      <c r="N202" s="53"/>
      <c r="O202" s="53"/>
      <c r="P202" s="53"/>
      <c r="Q202" s="53"/>
      <c r="R202" s="54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R202" s="14" t="s">
        <v>172</v>
      </c>
      <c r="AS202" s="14" t="s">
        <v>83</v>
      </c>
    </row>
    <row r="203" spans="1:63" s="2" customFormat="1" ht="48" customHeight="1" x14ac:dyDescent="0.2">
      <c r="A203" s="28"/>
      <c r="B203" s="160"/>
      <c r="C203" s="175" t="s">
        <v>595</v>
      </c>
      <c r="D203" s="175" t="s">
        <v>166</v>
      </c>
      <c r="E203" s="176" t="s">
        <v>431</v>
      </c>
      <c r="F203" s="177" t="s">
        <v>434</v>
      </c>
      <c r="G203" s="178" t="s">
        <v>169</v>
      </c>
      <c r="H203" s="138"/>
      <c r="I203" s="177" t="s">
        <v>170</v>
      </c>
      <c r="J203" s="29"/>
      <c r="K203" s="139" t="s">
        <v>1</v>
      </c>
      <c r="L203" s="140" t="s">
        <v>41</v>
      </c>
      <c r="M203" s="53"/>
      <c r="N203" s="141" t="e">
        <f>M203*#REF!</f>
        <v>#REF!</v>
      </c>
      <c r="O203" s="141">
        <v>0</v>
      </c>
      <c r="P203" s="141" t="e">
        <f>O203*#REF!</f>
        <v>#REF!</v>
      </c>
      <c r="Q203" s="141">
        <v>0</v>
      </c>
      <c r="R203" s="142" t="e">
        <f>Q203*#REF!</f>
        <v>#REF!</v>
      </c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P203" s="143" t="s">
        <v>83</v>
      </c>
      <c r="AR203" s="143" t="s">
        <v>166</v>
      </c>
      <c r="AS203" s="143" t="s">
        <v>83</v>
      </c>
      <c r="AW203" s="14" t="s">
        <v>164</v>
      </c>
      <c r="BC203" s="144" t="e">
        <f>IF(L203="základní",#REF!,0)</f>
        <v>#REF!</v>
      </c>
      <c r="BD203" s="144">
        <f>IF(L203="snížená",#REF!,0)</f>
        <v>0</v>
      </c>
      <c r="BE203" s="144">
        <f>IF(L203="zákl. přenesená",#REF!,0)</f>
        <v>0</v>
      </c>
      <c r="BF203" s="144">
        <f>IF(L203="sníž. přenesená",#REF!,0)</f>
        <v>0</v>
      </c>
      <c r="BG203" s="144">
        <f>IF(L203="nulová",#REF!,0)</f>
        <v>0</v>
      </c>
      <c r="BH203" s="14" t="s">
        <v>83</v>
      </c>
      <c r="BI203" s="144" t="e">
        <f>ROUND(H203*#REF!,2)</f>
        <v>#REF!</v>
      </c>
      <c r="BJ203" s="14" t="s">
        <v>83</v>
      </c>
      <c r="BK203" s="143" t="s">
        <v>596</v>
      </c>
    </row>
    <row r="204" spans="1:63" s="2" customFormat="1" ht="29.25" x14ac:dyDescent="0.2">
      <c r="A204" s="28"/>
      <c r="B204" s="160"/>
      <c r="C204" s="162"/>
      <c r="D204" s="179" t="s">
        <v>172</v>
      </c>
      <c r="E204" s="162"/>
      <c r="F204" s="180" t="s">
        <v>434</v>
      </c>
      <c r="G204" s="162"/>
      <c r="H204" s="162"/>
      <c r="I204" s="162"/>
      <c r="J204" s="29"/>
      <c r="K204" s="147"/>
      <c r="L204" s="148"/>
      <c r="M204" s="149"/>
      <c r="N204" s="149"/>
      <c r="O204" s="149"/>
      <c r="P204" s="149"/>
      <c r="Q204" s="149"/>
      <c r="R204" s="150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R204" s="14" t="s">
        <v>172</v>
      </c>
      <c r="AS204" s="14" t="s">
        <v>83</v>
      </c>
    </row>
    <row r="205" spans="1:63" s="2" customFormat="1" ht="6.95" customHeight="1" x14ac:dyDescent="0.2">
      <c r="A205" s="28"/>
      <c r="B205" s="181"/>
      <c r="C205" s="182"/>
      <c r="D205" s="182"/>
      <c r="E205" s="182"/>
      <c r="F205" s="182"/>
      <c r="G205" s="182"/>
      <c r="H205" s="182"/>
      <c r="I205" s="182"/>
      <c r="J205" s="29"/>
      <c r="K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</row>
  </sheetData>
  <sheetProtection password="8EED" sheet="1" objects="1" scenarios="1" selectLockedCells="1"/>
  <autoFilter ref="C116:I204"/>
  <mergeCells count="12">
    <mergeCell ref="E113:G113"/>
    <mergeCell ref="J2:T2"/>
    <mergeCell ref="E85:G85"/>
    <mergeCell ref="E87:G87"/>
    <mergeCell ref="E89:G89"/>
    <mergeCell ref="E109:G109"/>
    <mergeCell ref="E111:G111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199"/>
  <sheetViews>
    <sheetView showGridLines="0" workbookViewId="0">
      <selection activeCell="H119" sqref="H11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120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s="1" customFormat="1" ht="12" hidden="1" customHeight="1" x14ac:dyDescent="0.2">
      <c r="B8" s="17"/>
      <c r="D8" s="24" t="s">
        <v>138</v>
      </c>
      <c r="H8" s="92"/>
      <c r="J8" s="17"/>
    </row>
    <row r="9" spans="1:44" s="2" customFormat="1" ht="16.5" hidden="1" customHeight="1" x14ac:dyDescent="0.2">
      <c r="A9" s="28"/>
      <c r="B9" s="29"/>
      <c r="C9" s="28"/>
      <c r="D9" s="28"/>
      <c r="E9" s="240" t="s">
        <v>496</v>
      </c>
      <c r="F9" s="243"/>
      <c r="G9" s="243"/>
      <c r="H9" s="96"/>
      <c r="I9" s="28"/>
      <c r="J9" s="3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44" s="2" customFormat="1" ht="12" hidden="1" customHeight="1" x14ac:dyDescent="0.2">
      <c r="A10" s="28"/>
      <c r="B10" s="29"/>
      <c r="C10" s="28"/>
      <c r="D10" s="24" t="s">
        <v>140</v>
      </c>
      <c r="E10" s="28"/>
      <c r="F10" s="28"/>
      <c r="G10" s="28"/>
      <c r="H10" s="96"/>
      <c r="I10" s="28"/>
      <c r="J10" s="3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44" s="2" customFormat="1" ht="16.5" hidden="1" customHeight="1" x14ac:dyDescent="0.2">
      <c r="A11" s="28"/>
      <c r="B11" s="29"/>
      <c r="C11" s="28"/>
      <c r="D11" s="28"/>
      <c r="E11" s="217" t="s">
        <v>597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idden="1" x14ac:dyDescent="0.2">
      <c r="A12" s="28"/>
      <c r="B12" s="29"/>
      <c r="C12" s="28"/>
      <c r="D12" s="28"/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2" hidden="1" customHeight="1" x14ac:dyDescent="0.2">
      <c r="A13" s="28"/>
      <c r="B13" s="29"/>
      <c r="C13" s="28"/>
      <c r="D13" s="24" t="s">
        <v>18</v>
      </c>
      <c r="E13" s="28"/>
      <c r="F13" s="22" t="s">
        <v>1</v>
      </c>
      <c r="G13" s="28"/>
      <c r="H13" s="97" t="s">
        <v>19</v>
      </c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t="12" hidden="1" customHeight="1" x14ac:dyDescent="0.2">
      <c r="A14" s="28"/>
      <c r="B14" s="29"/>
      <c r="C14" s="28"/>
      <c r="D14" s="24" t="s">
        <v>20</v>
      </c>
      <c r="E14" s="28"/>
      <c r="F14" s="22" t="s">
        <v>21</v>
      </c>
      <c r="G14" s="28"/>
      <c r="H14" s="97" t="s">
        <v>22</v>
      </c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0.9" hidden="1" customHeight="1" x14ac:dyDescent="0.2">
      <c r="A15" s="28"/>
      <c r="B15" s="29"/>
      <c r="C15" s="28"/>
      <c r="D15" s="28"/>
      <c r="E15" s="28"/>
      <c r="F15" s="28"/>
      <c r="G15" s="28"/>
      <c r="H15" s="96"/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24</v>
      </c>
      <c r="E16" s="28"/>
      <c r="F16" s="28"/>
      <c r="G16" s="28"/>
      <c r="H16" s="97" t="s">
        <v>25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8" hidden="1" customHeight="1" x14ac:dyDescent="0.2">
      <c r="A17" s="28"/>
      <c r="B17" s="29"/>
      <c r="C17" s="28"/>
      <c r="D17" s="28"/>
      <c r="E17" s="22" t="s">
        <v>26</v>
      </c>
      <c r="F17" s="28"/>
      <c r="G17" s="28"/>
      <c r="H17" s="97" t="s">
        <v>27</v>
      </c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6.95" hidden="1" customHeight="1" x14ac:dyDescent="0.2">
      <c r="A18" s="28"/>
      <c r="B18" s="29"/>
      <c r="C18" s="28"/>
      <c r="D18" s="28"/>
      <c r="E18" s="28"/>
      <c r="F18" s="28"/>
      <c r="G18" s="28"/>
      <c r="H18" s="96"/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2" hidden="1" customHeight="1" x14ac:dyDescent="0.2">
      <c r="A19" s="28"/>
      <c r="B19" s="29"/>
      <c r="C19" s="28"/>
      <c r="D19" s="24" t="s">
        <v>28</v>
      </c>
      <c r="E19" s="28"/>
      <c r="F19" s="28"/>
      <c r="G19" s="28"/>
      <c r="H19" s="97" t="s">
        <v>25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18" hidden="1" customHeight="1" x14ac:dyDescent="0.2">
      <c r="A20" s="28"/>
      <c r="B20" s="29"/>
      <c r="C20" s="28"/>
      <c r="D20" s="28"/>
      <c r="E20" s="244" t="str">
        <f>'Rekapitulace stavby'!E14</f>
        <v>Vyplň údaj</v>
      </c>
      <c r="F20" s="220"/>
      <c r="G20" s="220"/>
      <c r="H20" s="97" t="s">
        <v>27</v>
      </c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6.95" hidden="1" customHeight="1" x14ac:dyDescent="0.2">
      <c r="A21" s="28"/>
      <c r="B21" s="29"/>
      <c r="C21" s="28"/>
      <c r="D21" s="28"/>
      <c r="E21" s="28"/>
      <c r="F21" s="28"/>
      <c r="G21" s="28"/>
      <c r="H21" s="96"/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2" hidden="1" customHeight="1" x14ac:dyDescent="0.2">
      <c r="A22" s="28"/>
      <c r="B22" s="29"/>
      <c r="C22" s="28"/>
      <c r="D22" s="24" t="s">
        <v>30</v>
      </c>
      <c r="E22" s="28"/>
      <c r="F22" s="28"/>
      <c r="G22" s="28"/>
      <c r="H22" s="97" t="s">
        <v>25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18" hidden="1" customHeight="1" x14ac:dyDescent="0.2">
      <c r="A23" s="28"/>
      <c r="B23" s="29"/>
      <c r="C23" s="28"/>
      <c r="D23" s="28"/>
      <c r="E23" s="22" t="str">
        <f>IF('Rekapitulace stavby'!E17="","",'Rekapitulace stavby'!E17)</f>
        <v xml:space="preserve"> </v>
      </c>
      <c r="F23" s="28"/>
      <c r="G23" s="28"/>
      <c r="H23" s="97" t="s">
        <v>27</v>
      </c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6.95" hidden="1" customHeight="1" x14ac:dyDescent="0.2">
      <c r="A24" s="28"/>
      <c r="B24" s="29"/>
      <c r="C24" s="28"/>
      <c r="D24" s="28"/>
      <c r="E24" s="28"/>
      <c r="F24" s="28"/>
      <c r="G24" s="28"/>
      <c r="H24" s="96"/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2" hidden="1" customHeight="1" x14ac:dyDescent="0.2">
      <c r="A25" s="28"/>
      <c r="B25" s="29"/>
      <c r="C25" s="28"/>
      <c r="D25" s="24" t="s">
        <v>33</v>
      </c>
      <c r="E25" s="28"/>
      <c r="F25" s="28"/>
      <c r="G25" s="28"/>
      <c r="H25" s="97" t="s">
        <v>25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18" hidden="1" customHeight="1" x14ac:dyDescent="0.2">
      <c r="A26" s="28"/>
      <c r="B26" s="29"/>
      <c r="C26" s="28"/>
      <c r="D26" s="28"/>
      <c r="E26" s="22" t="s">
        <v>34</v>
      </c>
      <c r="F26" s="28"/>
      <c r="G26" s="28"/>
      <c r="H26" s="97" t="s">
        <v>27</v>
      </c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6.95" hidden="1" customHeight="1" x14ac:dyDescent="0.2">
      <c r="A27" s="28"/>
      <c r="B27" s="29"/>
      <c r="C27" s="28"/>
      <c r="D27" s="28"/>
      <c r="E27" s="28"/>
      <c r="F27" s="28"/>
      <c r="G27" s="28"/>
      <c r="H27" s="96"/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2" hidden="1" customHeight="1" x14ac:dyDescent="0.2">
      <c r="A28" s="28"/>
      <c r="B28" s="29"/>
      <c r="C28" s="28"/>
      <c r="D28" s="24" t="s">
        <v>35</v>
      </c>
      <c r="E28" s="28"/>
      <c r="F28" s="28"/>
      <c r="G28" s="28"/>
      <c r="H28" s="96"/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8" customFormat="1" ht="16.5" hidden="1" customHeight="1" x14ac:dyDescent="0.2">
      <c r="A29" s="98"/>
      <c r="B29" s="99"/>
      <c r="C29" s="98"/>
      <c r="D29" s="98"/>
      <c r="E29" s="224" t="s">
        <v>1</v>
      </c>
      <c r="F29" s="224"/>
      <c r="G29" s="224"/>
      <c r="H29" s="100"/>
      <c r="I29" s="98"/>
      <c r="J29" s="101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</row>
    <row r="30" spans="1:29" s="2" customFormat="1" ht="6.95" hidden="1" customHeight="1" x14ac:dyDescent="0.2">
      <c r="A30" s="28"/>
      <c r="B30" s="29"/>
      <c r="C30" s="28"/>
      <c r="D30" s="28"/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2" customFormat="1" ht="6.95" hidden="1" customHeight="1" x14ac:dyDescent="0.2">
      <c r="A31" s="28"/>
      <c r="B31" s="29"/>
      <c r="C31" s="28"/>
      <c r="D31" s="61"/>
      <c r="E31" s="61"/>
      <c r="F31" s="61"/>
      <c r="G31" s="61"/>
      <c r="H31" s="102"/>
      <c r="I31" s="61"/>
      <c r="J31" s="3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</row>
    <row r="32" spans="1:29" s="2" customFormat="1" ht="25.35" hidden="1" customHeight="1" x14ac:dyDescent="0.2">
      <c r="A32" s="28"/>
      <c r="B32" s="29"/>
      <c r="C32" s="28"/>
      <c r="D32" s="103" t="s">
        <v>36</v>
      </c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14.45" hidden="1" customHeight="1" x14ac:dyDescent="0.2">
      <c r="A34" s="28"/>
      <c r="B34" s="29"/>
      <c r="C34" s="28"/>
      <c r="D34" s="28"/>
      <c r="E34" s="28"/>
      <c r="F34" s="32" t="s">
        <v>38</v>
      </c>
      <c r="G34" s="28"/>
      <c r="H34" s="104" t="s">
        <v>37</v>
      </c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14.45" hidden="1" customHeight="1" x14ac:dyDescent="0.2">
      <c r="A35" s="28"/>
      <c r="B35" s="29"/>
      <c r="C35" s="28"/>
      <c r="D35" s="95" t="s">
        <v>40</v>
      </c>
      <c r="E35" s="24" t="s">
        <v>41</v>
      </c>
      <c r="F35" s="105" t="e">
        <f>ROUND((SUM(BC117:BC198)),  2)</f>
        <v>#REF!</v>
      </c>
      <c r="G35" s="28"/>
      <c r="H35" s="106">
        <v>0.21</v>
      </c>
      <c r="I35" s="28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4" t="s">
        <v>42</v>
      </c>
      <c r="F36" s="105">
        <f>ROUND((SUM(BD117:BD198)),  2)</f>
        <v>0</v>
      </c>
      <c r="G36" s="28"/>
      <c r="H36" s="106">
        <v>0.15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28"/>
      <c r="E37" s="24" t="s">
        <v>43</v>
      </c>
      <c r="F37" s="105">
        <f>ROUND((SUM(BE117:BE198)),  2)</f>
        <v>0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44</v>
      </c>
      <c r="F38" s="105">
        <f>ROUND((SUM(BF117:BF198)),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45</v>
      </c>
      <c r="F39" s="105">
        <f>ROUND((SUM(BG117:BG198)),  2)</f>
        <v>0</v>
      </c>
      <c r="G39" s="28"/>
      <c r="H39" s="106">
        <v>0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6.95" hidden="1" customHeight="1" x14ac:dyDescent="0.2">
      <c r="A40" s="28"/>
      <c r="B40" s="29"/>
      <c r="C40" s="28"/>
      <c r="D40" s="28"/>
      <c r="E40" s="28"/>
      <c r="F40" s="28"/>
      <c r="G40" s="28"/>
      <c r="H40" s="96"/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25.35" hidden="1" customHeight="1" x14ac:dyDescent="0.2">
      <c r="A41" s="28"/>
      <c r="B41" s="29"/>
      <c r="C41" s="107"/>
      <c r="D41" s="108" t="s">
        <v>46</v>
      </c>
      <c r="E41" s="55"/>
      <c r="F41" s="55"/>
      <c r="G41" s="109" t="s">
        <v>47</v>
      </c>
      <c r="H41" s="110"/>
      <c r="I41" s="111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14.4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1" customFormat="1" ht="14.45" hidden="1" customHeight="1" x14ac:dyDescent="0.2">
      <c r="B43" s="17"/>
      <c r="H43" s="92"/>
      <c r="J43" s="17"/>
    </row>
    <row r="44" spans="1:29" s="1" customFormat="1" ht="14.45" hidden="1" customHeight="1" x14ac:dyDescent="0.2">
      <c r="B44" s="17"/>
      <c r="H44" s="92"/>
      <c r="J44" s="17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2" customFormat="1" ht="16.5" hidden="1" customHeight="1" x14ac:dyDescent="0.2">
      <c r="A87" s="28"/>
      <c r="B87" s="29"/>
      <c r="C87" s="28"/>
      <c r="D87" s="28"/>
      <c r="E87" s="240" t="s">
        <v>496</v>
      </c>
      <c r="F87" s="243"/>
      <c r="G87" s="243"/>
      <c r="H87" s="96"/>
      <c r="I87" s="28"/>
      <c r="J87" s="3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</row>
    <row r="88" spans="1:29" s="2" customFormat="1" ht="12" hidden="1" customHeight="1" x14ac:dyDescent="0.2">
      <c r="A88" s="28"/>
      <c r="B88" s="29"/>
      <c r="C88" s="24" t="s">
        <v>140</v>
      </c>
      <c r="D88" s="28"/>
      <c r="E88" s="28"/>
      <c r="F88" s="28"/>
      <c r="G88" s="28"/>
      <c r="H88" s="96"/>
      <c r="I88" s="28"/>
      <c r="J88" s="3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</row>
    <row r="89" spans="1:29" s="2" customFormat="1" ht="16.5" hidden="1" customHeight="1" x14ac:dyDescent="0.2">
      <c r="A89" s="28"/>
      <c r="B89" s="29"/>
      <c r="C89" s="28"/>
      <c r="D89" s="28"/>
      <c r="E89" s="217" t="str">
        <f>E11</f>
        <v>02-02 - 1/2 2021 - souhrn oprav relé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2" hidden="1" customHeight="1" x14ac:dyDescent="0.2">
      <c r="A91" s="28"/>
      <c r="B91" s="29"/>
      <c r="C91" s="24" t="s">
        <v>20</v>
      </c>
      <c r="D91" s="28"/>
      <c r="E91" s="28"/>
      <c r="F91" s="22" t="str">
        <f>F14</f>
        <v>OŘ Praha</v>
      </c>
      <c r="G91" s="28"/>
      <c r="H91" s="97" t="s">
        <v>22</v>
      </c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5.2" hidden="1" customHeight="1" x14ac:dyDescent="0.2">
      <c r="A93" s="28"/>
      <c r="B93" s="29"/>
      <c r="C93" s="24" t="s">
        <v>24</v>
      </c>
      <c r="D93" s="28"/>
      <c r="E93" s="28"/>
      <c r="F93" s="22" t="str">
        <f>E17</f>
        <v>Jiří Kejkula, přednosta SSZT Pv</v>
      </c>
      <c r="G93" s="28"/>
      <c r="H93" s="97" t="s">
        <v>30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15.2" hidden="1" customHeight="1" x14ac:dyDescent="0.2">
      <c r="A94" s="28"/>
      <c r="B94" s="29"/>
      <c r="C94" s="24" t="s">
        <v>28</v>
      </c>
      <c r="D94" s="28"/>
      <c r="E94" s="28"/>
      <c r="F94" s="22" t="str">
        <f>IF(E20="","",E20)</f>
        <v>Vyplň údaj</v>
      </c>
      <c r="G94" s="28"/>
      <c r="H94" s="97" t="s">
        <v>33</v>
      </c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96"/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29.25" hidden="1" customHeight="1" x14ac:dyDescent="0.2">
      <c r="A96" s="28"/>
      <c r="B96" s="29"/>
      <c r="C96" s="118" t="s">
        <v>145</v>
      </c>
      <c r="D96" s="107"/>
      <c r="E96" s="107"/>
      <c r="F96" s="107"/>
      <c r="G96" s="107"/>
      <c r="H96" s="119"/>
      <c r="I96" s="107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2.9" hidden="1" customHeight="1" x14ac:dyDescent="0.2">
      <c r="A98" s="28"/>
      <c r="B98" s="29"/>
      <c r="C98" s="120" t="s">
        <v>146</v>
      </c>
      <c r="D98" s="28"/>
      <c r="E98" s="28"/>
      <c r="F98" s="28"/>
      <c r="G98" s="28"/>
      <c r="H98" s="96"/>
      <c r="I98" s="28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S98" s="14" t="s">
        <v>147</v>
      </c>
    </row>
    <row r="99" spans="1:45" s="9" customFormat="1" ht="24.95" hidden="1" customHeight="1" x14ac:dyDescent="0.2">
      <c r="B99" s="121"/>
      <c r="D99" s="122" t="s">
        <v>148</v>
      </c>
      <c r="E99" s="123"/>
      <c r="F99" s="123"/>
      <c r="G99" s="123"/>
      <c r="H99" s="124"/>
      <c r="J99" s="121"/>
    </row>
    <row r="100" spans="1:45" s="2" customFormat="1" ht="21.75" hidden="1" customHeight="1" x14ac:dyDescent="0.2">
      <c r="A100" s="28"/>
      <c r="B100" s="29"/>
      <c r="C100" s="28"/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</row>
    <row r="101" spans="1:45" s="2" customFormat="1" ht="6.95" hidden="1" customHeight="1" x14ac:dyDescent="0.2">
      <c r="A101" s="28"/>
      <c r="B101" s="43"/>
      <c r="C101" s="44"/>
      <c r="D101" s="44"/>
      <c r="E101" s="44"/>
      <c r="F101" s="44"/>
      <c r="G101" s="44"/>
      <c r="H101" s="116"/>
      <c r="I101" s="44"/>
      <c r="J101" s="3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</row>
    <row r="102" spans="1:45" hidden="1" x14ac:dyDescent="0.2"/>
    <row r="103" spans="1:45" hidden="1" x14ac:dyDescent="0.2"/>
    <row r="104" spans="1:45" hidden="1" x14ac:dyDescent="0.2"/>
    <row r="105" spans="1:45" s="2" customFormat="1" ht="6.95" customHeight="1" x14ac:dyDescent="0.2">
      <c r="A105" s="28"/>
      <c r="B105" s="158"/>
      <c r="C105" s="159"/>
      <c r="D105" s="159"/>
      <c r="E105" s="159"/>
      <c r="F105" s="159"/>
      <c r="G105" s="159"/>
      <c r="H105" s="159"/>
      <c r="I105" s="159"/>
      <c r="J105" s="3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</row>
    <row r="106" spans="1:45" s="2" customFormat="1" ht="24.95" customHeight="1" x14ac:dyDescent="0.2">
      <c r="A106" s="28"/>
      <c r="B106" s="160"/>
      <c r="C106" s="161" t="s">
        <v>149</v>
      </c>
      <c r="D106" s="162"/>
      <c r="E106" s="162"/>
      <c r="F106" s="162"/>
      <c r="G106" s="162"/>
      <c r="H106" s="162"/>
      <c r="I106" s="162"/>
      <c r="J106" s="3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</row>
    <row r="107" spans="1:45" s="2" customFormat="1" ht="6.95" customHeight="1" x14ac:dyDescent="0.2">
      <c r="A107" s="28"/>
      <c r="B107" s="160"/>
      <c r="C107" s="162"/>
      <c r="D107" s="162"/>
      <c r="E107" s="162"/>
      <c r="F107" s="162"/>
      <c r="G107" s="162"/>
      <c r="H107" s="162"/>
      <c r="I107" s="162"/>
      <c r="J107" s="3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</row>
    <row r="108" spans="1:45" s="2" customFormat="1" ht="12" customHeight="1" x14ac:dyDescent="0.2">
      <c r="A108" s="28"/>
      <c r="B108" s="160"/>
      <c r="C108" s="163" t="s">
        <v>16</v>
      </c>
      <c r="D108" s="162"/>
      <c r="E108" s="162"/>
      <c r="F108" s="162"/>
      <c r="G108" s="162"/>
      <c r="H108" s="162"/>
      <c r="I108" s="162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5.5" customHeight="1" x14ac:dyDescent="0.2">
      <c r="A109" s="28"/>
      <c r="B109" s="160"/>
      <c r="C109" s="162"/>
      <c r="D109" s="162"/>
      <c r="E109" s="234" t="str">
        <f>E7</f>
        <v>Údržba a oprava výměnných dílů zabezpečovacího zařízení v obvodu SSZT 2020</v>
      </c>
      <c r="F109" s="235"/>
      <c r="G109" s="235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1" customFormat="1" ht="12" customHeight="1" x14ac:dyDescent="0.2">
      <c r="B110" s="164"/>
      <c r="C110" s="163" t="s">
        <v>138</v>
      </c>
      <c r="D110" s="165"/>
      <c r="E110" s="165"/>
      <c r="F110" s="165"/>
      <c r="G110" s="165"/>
      <c r="H110" s="165"/>
      <c r="I110" s="165"/>
      <c r="J110" s="17"/>
    </row>
    <row r="111" spans="1:45" s="2" customFormat="1" ht="16.5" customHeight="1" x14ac:dyDescent="0.2">
      <c r="A111" s="28"/>
      <c r="B111" s="160"/>
      <c r="C111" s="162"/>
      <c r="D111" s="162"/>
      <c r="E111" s="234" t="s">
        <v>496</v>
      </c>
      <c r="F111" s="237"/>
      <c r="G111" s="237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12" customHeight="1" x14ac:dyDescent="0.2">
      <c r="A112" s="28"/>
      <c r="B112" s="160"/>
      <c r="C112" s="163" t="s">
        <v>140</v>
      </c>
      <c r="D112" s="162"/>
      <c r="E112" s="162"/>
      <c r="F112" s="162"/>
      <c r="G112" s="162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2" customFormat="1" ht="16.5" customHeight="1" x14ac:dyDescent="0.2">
      <c r="A113" s="28"/>
      <c r="B113" s="160"/>
      <c r="C113" s="162"/>
      <c r="D113" s="162"/>
      <c r="E113" s="239" t="str">
        <f>E11</f>
        <v>02-02 - 1/2 2021 - souhrn oprav relé</v>
      </c>
      <c r="F113" s="237"/>
      <c r="G113" s="237"/>
      <c r="H113" s="162"/>
      <c r="I113" s="162"/>
      <c r="J113" s="3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</row>
    <row r="114" spans="1:63" s="2" customFormat="1" ht="6.95" customHeight="1" x14ac:dyDescent="0.2">
      <c r="A114" s="28"/>
      <c r="B114" s="160"/>
      <c r="C114" s="162"/>
      <c r="D114" s="162"/>
      <c r="E114" s="162"/>
      <c r="F114" s="162"/>
      <c r="G114" s="162"/>
      <c r="H114" s="162"/>
      <c r="I114" s="162"/>
      <c r="J114" s="3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</row>
    <row r="115" spans="1:63" s="2" customFormat="1" ht="10.35" customHeight="1" x14ac:dyDescent="0.2">
      <c r="A115" s="28"/>
      <c r="B115" s="160"/>
      <c r="C115" s="162"/>
      <c r="D115" s="162"/>
      <c r="E115" s="162"/>
      <c r="F115" s="162"/>
      <c r="G115" s="162"/>
      <c r="H115" s="162"/>
      <c r="I115" s="162"/>
      <c r="J115" s="3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</row>
    <row r="116" spans="1:63" s="10" customFormat="1" ht="29.25" customHeight="1" x14ac:dyDescent="0.2">
      <c r="A116" s="125"/>
      <c r="B116" s="166"/>
      <c r="C116" s="167" t="s">
        <v>150</v>
      </c>
      <c r="D116" s="168" t="s">
        <v>61</v>
      </c>
      <c r="E116" s="168" t="s">
        <v>57</v>
      </c>
      <c r="F116" s="168" t="s">
        <v>58</v>
      </c>
      <c r="G116" s="168" t="s">
        <v>151</v>
      </c>
      <c r="H116" s="168" t="s">
        <v>152</v>
      </c>
      <c r="I116" s="169" t="s">
        <v>153</v>
      </c>
      <c r="J116" s="126"/>
      <c r="K116" s="57" t="s">
        <v>1</v>
      </c>
      <c r="L116" s="58" t="s">
        <v>40</v>
      </c>
      <c r="M116" s="58" t="s">
        <v>154</v>
      </c>
      <c r="N116" s="58" t="s">
        <v>155</v>
      </c>
      <c r="O116" s="58" t="s">
        <v>156</v>
      </c>
      <c r="P116" s="58" t="s">
        <v>157</v>
      </c>
      <c r="Q116" s="58" t="s">
        <v>158</v>
      </c>
      <c r="R116" s="59" t="s">
        <v>159</v>
      </c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</row>
    <row r="117" spans="1:63" s="2" customFormat="1" ht="22.9" customHeight="1" x14ac:dyDescent="0.2">
      <c r="A117" s="28"/>
      <c r="B117" s="160"/>
      <c r="C117" s="170" t="s">
        <v>160</v>
      </c>
      <c r="D117" s="162"/>
      <c r="E117" s="162"/>
      <c r="F117" s="162"/>
      <c r="G117" s="162"/>
      <c r="H117" s="162"/>
      <c r="I117" s="162"/>
      <c r="J117" s="29"/>
      <c r="K117" s="60"/>
      <c r="L117" s="51"/>
      <c r="M117" s="61"/>
      <c r="N117" s="127" t="e">
        <f>N118</f>
        <v>#REF!</v>
      </c>
      <c r="O117" s="61"/>
      <c r="P117" s="127" t="e">
        <f>P118</f>
        <v>#REF!</v>
      </c>
      <c r="Q117" s="61"/>
      <c r="R117" s="128" t="e">
        <f>R118</f>
        <v>#REF!</v>
      </c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R117" s="14" t="s">
        <v>75</v>
      </c>
      <c r="AS117" s="14" t="s">
        <v>147</v>
      </c>
      <c r="BI117" s="129" t="e">
        <f>BI118</f>
        <v>#REF!</v>
      </c>
    </row>
    <row r="118" spans="1:63" s="11" customFormat="1" ht="25.9" customHeight="1" x14ac:dyDescent="0.2">
      <c r="B118" s="171"/>
      <c r="C118" s="172"/>
      <c r="D118" s="173" t="s">
        <v>75</v>
      </c>
      <c r="E118" s="174" t="s">
        <v>161</v>
      </c>
      <c r="F118" s="174" t="s">
        <v>162</v>
      </c>
      <c r="G118" s="172"/>
      <c r="H118" s="172"/>
      <c r="I118" s="172"/>
      <c r="J118" s="130"/>
      <c r="K118" s="132"/>
      <c r="L118" s="133"/>
      <c r="M118" s="133"/>
      <c r="N118" s="134" t="e">
        <f>SUM(N119:N198)</f>
        <v>#REF!</v>
      </c>
      <c r="O118" s="133"/>
      <c r="P118" s="134" t="e">
        <f>SUM(P119:P198)</f>
        <v>#REF!</v>
      </c>
      <c r="Q118" s="133"/>
      <c r="R118" s="135" t="e">
        <f>SUM(R119:R198)</f>
        <v>#REF!</v>
      </c>
      <c r="AP118" s="131" t="s">
        <v>163</v>
      </c>
      <c r="AR118" s="136" t="s">
        <v>75</v>
      </c>
      <c r="AS118" s="136" t="s">
        <v>76</v>
      </c>
      <c r="AW118" s="131" t="s">
        <v>164</v>
      </c>
      <c r="BI118" s="137" t="e">
        <f>SUM(BI119:BI198)</f>
        <v>#REF!</v>
      </c>
    </row>
    <row r="119" spans="1:63" s="2" customFormat="1" ht="24" customHeight="1" x14ac:dyDescent="0.2">
      <c r="A119" s="28"/>
      <c r="B119" s="160"/>
      <c r="C119" s="175" t="s">
        <v>83</v>
      </c>
      <c r="D119" s="175" t="s">
        <v>166</v>
      </c>
      <c r="E119" s="176" t="s">
        <v>498</v>
      </c>
      <c r="F119" s="177" t="s">
        <v>499</v>
      </c>
      <c r="G119" s="178" t="s">
        <v>169</v>
      </c>
      <c r="H119" s="183"/>
      <c r="I119" s="177" t="s">
        <v>170</v>
      </c>
      <c r="J119" s="29"/>
      <c r="K119" s="139" t="s">
        <v>1</v>
      </c>
      <c r="L119" s="140" t="s">
        <v>41</v>
      </c>
      <c r="M119" s="53"/>
      <c r="N119" s="141" t="e">
        <f>M119*#REF!</f>
        <v>#REF!</v>
      </c>
      <c r="O119" s="141">
        <v>0</v>
      </c>
      <c r="P119" s="141" t="e">
        <f>O119*#REF!</f>
        <v>#REF!</v>
      </c>
      <c r="Q119" s="141">
        <v>0</v>
      </c>
      <c r="R119" s="142" t="e">
        <f>Q119*#REF!</f>
        <v>#REF!</v>
      </c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P119" s="143" t="s">
        <v>440</v>
      </c>
      <c r="AR119" s="143" t="s">
        <v>166</v>
      </c>
      <c r="AS119" s="143" t="s">
        <v>83</v>
      </c>
      <c r="AW119" s="14" t="s">
        <v>164</v>
      </c>
      <c r="BC119" s="144" t="e">
        <f>IF(L119="základní",#REF!,0)</f>
        <v>#REF!</v>
      </c>
      <c r="BD119" s="144">
        <f>IF(L119="snížená",#REF!,0)</f>
        <v>0</v>
      </c>
      <c r="BE119" s="144">
        <f>IF(L119="zákl. přenesená",#REF!,0)</f>
        <v>0</v>
      </c>
      <c r="BF119" s="144">
        <f>IF(L119="sníž. přenesená",#REF!,0)</f>
        <v>0</v>
      </c>
      <c r="BG119" s="144">
        <f>IF(L119="nulová",#REF!,0)</f>
        <v>0</v>
      </c>
      <c r="BH119" s="14" t="s">
        <v>83</v>
      </c>
      <c r="BI119" s="144" t="e">
        <f>ROUND(H119*#REF!,2)</f>
        <v>#REF!</v>
      </c>
      <c r="BJ119" s="14" t="s">
        <v>440</v>
      </c>
      <c r="BK119" s="143" t="s">
        <v>598</v>
      </c>
    </row>
    <row r="120" spans="1:63" s="2" customFormat="1" x14ac:dyDescent="0.2">
      <c r="A120" s="28"/>
      <c r="B120" s="160"/>
      <c r="C120" s="162"/>
      <c r="D120" s="179" t="s">
        <v>172</v>
      </c>
      <c r="E120" s="162"/>
      <c r="F120" s="180" t="s">
        <v>499</v>
      </c>
      <c r="G120" s="162"/>
      <c r="H120" s="162"/>
      <c r="I120" s="162"/>
      <c r="J120" s="29"/>
      <c r="K120" s="145"/>
      <c r="L120" s="146"/>
      <c r="M120" s="53"/>
      <c r="N120" s="53"/>
      <c r="O120" s="53"/>
      <c r="P120" s="53"/>
      <c r="Q120" s="53"/>
      <c r="R120" s="5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R120" s="14" t="s">
        <v>172</v>
      </c>
      <c r="AS120" s="14" t="s">
        <v>83</v>
      </c>
    </row>
    <row r="121" spans="1:63" s="2" customFormat="1" ht="24" customHeight="1" x14ac:dyDescent="0.2">
      <c r="A121" s="28"/>
      <c r="B121" s="160"/>
      <c r="C121" s="175" t="s">
        <v>85</v>
      </c>
      <c r="D121" s="175" t="s">
        <v>166</v>
      </c>
      <c r="E121" s="176" t="s">
        <v>501</v>
      </c>
      <c r="F121" s="177" t="s">
        <v>502</v>
      </c>
      <c r="G121" s="178" t="s">
        <v>169</v>
      </c>
      <c r="H121" s="138"/>
      <c r="I121" s="177" t="s">
        <v>170</v>
      </c>
      <c r="J121" s="29"/>
      <c r="K121" s="139" t="s">
        <v>1</v>
      </c>
      <c r="L121" s="140" t="s">
        <v>41</v>
      </c>
      <c r="M121" s="53"/>
      <c r="N121" s="141" t="e">
        <f>M121*#REF!</f>
        <v>#REF!</v>
      </c>
      <c r="O121" s="141">
        <v>0</v>
      </c>
      <c r="P121" s="141" t="e">
        <f>O121*#REF!</f>
        <v>#REF!</v>
      </c>
      <c r="Q121" s="141">
        <v>0</v>
      </c>
      <c r="R121" s="142" t="e">
        <f>Q121*#REF!</f>
        <v>#REF!</v>
      </c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P121" s="143" t="s">
        <v>440</v>
      </c>
      <c r="AR121" s="143" t="s">
        <v>166</v>
      </c>
      <c r="AS121" s="143" t="s">
        <v>83</v>
      </c>
      <c r="AW121" s="14" t="s">
        <v>164</v>
      </c>
      <c r="BC121" s="144" t="e">
        <f>IF(L121="základní",#REF!,0)</f>
        <v>#REF!</v>
      </c>
      <c r="BD121" s="144">
        <f>IF(L121="snížená",#REF!,0)</f>
        <v>0</v>
      </c>
      <c r="BE121" s="144">
        <f>IF(L121="zákl. přenesená",#REF!,0)</f>
        <v>0</v>
      </c>
      <c r="BF121" s="144">
        <f>IF(L121="sníž. přenesená",#REF!,0)</f>
        <v>0</v>
      </c>
      <c r="BG121" s="144">
        <f>IF(L121="nulová",#REF!,0)</f>
        <v>0</v>
      </c>
      <c r="BH121" s="14" t="s">
        <v>83</v>
      </c>
      <c r="BI121" s="144" t="e">
        <f>ROUND(H121*#REF!,2)</f>
        <v>#REF!</v>
      </c>
      <c r="BJ121" s="14" t="s">
        <v>440</v>
      </c>
      <c r="BK121" s="143" t="s">
        <v>599</v>
      </c>
    </row>
    <row r="122" spans="1:63" s="2" customFormat="1" x14ac:dyDescent="0.2">
      <c r="A122" s="28"/>
      <c r="B122" s="160"/>
      <c r="C122" s="162"/>
      <c r="D122" s="179" t="s">
        <v>172</v>
      </c>
      <c r="E122" s="162"/>
      <c r="F122" s="180" t="s">
        <v>502</v>
      </c>
      <c r="G122" s="162"/>
      <c r="H122" s="162"/>
      <c r="I122" s="162"/>
      <c r="J122" s="29"/>
      <c r="K122" s="145"/>
      <c r="L122" s="146"/>
      <c r="M122" s="53"/>
      <c r="N122" s="53"/>
      <c r="O122" s="53"/>
      <c r="P122" s="53"/>
      <c r="Q122" s="53"/>
      <c r="R122" s="5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172</v>
      </c>
      <c r="AS122" s="14" t="s">
        <v>83</v>
      </c>
    </row>
    <row r="123" spans="1:63" s="2" customFormat="1" ht="24" customHeight="1" x14ac:dyDescent="0.2">
      <c r="A123" s="28"/>
      <c r="B123" s="160"/>
      <c r="C123" s="175" t="s">
        <v>93</v>
      </c>
      <c r="D123" s="175" t="s">
        <v>166</v>
      </c>
      <c r="E123" s="176" t="s">
        <v>504</v>
      </c>
      <c r="F123" s="177" t="s">
        <v>505</v>
      </c>
      <c r="G123" s="178" t="s">
        <v>169</v>
      </c>
      <c r="H123" s="138"/>
      <c r="I123" s="177" t="s">
        <v>170</v>
      </c>
      <c r="J123" s="29"/>
      <c r="K123" s="139" t="s">
        <v>1</v>
      </c>
      <c r="L123" s="140" t="s">
        <v>41</v>
      </c>
      <c r="M123" s="53"/>
      <c r="N123" s="141" t="e">
        <f>M123*#REF!</f>
        <v>#REF!</v>
      </c>
      <c r="O123" s="141">
        <v>0</v>
      </c>
      <c r="P123" s="141" t="e">
        <f>O123*#REF!</f>
        <v>#REF!</v>
      </c>
      <c r="Q123" s="141">
        <v>0</v>
      </c>
      <c r="R123" s="142" t="e">
        <f>Q123*#REF!</f>
        <v>#REF!</v>
      </c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P123" s="143" t="s">
        <v>440</v>
      </c>
      <c r="AR123" s="143" t="s">
        <v>166</v>
      </c>
      <c r="AS123" s="143" t="s">
        <v>83</v>
      </c>
      <c r="AW123" s="14" t="s">
        <v>164</v>
      </c>
      <c r="BC123" s="144" t="e">
        <f>IF(L123="základní",#REF!,0)</f>
        <v>#REF!</v>
      </c>
      <c r="BD123" s="144">
        <f>IF(L123="snížená",#REF!,0)</f>
        <v>0</v>
      </c>
      <c r="BE123" s="144">
        <f>IF(L123="zákl. přenesená",#REF!,0)</f>
        <v>0</v>
      </c>
      <c r="BF123" s="144">
        <f>IF(L123="sníž. přenesená",#REF!,0)</f>
        <v>0</v>
      </c>
      <c r="BG123" s="144">
        <f>IF(L123="nulová",#REF!,0)</f>
        <v>0</v>
      </c>
      <c r="BH123" s="14" t="s">
        <v>83</v>
      </c>
      <c r="BI123" s="144" t="e">
        <f>ROUND(H123*#REF!,2)</f>
        <v>#REF!</v>
      </c>
      <c r="BJ123" s="14" t="s">
        <v>440</v>
      </c>
      <c r="BK123" s="143" t="s">
        <v>600</v>
      </c>
    </row>
    <row r="124" spans="1:63" s="2" customFormat="1" x14ac:dyDescent="0.2">
      <c r="A124" s="28"/>
      <c r="B124" s="160"/>
      <c r="C124" s="162"/>
      <c r="D124" s="179" t="s">
        <v>172</v>
      </c>
      <c r="E124" s="162"/>
      <c r="F124" s="180" t="s">
        <v>505</v>
      </c>
      <c r="G124" s="162"/>
      <c r="H124" s="162"/>
      <c r="I124" s="162"/>
      <c r="J124" s="29"/>
      <c r="K124" s="145"/>
      <c r="L124" s="146"/>
      <c r="M124" s="53"/>
      <c r="N124" s="53"/>
      <c r="O124" s="53"/>
      <c r="P124" s="53"/>
      <c r="Q124" s="53"/>
      <c r="R124" s="54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R124" s="14" t="s">
        <v>172</v>
      </c>
      <c r="AS124" s="14" t="s">
        <v>83</v>
      </c>
    </row>
    <row r="125" spans="1:63" s="2" customFormat="1" ht="24" customHeight="1" x14ac:dyDescent="0.2">
      <c r="A125" s="28"/>
      <c r="B125" s="160"/>
      <c r="C125" s="175" t="s">
        <v>163</v>
      </c>
      <c r="D125" s="175" t="s">
        <v>166</v>
      </c>
      <c r="E125" s="176" t="s">
        <v>507</v>
      </c>
      <c r="F125" s="177" t="s">
        <v>508</v>
      </c>
      <c r="G125" s="178" t="s">
        <v>169</v>
      </c>
      <c r="H125" s="138"/>
      <c r="I125" s="177" t="s">
        <v>170</v>
      </c>
      <c r="J125" s="29"/>
      <c r="K125" s="139" t="s">
        <v>1</v>
      </c>
      <c r="L125" s="140" t="s">
        <v>41</v>
      </c>
      <c r="M125" s="53"/>
      <c r="N125" s="141" t="e">
        <f>M125*#REF!</f>
        <v>#REF!</v>
      </c>
      <c r="O125" s="141">
        <v>0</v>
      </c>
      <c r="P125" s="141" t="e">
        <f>O125*#REF!</f>
        <v>#REF!</v>
      </c>
      <c r="Q125" s="141">
        <v>0</v>
      </c>
      <c r="R125" s="142" t="e">
        <f>Q125*#REF!</f>
        <v>#REF!</v>
      </c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P125" s="143" t="s">
        <v>440</v>
      </c>
      <c r="AR125" s="143" t="s">
        <v>166</v>
      </c>
      <c r="AS125" s="143" t="s">
        <v>83</v>
      </c>
      <c r="AW125" s="14" t="s">
        <v>164</v>
      </c>
      <c r="BC125" s="144" t="e">
        <f>IF(L125="základní",#REF!,0)</f>
        <v>#REF!</v>
      </c>
      <c r="BD125" s="144">
        <f>IF(L125="snížená",#REF!,0)</f>
        <v>0</v>
      </c>
      <c r="BE125" s="144">
        <f>IF(L125="zákl. přenesená",#REF!,0)</f>
        <v>0</v>
      </c>
      <c r="BF125" s="144">
        <f>IF(L125="sníž. přenesená",#REF!,0)</f>
        <v>0</v>
      </c>
      <c r="BG125" s="144">
        <f>IF(L125="nulová",#REF!,0)</f>
        <v>0</v>
      </c>
      <c r="BH125" s="14" t="s">
        <v>83</v>
      </c>
      <c r="BI125" s="144" t="e">
        <f>ROUND(H125*#REF!,2)</f>
        <v>#REF!</v>
      </c>
      <c r="BJ125" s="14" t="s">
        <v>440</v>
      </c>
      <c r="BK125" s="143" t="s">
        <v>601</v>
      </c>
    </row>
    <row r="126" spans="1:63" s="2" customFormat="1" x14ac:dyDescent="0.2">
      <c r="A126" s="28"/>
      <c r="B126" s="160"/>
      <c r="C126" s="162"/>
      <c r="D126" s="179" t="s">
        <v>172</v>
      </c>
      <c r="E126" s="162"/>
      <c r="F126" s="180" t="s">
        <v>508</v>
      </c>
      <c r="G126" s="162"/>
      <c r="H126" s="162"/>
      <c r="I126" s="162"/>
      <c r="J126" s="29"/>
      <c r="K126" s="145"/>
      <c r="L126" s="146"/>
      <c r="M126" s="53"/>
      <c r="N126" s="53"/>
      <c r="O126" s="53"/>
      <c r="P126" s="53"/>
      <c r="Q126" s="53"/>
      <c r="R126" s="54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R126" s="14" t="s">
        <v>172</v>
      </c>
      <c r="AS126" s="14" t="s">
        <v>83</v>
      </c>
    </row>
    <row r="127" spans="1:63" s="2" customFormat="1" ht="24" customHeight="1" x14ac:dyDescent="0.2">
      <c r="A127" s="28"/>
      <c r="B127" s="160"/>
      <c r="C127" s="175" t="s">
        <v>212</v>
      </c>
      <c r="D127" s="175" t="s">
        <v>166</v>
      </c>
      <c r="E127" s="176" t="s">
        <v>510</v>
      </c>
      <c r="F127" s="177" t="s">
        <v>511</v>
      </c>
      <c r="G127" s="178" t="s">
        <v>169</v>
      </c>
      <c r="H127" s="138"/>
      <c r="I127" s="177" t="s">
        <v>170</v>
      </c>
      <c r="J127" s="29"/>
      <c r="K127" s="139" t="s">
        <v>1</v>
      </c>
      <c r="L127" s="140" t="s">
        <v>41</v>
      </c>
      <c r="M127" s="53"/>
      <c r="N127" s="141" t="e">
        <f>M127*#REF!</f>
        <v>#REF!</v>
      </c>
      <c r="O127" s="141">
        <v>0</v>
      </c>
      <c r="P127" s="141" t="e">
        <f>O127*#REF!</f>
        <v>#REF!</v>
      </c>
      <c r="Q127" s="141">
        <v>0</v>
      </c>
      <c r="R127" s="142" t="e">
        <f>Q127*#REF!</f>
        <v>#REF!</v>
      </c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P127" s="143" t="s">
        <v>440</v>
      </c>
      <c r="AR127" s="143" t="s">
        <v>166</v>
      </c>
      <c r="AS127" s="143" t="s">
        <v>83</v>
      </c>
      <c r="AW127" s="14" t="s">
        <v>164</v>
      </c>
      <c r="BC127" s="144" t="e">
        <f>IF(L127="základní",#REF!,0)</f>
        <v>#REF!</v>
      </c>
      <c r="BD127" s="144">
        <f>IF(L127="snížená",#REF!,0)</f>
        <v>0</v>
      </c>
      <c r="BE127" s="144">
        <f>IF(L127="zákl. přenesená",#REF!,0)</f>
        <v>0</v>
      </c>
      <c r="BF127" s="144">
        <f>IF(L127="sníž. přenesená",#REF!,0)</f>
        <v>0</v>
      </c>
      <c r="BG127" s="144">
        <f>IF(L127="nulová",#REF!,0)</f>
        <v>0</v>
      </c>
      <c r="BH127" s="14" t="s">
        <v>83</v>
      </c>
      <c r="BI127" s="144" t="e">
        <f>ROUND(H127*#REF!,2)</f>
        <v>#REF!</v>
      </c>
      <c r="BJ127" s="14" t="s">
        <v>440</v>
      </c>
      <c r="BK127" s="143" t="s">
        <v>602</v>
      </c>
    </row>
    <row r="128" spans="1:63" s="2" customFormat="1" x14ac:dyDescent="0.2">
      <c r="A128" s="28"/>
      <c r="B128" s="160"/>
      <c r="C128" s="162"/>
      <c r="D128" s="179" t="s">
        <v>172</v>
      </c>
      <c r="E128" s="162"/>
      <c r="F128" s="180" t="s">
        <v>511</v>
      </c>
      <c r="G128" s="162"/>
      <c r="H128" s="162"/>
      <c r="I128" s="162"/>
      <c r="J128" s="29"/>
      <c r="K128" s="145"/>
      <c r="L128" s="146"/>
      <c r="M128" s="53"/>
      <c r="N128" s="53"/>
      <c r="O128" s="53"/>
      <c r="P128" s="53"/>
      <c r="Q128" s="53"/>
      <c r="R128" s="54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R128" s="14" t="s">
        <v>172</v>
      </c>
      <c r="AS128" s="14" t="s">
        <v>83</v>
      </c>
    </row>
    <row r="129" spans="1:63" s="2" customFormat="1" ht="24" customHeight="1" x14ac:dyDescent="0.2">
      <c r="A129" s="28"/>
      <c r="B129" s="160"/>
      <c r="C129" s="175" t="s">
        <v>250</v>
      </c>
      <c r="D129" s="175" t="s">
        <v>166</v>
      </c>
      <c r="E129" s="176" t="s">
        <v>513</v>
      </c>
      <c r="F129" s="177" t="s">
        <v>514</v>
      </c>
      <c r="G129" s="178" t="s">
        <v>169</v>
      </c>
      <c r="H129" s="138"/>
      <c r="I129" s="177" t="s">
        <v>170</v>
      </c>
      <c r="J129" s="29"/>
      <c r="K129" s="139" t="s">
        <v>1</v>
      </c>
      <c r="L129" s="140" t="s">
        <v>41</v>
      </c>
      <c r="M129" s="53"/>
      <c r="N129" s="141" t="e">
        <f>M129*#REF!</f>
        <v>#REF!</v>
      </c>
      <c r="O129" s="141">
        <v>0</v>
      </c>
      <c r="P129" s="141" t="e">
        <f>O129*#REF!</f>
        <v>#REF!</v>
      </c>
      <c r="Q129" s="141">
        <v>0</v>
      </c>
      <c r="R129" s="142" t="e">
        <f>Q129*#REF!</f>
        <v>#REF!</v>
      </c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P129" s="143" t="s">
        <v>440</v>
      </c>
      <c r="AR129" s="143" t="s">
        <v>166</v>
      </c>
      <c r="AS129" s="143" t="s">
        <v>83</v>
      </c>
      <c r="AW129" s="14" t="s">
        <v>164</v>
      </c>
      <c r="BC129" s="144" t="e">
        <f>IF(L129="základní",#REF!,0)</f>
        <v>#REF!</v>
      </c>
      <c r="BD129" s="144">
        <f>IF(L129="snížená",#REF!,0)</f>
        <v>0</v>
      </c>
      <c r="BE129" s="144">
        <f>IF(L129="zákl. přenesená",#REF!,0)</f>
        <v>0</v>
      </c>
      <c r="BF129" s="144">
        <f>IF(L129="sníž. přenesená",#REF!,0)</f>
        <v>0</v>
      </c>
      <c r="BG129" s="144">
        <f>IF(L129="nulová",#REF!,0)</f>
        <v>0</v>
      </c>
      <c r="BH129" s="14" t="s">
        <v>83</v>
      </c>
      <c r="BI129" s="144" t="e">
        <f>ROUND(H129*#REF!,2)</f>
        <v>#REF!</v>
      </c>
      <c r="BJ129" s="14" t="s">
        <v>440</v>
      </c>
      <c r="BK129" s="143" t="s">
        <v>603</v>
      </c>
    </row>
    <row r="130" spans="1:63" s="2" customFormat="1" x14ac:dyDescent="0.2">
      <c r="A130" s="28"/>
      <c r="B130" s="160"/>
      <c r="C130" s="162"/>
      <c r="D130" s="179" t="s">
        <v>172</v>
      </c>
      <c r="E130" s="162"/>
      <c r="F130" s="180" t="s">
        <v>514</v>
      </c>
      <c r="G130" s="162"/>
      <c r="H130" s="162"/>
      <c r="I130" s="162"/>
      <c r="J130" s="29"/>
      <c r="K130" s="145"/>
      <c r="L130" s="146"/>
      <c r="M130" s="53"/>
      <c r="N130" s="53"/>
      <c r="O130" s="53"/>
      <c r="P130" s="53"/>
      <c r="Q130" s="53"/>
      <c r="R130" s="54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R130" s="14" t="s">
        <v>172</v>
      </c>
      <c r="AS130" s="14" t="s">
        <v>83</v>
      </c>
    </row>
    <row r="131" spans="1:63" s="2" customFormat="1" ht="24" customHeight="1" x14ac:dyDescent="0.2">
      <c r="A131" s="28"/>
      <c r="B131" s="160"/>
      <c r="C131" s="175" t="s">
        <v>268</v>
      </c>
      <c r="D131" s="175" t="s">
        <v>166</v>
      </c>
      <c r="E131" s="176" t="s">
        <v>516</v>
      </c>
      <c r="F131" s="177" t="s">
        <v>517</v>
      </c>
      <c r="G131" s="178" t="s">
        <v>169</v>
      </c>
      <c r="H131" s="138"/>
      <c r="I131" s="177" t="s">
        <v>170</v>
      </c>
      <c r="J131" s="29"/>
      <c r="K131" s="139" t="s">
        <v>1</v>
      </c>
      <c r="L131" s="140" t="s">
        <v>41</v>
      </c>
      <c r="M131" s="53"/>
      <c r="N131" s="141" t="e">
        <f>M131*#REF!</f>
        <v>#REF!</v>
      </c>
      <c r="O131" s="141">
        <v>0</v>
      </c>
      <c r="P131" s="141" t="e">
        <f>O131*#REF!</f>
        <v>#REF!</v>
      </c>
      <c r="Q131" s="141">
        <v>0</v>
      </c>
      <c r="R131" s="142" t="e">
        <f>Q131*#REF!</f>
        <v>#REF!</v>
      </c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P131" s="143" t="s">
        <v>440</v>
      </c>
      <c r="AR131" s="143" t="s">
        <v>166</v>
      </c>
      <c r="AS131" s="143" t="s">
        <v>83</v>
      </c>
      <c r="AW131" s="14" t="s">
        <v>164</v>
      </c>
      <c r="BC131" s="144" t="e">
        <f>IF(L131="základní",#REF!,0)</f>
        <v>#REF!</v>
      </c>
      <c r="BD131" s="144">
        <f>IF(L131="snížená",#REF!,0)</f>
        <v>0</v>
      </c>
      <c r="BE131" s="144">
        <f>IF(L131="zákl. přenesená",#REF!,0)</f>
        <v>0</v>
      </c>
      <c r="BF131" s="144">
        <f>IF(L131="sníž. přenesená",#REF!,0)</f>
        <v>0</v>
      </c>
      <c r="BG131" s="144">
        <f>IF(L131="nulová",#REF!,0)</f>
        <v>0</v>
      </c>
      <c r="BH131" s="14" t="s">
        <v>83</v>
      </c>
      <c r="BI131" s="144" t="e">
        <f>ROUND(H131*#REF!,2)</f>
        <v>#REF!</v>
      </c>
      <c r="BJ131" s="14" t="s">
        <v>440</v>
      </c>
      <c r="BK131" s="143" t="s">
        <v>604</v>
      </c>
    </row>
    <row r="132" spans="1:63" s="2" customFormat="1" x14ac:dyDescent="0.2">
      <c r="A132" s="28"/>
      <c r="B132" s="160"/>
      <c r="C132" s="162"/>
      <c r="D132" s="179" t="s">
        <v>172</v>
      </c>
      <c r="E132" s="162"/>
      <c r="F132" s="180" t="s">
        <v>517</v>
      </c>
      <c r="G132" s="162"/>
      <c r="H132" s="162"/>
      <c r="I132" s="162"/>
      <c r="J132" s="29"/>
      <c r="K132" s="145"/>
      <c r="L132" s="146"/>
      <c r="M132" s="53"/>
      <c r="N132" s="53"/>
      <c r="O132" s="53"/>
      <c r="P132" s="53"/>
      <c r="Q132" s="53"/>
      <c r="R132" s="54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R132" s="14" t="s">
        <v>172</v>
      </c>
      <c r="AS132" s="14" t="s">
        <v>83</v>
      </c>
    </row>
    <row r="133" spans="1:63" s="2" customFormat="1" ht="24" customHeight="1" x14ac:dyDescent="0.2">
      <c r="A133" s="28"/>
      <c r="B133" s="160"/>
      <c r="C133" s="175" t="s">
        <v>198</v>
      </c>
      <c r="D133" s="175" t="s">
        <v>166</v>
      </c>
      <c r="E133" s="176" t="s">
        <v>519</v>
      </c>
      <c r="F133" s="177" t="s">
        <v>520</v>
      </c>
      <c r="G133" s="178" t="s">
        <v>169</v>
      </c>
      <c r="H133" s="138"/>
      <c r="I133" s="177" t="s">
        <v>170</v>
      </c>
      <c r="J133" s="29"/>
      <c r="K133" s="139" t="s">
        <v>1</v>
      </c>
      <c r="L133" s="140" t="s">
        <v>41</v>
      </c>
      <c r="M133" s="53"/>
      <c r="N133" s="141" t="e">
        <f>M133*#REF!</f>
        <v>#REF!</v>
      </c>
      <c r="O133" s="141">
        <v>0</v>
      </c>
      <c r="P133" s="141" t="e">
        <f>O133*#REF!</f>
        <v>#REF!</v>
      </c>
      <c r="Q133" s="141">
        <v>0</v>
      </c>
      <c r="R133" s="142" t="e">
        <f>Q133*#REF!</f>
        <v>#REF!</v>
      </c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P133" s="143" t="s">
        <v>440</v>
      </c>
      <c r="AR133" s="143" t="s">
        <v>166</v>
      </c>
      <c r="AS133" s="143" t="s">
        <v>83</v>
      </c>
      <c r="AW133" s="14" t="s">
        <v>164</v>
      </c>
      <c r="BC133" s="144" t="e">
        <f>IF(L133="základní",#REF!,0)</f>
        <v>#REF!</v>
      </c>
      <c r="BD133" s="144">
        <f>IF(L133="snížená",#REF!,0)</f>
        <v>0</v>
      </c>
      <c r="BE133" s="144">
        <f>IF(L133="zákl. přenesená",#REF!,0)</f>
        <v>0</v>
      </c>
      <c r="BF133" s="144">
        <f>IF(L133="sníž. přenesená",#REF!,0)</f>
        <v>0</v>
      </c>
      <c r="BG133" s="144">
        <f>IF(L133="nulová",#REF!,0)</f>
        <v>0</v>
      </c>
      <c r="BH133" s="14" t="s">
        <v>83</v>
      </c>
      <c r="BI133" s="144" t="e">
        <f>ROUND(H133*#REF!,2)</f>
        <v>#REF!</v>
      </c>
      <c r="BJ133" s="14" t="s">
        <v>440</v>
      </c>
      <c r="BK133" s="143" t="s">
        <v>605</v>
      </c>
    </row>
    <row r="134" spans="1:63" s="2" customFormat="1" x14ac:dyDescent="0.2">
      <c r="A134" s="28"/>
      <c r="B134" s="160"/>
      <c r="C134" s="162"/>
      <c r="D134" s="179" t="s">
        <v>172</v>
      </c>
      <c r="E134" s="162"/>
      <c r="F134" s="180" t="s">
        <v>520</v>
      </c>
      <c r="G134" s="162"/>
      <c r="H134" s="162"/>
      <c r="I134" s="162"/>
      <c r="J134" s="29"/>
      <c r="K134" s="145"/>
      <c r="L134" s="146"/>
      <c r="M134" s="53"/>
      <c r="N134" s="53"/>
      <c r="O134" s="53"/>
      <c r="P134" s="53"/>
      <c r="Q134" s="53"/>
      <c r="R134" s="54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R134" s="14" t="s">
        <v>172</v>
      </c>
      <c r="AS134" s="14" t="s">
        <v>83</v>
      </c>
    </row>
    <row r="135" spans="1:63" s="2" customFormat="1" ht="48" customHeight="1" x14ac:dyDescent="0.2">
      <c r="A135" s="28"/>
      <c r="B135" s="160"/>
      <c r="C135" s="175" t="s">
        <v>207</v>
      </c>
      <c r="D135" s="175" t="s">
        <v>166</v>
      </c>
      <c r="E135" s="176" t="s">
        <v>522</v>
      </c>
      <c r="F135" s="177" t="s">
        <v>523</v>
      </c>
      <c r="G135" s="178" t="s">
        <v>169</v>
      </c>
      <c r="H135" s="138"/>
      <c r="I135" s="177" t="s">
        <v>170</v>
      </c>
      <c r="J135" s="29"/>
      <c r="K135" s="139" t="s">
        <v>1</v>
      </c>
      <c r="L135" s="140" t="s">
        <v>41</v>
      </c>
      <c r="M135" s="53"/>
      <c r="N135" s="141" t="e">
        <f>M135*#REF!</f>
        <v>#REF!</v>
      </c>
      <c r="O135" s="141">
        <v>0</v>
      </c>
      <c r="P135" s="141" t="e">
        <f>O135*#REF!</f>
        <v>#REF!</v>
      </c>
      <c r="Q135" s="141">
        <v>0</v>
      </c>
      <c r="R135" s="142" t="e">
        <f>Q135*#REF!</f>
        <v>#REF!</v>
      </c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P135" s="143" t="s">
        <v>440</v>
      </c>
      <c r="AR135" s="143" t="s">
        <v>166</v>
      </c>
      <c r="AS135" s="143" t="s">
        <v>83</v>
      </c>
      <c r="AW135" s="14" t="s">
        <v>164</v>
      </c>
      <c r="BC135" s="144" t="e">
        <f>IF(L135="základní",#REF!,0)</f>
        <v>#REF!</v>
      </c>
      <c r="BD135" s="144">
        <f>IF(L135="snížená",#REF!,0)</f>
        <v>0</v>
      </c>
      <c r="BE135" s="144">
        <f>IF(L135="zákl. přenesená",#REF!,0)</f>
        <v>0</v>
      </c>
      <c r="BF135" s="144">
        <f>IF(L135="sníž. přenesená",#REF!,0)</f>
        <v>0</v>
      </c>
      <c r="BG135" s="144">
        <f>IF(L135="nulová",#REF!,0)</f>
        <v>0</v>
      </c>
      <c r="BH135" s="14" t="s">
        <v>83</v>
      </c>
      <c r="BI135" s="144" t="e">
        <f>ROUND(H135*#REF!,2)</f>
        <v>#REF!</v>
      </c>
      <c r="BJ135" s="14" t="s">
        <v>440</v>
      </c>
      <c r="BK135" s="143" t="s">
        <v>606</v>
      </c>
    </row>
    <row r="136" spans="1:63" s="2" customFormat="1" ht="39" x14ac:dyDescent="0.2">
      <c r="A136" s="28"/>
      <c r="B136" s="160"/>
      <c r="C136" s="162"/>
      <c r="D136" s="179" t="s">
        <v>172</v>
      </c>
      <c r="E136" s="162"/>
      <c r="F136" s="180" t="s">
        <v>523</v>
      </c>
      <c r="G136" s="162"/>
      <c r="H136" s="162"/>
      <c r="I136" s="162"/>
      <c r="J136" s="29"/>
      <c r="K136" s="145"/>
      <c r="L136" s="146"/>
      <c r="M136" s="53"/>
      <c r="N136" s="53"/>
      <c r="O136" s="53"/>
      <c r="P136" s="53"/>
      <c r="Q136" s="53"/>
      <c r="R136" s="54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R136" s="14" t="s">
        <v>172</v>
      </c>
      <c r="AS136" s="14" t="s">
        <v>83</v>
      </c>
    </row>
    <row r="137" spans="1:63" s="2" customFormat="1" ht="48" customHeight="1" x14ac:dyDescent="0.2">
      <c r="A137" s="28"/>
      <c r="B137" s="160"/>
      <c r="C137" s="175" t="s">
        <v>259</v>
      </c>
      <c r="D137" s="175" t="s">
        <v>166</v>
      </c>
      <c r="E137" s="176" t="s">
        <v>525</v>
      </c>
      <c r="F137" s="177" t="s">
        <v>526</v>
      </c>
      <c r="G137" s="178" t="s">
        <v>169</v>
      </c>
      <c r="H137" s="138"/>
      <c r="I137" s="177" t="s">
        <v>170</v>
      </c>
      <c r="J137" s="29"/>
      <c r="K137" s="139" t="s">
        <v>1</v>
      </c>
      <c r="L137" s="140" t="s">
        <v>41</v>
      </c>
      <c r="M137" s="53"/>
      <c r="N137" s="141" t="e">
        <f>M137*#REF!</f>
        <v>#REF!</v>
      </c>
      <c r="O137" s="141">
        <v>0</v>
      </c>
      <c r="P137" s="141" t="e">
        <f>O137*#REF!</f>
        <v>#REF!</v>
      </c>
      <c r="Q137" s="141">
        <v>0</v>
      </c>
      <c r="R137" s="142" t="e">
        <f>Q137*#REF!</f>
        <v>#REF!</v>
      </c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P137" s="143" t="s">
        <v>440</v>
      </c>
      <c r="AR137" s="143" t="s">
        <v>166</v>
      </c>
      <c r="AS137" s="143" t="s">
        <v>83</v>
      </c>
      <c r="AW137" s="14" t="s">
        <v>164</v>
      </c>
      <c r="BC137" s="144" t="e">
        <f>IF(L137="základní",#REF!,0)</f>
        <v>#REF!</v>
      </c>
      <c r="BD137" s="144">
        <f>IF(L137="snížená",#REF!,0)</f>
        <v>0</v>
      </c>
      <c r="BE137" s="144">
        <f>IF(L137="zákl. přenesená",#REF!,0)</f>
        <v>0</v>
      </c>
      <c r="BF137" s="144">
        <f>IF(L137="sníž. přenesená",#REF!,0)</f>
        <v>0</v>
      </c>
      <c r="BG137" s="144">
        <f>IF(L137="nulová",#REF!,0)</f>
        <v>0</v>
      </c>
      <c r="BH137" s="14" t="s">
        <v>83</v>
      </c>
      <c r="BI137" s="144" t="e">
        <f>ROUND(H137*#REF!,2)</f>
        <v>#REF!</v>
      </c>
      <c r="BJ137" s="14" t="s">
        <v>440</v>
      </c>
      <c r="BK137" s="143" t="s">
        <v>607</v>
      </c>
    </row>
    <row r="138" spans="1:63" s="2" customFormat="1" ht="29.25" x14ac:dyDescent="0.2">
      <c r="A138" s="28"/>
      <c r="B138" s="160"/>
      <c r="C138" s="162"/>
      <c r="D138" s="179" t="s">
        <v>172</v>
      </c>
      <c r="E138" s="162"/>
      <c r="F138" s="180" t="s">
        <v>526</v>
      </c>
      <c r="G138" s="162"/>
      <c r="H138" s="162"/>
      <c r="I138" s="162"/>
      <c r="J138" s="29"/>
      <c r="K138" s="145"/>
      <c r="L138" s="146"/>
      <c r="M138" s="53"/>
      <c r="N138" s="53"/>
      <c r="O138" s="53"/>
      <c r="P138" s="53"/>
      <c r="Q138" s="53"/>
      <c r="R138" s="54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R138" s="14" t="s">
        <v>172</v>
      </c>
      <c r="AS138" s="14" t="s">
        <v>83</v>
      </c>
    </row>
    <row r="139" spans="1:63" s="2" customFormat="1" ht="48" customHeight="1" x14ac:dyDescent="0.2">
      <c r="A139" s="28"/>
      <c r="B139" s="160"/>
      <c r="C139" s="175" t="s">
        <v>231</v>
      </c>
      <c r="D139" s="175" t="s">
        <v>166</v>
      </c>
      <c r="E139" s="176" t="s">
        <v>608</v>
      </c>
      <c r="F139" s="177" t="s">
        <v>609</v>
      </c>
      <c r="G139" s="178" t="s">
        <v>169</v>
      </c>
      <c r="H139" s="138"/>
      <c r="I139" s="177" t="s">
        <v>170</v>
      </c>
      <c r="J139" s="29"/>
      <c r="K139" s="139" t="s">
        <v>1</v>
      </c>
      <c r="L139" s="140" t="s">
        <v>41</v>
      </c>
      <c r="M139" s="53"/>
      <c r="N139" s="141" t="e">
        <f>M139*#REF!</f>
        <v>#REF!</v>
      </c>
      <c r="O139" s="141">
        <v>0</v>
      </c>
      <c r="P139" s="141" t="e">
        <f>O139*#REF!</f>
        <v>#REF!</v>
      </c>
      <c r="Q139" s="141">
        <v>0</v>
      </c>
      <c r="R139" s="142" t="e">
        <f>Q139*#REF!</f>
        <v>#REF!</v>
      </c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P139" s="143" t="s">
        <v>440</v>
      </c>
      <c r="AR139" s="143" t="s">
        <v>166</v>
      </c>
      <c r="AS139" s="143" t="s">
        <v>83</v>
      </c>
      <c r="AW139" s="14" t="s">
        <v>164</v>
      </c>
      <c r="BC139" s="144" t="e">
        <f>IF(L139="základní",#REF!,0)</f>
        <v>#REF!</v>
      </c>
      <c r="BD139" s="144">
        <f>IF(L139="snížená",#REF!,0)</f>
        <v>0</v>
      </c>
      <c r="BE139" s="144">
        <f>IF(L139="zákl. přenesená",#REF!,0)</f>
        <v>0</v>
      </c>
      <c r="BF139" s="144">
        <f>IF(L139="sníž. přenesená",#REF!,0)</f>
        <v>0</v>
      </c>
      <c r="BG139" s="144">
        <f>IF(L139="nulová",#REF!,0)</f>
        <v>0</v>
      </c>
      <c r="BH139" s="14" t="s">
        <v>83</v>
      </c>
      <c r="BI139" s="144" t="e">
        <f>ROUND(H139*#REF!,2)</f>
        <v>#REF!</v>
      </c>
      <c r="BJ139" s="14" t="s">
        <v>440</v>
      </c>
      <c r="BK139" s="143" t="s">
        <v>610</v>
      </c>
    </row>
    <row r="140" spans="1:63" s="2" customFormat="1" ht="29.25" x14ac:dyDescent="0.2">
      <c r="A140" s="28"/>
      <c r="B140" s="160"/>
      <c r="C140" s="162"/>
      <c r="D140" s="179" t="s">
        <v>172</v>
      </c>
      <c r="E140" s="162"/>
      <c r="F140" s="180" t="s">
        <v>609</v>
      </c>
      <c r="G140" s="162"/>
      <c r="H140" s="162"/>
      <c r="I140" s="162"/>
      <c r="J140" s="29"/>
      <c r="K140" s="145"/>
      <c r="L140" s="146"/>
      <c r="M140" s="53"/>
      <c r="N140" s="53"/>
      <c r="O140" s="53"/>
      <c r="P140" s="53"/>
      <c r="Q140" s="53"/>
      <c r="R140" s="54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R140" s="14" t="s">
        <v>172</v>
      </c>
      <c r="AS140" s="14" t="s">
        <v>83</v>
      </c>
    </row>
    <row r="141" spans="1:63" s="2" customFormat="1" ht="48" customHeight="1" x14ac:dyDescent="0.2">
      <c r="A141" s="28"/>
      <c r="B141" s="160"/>
      <c r="C141" s="175" t="s">
        <v>340</v>
      </c>
      <c r="D141" s="175" t="s">
        <v>166</v>
      </c>
      <c r="E141" s="176" t="s">
        <v>528</v>
      </c>
      <c r="F141" s="177" t="s">
        <v>529</v>
      </c>
      <c r="G141" s="178" t="s">
        <v>169</v>
      </c>
      <c r="H141" s="138"/>
      <c r="I141" s="177" t="s">
        <v>170</v>
      </c>
      <c r="J141" s="29"/>
      <c r="K141" s="139" t="s">
        <v>1</v>
      </c>
      <c r="L141" s="140" t="s">
        <v>41</v>
      </c>
      <c r="M141" s="53"/>
      <c r="N141" s="141" t="e">
        <f>M141*#REF!</f>
        <v>#REF!</v>
      </c>
      <c r="O141" s="141">
        <v>0</v>
      </c>
      <c r="P141" s="141" t="e">
        <f>O141*#REF!</f>
        <v>#REF!</v>
      </c>
      <c r="Q141" s="141">
        <v>0</v>
      </c>
      <c r="R141" s="142" t="e">
        <f>Q141*#REF!</f>
        <v>#REF!</v>
      </c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P141" s="143" t="s">
        <v>440</v>
      </c>
      <c r="AR141" s="143" t="s">
        <v>166</v>
      </c>
      <c r="AS141" s="143" t="s">
        <v>83</v>
      </c>
      <c r="AW141" s="14" t="s">
        <v>164</v>
      </c>
      <c r="BC141" s="144" t="e">
        <f>IF(L141="základní",#REF!,0)</f>
        <v>#REF!</v>
      </c>
      <c r="BD141" s="144">
        <f>IF(L141="snížená",#REF!,0)</f>
        <v>0</v>
      </c>
      <c r="BE141" s="144">
        <f>IF(L141="zákl. přenesená",#REF!,0)</f>
        <v>0</v>
      </c>
      <c r="BF141" s="144">
        <f>IF(L141="sníž. přenesená",#REF!,0)</f>
        <v>0</v>
      </c>
      <c r="BG141" s="144">
        <f>IF(L141="nulová",#REF!,0)</f>
        <v>0</v>
      </c>
      <c r="BH141" s="14" t="s">
        <v>83</v>
      </c>
      <c r="BI141" s="144" t="e">
        <f>ROUND(H141*#REF!,2)</f>
        <v>#REF!</v>
      </c>
      <c r="BJ141" s="14" t="s">
        <v>440</v>
      </c>
      <c r="BK141" s="143" t="s">
        <v>611</v>
      </c>
    </row>
    <row r="142" spans="1:63" s="2" customFormat="1" ht="29.25" x14ac:dyDescent="0.2">
      <c r="A142" s="28"/>
      <c r="B142" s="160"/>
      <c r="C142" s="162"/>
      <c r="D142" s="179" t="s">
        <v>172</v>
      </c>
      <c r="E142" s="162"/>
      <c r="F142" s="180" t="s">
        <v>529</v>
      </c>
      <c r="G142" s="162"/>
      <c r="H142" s="162"/>
      <c r="I142" s="162"/>
      <c r="J142" s="29"/>
      <c r="K142" s="145"/>
      <c r="L142" s="146"/>
      <c r="M142" s="53"/>
      <c r="N142" s="53"/>
      <c r="O142" s="53"/>
      <c r="P142" s="53"/>
      <c r="Q142" s="53"/>
      <c r="R142" s="54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R142" s="14" t="s">
        <v>172</v>
      </c>
      <c r="AS142" s="14" t="s">
        <v>83</v>
      </c>
    </row>
    <row r="143" spans="1:63" s="2" customFormat="1" ht="60" customHeight="1" x14ac:dyDescent="0.2">
      <c r="A143" s="28"/>
      <c r="B143" s="160"/>
      <c r="C143" s="175" t="s">
        <v>245</v>
      </c>
      <c r="D143" s="175" t="s">
        <v>166</v>
      </c>
      <c r="E143" s="176" t="s">
        <v>532</v>
      </c>
      <c r="F143" s="177" t="s">
        <v>533</v>
      </c>
      <c r="G143" s="178" t="s">
        <v>169</v>
      </c>
      <c r="H143" s="138"/>
      <c r="I143" s="177" t="s">
        <v>170</v>
      </c>
      <c r="J143" s="29"/>
      <c r="K143" s="139" t="s">
        <v>1</v>
      </c>
      <c r="L143" s="140" t="s">
        <v>41</v>
      </c>
      <c r="M143" s="53"/>
      <c r="N143" s="141" t="e">
        <f>M143*#REF!</f>
        <v>#REF!</v>
      </c>
      <c r="O143" s="141">
        <v>0</v>
      </c>
      <c r="P143" s="141" t="e">
        <f>O143*#REF!</f>
        <v>#REF!</v>
      </c>
      <c r="Q143" s="141">
        <v>0</v>
      </c>
      <c r="R143" s="142" t="e">
        <f>Q143*#REF!</f>
        <v>#REF!</v>
      </c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P143" s="143" t="s">
        <v>440</v>
      </c>
      <c r="AR143" s="143" t="s">
        <v>166</v>
      </c>
      <c r="AS143" s="143" t="s">
        <v>83</v>
      </c>
      <c r="AW143" s="14" t="s">
        <v>164</v>
      </c>
      <c r="BC143" s="144" t="e">
        <f>IF(L143="základní",#REF!,0)</f>
        <v>#REF!</v>
      </c>
      <c r="BD143" s="144">
        <f>IF(L143="snížená",#REF!,0)</f>
        <v>0</v>
      </c>
      <c r="BE143" s="144">
        <f>IF(L143="zákl. přenesená",#REF!,0)</f>
        <v>0</v>
      </c>
      <c r="BF143" s="144">
        <f>IF(L143="sníž. přenesená",#REF!,0)</f>
        <v>0</v>
      </c>
      <c r="BG143" s="144">
        <f>IF(L143="nulová",#REF!,0)</f>
        <v>0</v>
      </c>
      <c r="BH143" s="14" t="s">
        <v>83</v>
      </c>
      <c r="BI143" s="144" t="e">
        <f>ROUND(H143*#REF!,2)</f>
        <v>#REF!</v>
      </c>
      <c r="BJ143" s="14" t="s">
        <v>440</v>
      </c>
      <c r="BK143" s="143" t="s">
        <v>612</v>
      </c>
    </row>
    <row r="144" spans="1:63" s="2" customFormat="1" ht="39" x14ac:dyDescent="0.2">
      <c r="A144" s="28"/>
      <c r="B144" s="160"/>
      <c r="C144" s="162"/>
      <c r="D144" s="179" t="s">
        <v>172</v>
      </c>
      <c r="E144" s="162"/>
      <c r="F144" s="180" t="s">
        <v>533</v>
      </c>
      <c r="G144" s="162"/>
      <c r="H144" s="162"/>
      <c r="I144" s="162"/>
      <c r="J144" s="29"/>
      <c r="K144" s="145"/>
      <c r="L144" s="146"/>
      <c r="M144" s="53"/>
      <c r="N144" s="53"/>
      <c r="O144" s="53"/>
      <c r="P144" s="53"/>
      <c r="Q144" s="53"/>
      <c r="R144" s="54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R144" s="14" t="s">
        <v>172</v>
      </c>
      <c r="AS144" s="14" t="s">
        <v>83</v>
      </c>
    </row>
    <row r="145" spans="1:63" s="2" customFormat="1" ht="48" customHeight="1" x14ac:dyDescent="0.2">
      <c r="A145" s="28"/>
      <c r="B145" s="160"/>
      <c r="C145" s="175" t="s">
        <v>221</v>
      </c>
      <c r="D145" s="175" t="s">
        <v>166</v>
      </c>
      <c r="E145" s="176" t="s">
        <v>538</v>
      </c>
      <c r="F145" s="177" t="s">
        <v>539</v>
      </c>
      <c r="G145" s="178" t="s">
        <v>169</v>
      </c>
      <c r="H145" s="138"/>
      <c r="I145" s="177" t="s">
        <v>170</v>
      </c>
      <c r="J145" s="29"/>
      <c r="K145" s="139" t="s">
        <v>1</v>
      </c>
      <c r="L145" s="140" t="s">
        <v>41</v>
      </c>
      <c r="M145" s="53"/>
      <c r="N145" s="141" t="e">
        <f>M145*#REF!</f>
        <v>#REF!</v>
      </c>
      <c r="O145" s="141">
        <v>0</v>
      </c>
      <c r="P145" s="141" t="e">
        <f>O145*#REF!</f>
        <v>#REF!</v>
      </c>
      <c r="Q145" s="141">
        <v>0</v>
      </c>
      <c r="R145" s="142" t="e">
        <f>Q145*#REF!</f>
        <v>#REF!</v>
      </c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P145" s="143" t="s">
        <v>440</v>
      </c>
      <c r="AR145" s="143" t="s">
        <v>166</v>
      </c>
      <c r="AS145" s="143" t="s">
        <v>83</v>
      </c>
      <c r="AW145" s="14" t="s">
        <v>164</v>
      </c>
      <c r="BC145" s="144" t="e">
        <f>IF(L145="základní",#REF!,0)</f>
        <v>#REF!</v>
      </c>
      <c r="BD145" s="144">
        <f>IF(L145="snížená",#REF!,0)</f>
        <v>0</v>
      </c>
      <c r="BE145" s="144">
        <f>IF(L145="zákl. přenesená",#REF!,0)</f>
        <v>0</v>
      </c>
      <c r="BF145" s="144">
        <f>IF(L145="sníž. přenesená",#REF!,0)</f>
        <v>0</v>
      </c>
      <c r="BG145" s="144">
        <f>IF(L145="nulová",#REF!,0)</f>
        <v>0</v>
      </c>
      <c r="BH145" s="14" t="s">
        <v>83</v>
      </c>
      <c r="BI145" s="144" t="e">
        <f>ROUND(H145*#REF!,2)</f>
        <v>#REF!</v>
      </c>
      <c r="BJ145" s="14" t="s">
        <v>440</v>
      </c>
      <c r="BK145" s="143" t="s">
        <v>613</v>
      </c>
    </row>
    <row r="146" spans="1:63" s="2" customFormat="1" ht="29.25" x14ac:dyDescent="0.2">
      <c r="A146" s="28"/>
      <c r="B146" s="160"/>
      <c r="C146" s="162"/>
      <c r="D146" s="179" t="s">
        <v>172</v>
      </c>
      <c r="E146" s="162"/>
      <c r="F146" s="180" t="s">
        <v>539</v>
      </c>
      <c r="G146" s="162"/>
      <c r="H146" s="162"/>
      <c r="I146" s="162"/>
      <c r="J146" s="29"/>
      <c r="K146" s="145"/>
      <c r="L146" s="146"/>
      <c r="M146" s="53"/>
      <c r="N146" s="53"/>
      <c r="O146" s="53"/>
      <c r="P146" s="53"/>
      <c r="Q146" s="53"/>
      <c r="R146" s="54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R146" s="14" t="s">
        <v>172</v>
      </c>
      <c r="AS146" s="14" t="s">
        <v>83</v>
      </c>
    </row>
    <row r="147" spans="1:63" s="2" customFormat="1" ht="48" customHeight="1" x14ac:dyDescent="0.2">
      <c r="A147" s="28"/>
      <c r="B147" s="160"/>
      <c r="C147" s="175" t="s">
        <v>8</v>
      </c>
      <c r="D147" s="175" t="s">
        <v>166</v>
      </c>
      <c r="E147" s="176" t="s">
        <v>541</v>
      </c>
      <c r="F147" s="177" t="s">
        <v>542</v>
      </c>
      <c r="G147" s="178" t="s">
        <v>169</v>
      </c>
      <c r="H147" s="138"/>
      <c r="I147" s="177" t="s">
        <v>170</v>
      </c>
      <c r="J147" s="29"/>
      <c r="K147" s="139" t="s">
        <v>1</v>
      </c>
      <c r="L147" s="140" t="s">
        <v>41</v>
      </c>
      <c r="M147" s="53"/>
      <c r="N147" s="141" t="e">
        <f>M147*#REF!</f>
        <v>#REF!</v>
      </c>
      <c r="O147" s="141">
        <v>0</v>
      </c>
      <c r="P147" s="141" t="e">
        <f>O147*#REF!</f>
        <v>#REF!</v>
      </c>
      <c r="Q147" s="141">
        <v>0</v>
      </c>
      <c r="R147" s="142" t="e">
        <f>Q147*#REF!</f>
        <v>#REF!</v>
      </c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P147" s="143" t="s">
        <v>440</v>
      </c>
      <c r="AR147" s="143" t="s">
        <v>166</v>
      </c>
      <c r="AS147" s="143" t="s">
        <v>83</v>
      </c>
      <c r="AW147" s="14" t="s">
        <v>164</v>
      </c>
      <c r="BC147" s="144" t="e">
        <f>IF(L147="základní",#REF!,0)</f>
        <v>#REF!</v>
      </c>
      <c r="BD147" s="144">
        <f>IF(L147="snížená",#REF!,0)</f>
        <v>0</v>
      </c>
      <c r="BE147" s="144">
        <f>IF(L147="zákl. přenesená",#REF!,0)</f>
        <v>0</v>
      </c>
      <c r="BF147" s="144">
        <f>IF(L147="sníž. přenesená",#REF!,0)</f>
        <v>0</v>
      </c>
      <c r="BG147" s="144">
        <f>IF(L147="nulová",#REF!,0)</f>
        <v>0</v>
      </c>
      <c r="BH147" s="14" t="s">
        <v>83</v>
      </c>
      <c r="BI147" s="144" t="e">
        <f>ROUND(H147*#REF!,2)</f>
        <v>#REF!</v>
      </c>
      <c r="BJ147" s="14" t="s">
        <v>440</v>
      </c>
      <c r="BK147" s="143" t="s">
        <v>614</v>
      </c>
    </row>
    <row r="148" spans="1:63" s="2" customFormat="1" ht="39" x14ac:dyDescent="0.2">
      <c r="A148" s="28"/>
      <c r="B148" s="160"/>
      <c r="C148" s="162"/>
      <c r="D148" s="179" t="s">
        <v>172</v>
      </c>
      <c r="E148" s="162"/>
      <c r="F148" s="180" t="s">
        <v>542</v>
      </c>
      <c r="G148" s="162"/>
      <c r="H148" s="162"/>
      <c r="I148" s="162"/>
      <c r="J148" s="29"/>
      <c r="K148" s="145"/>
      <c r="L148" s="146"/>
      <c r="M148" s="53"/>
      <c r="N148" s="53"/>
      <c r="O148" s="53"/>
      <c r="P148" s="53"/>
      <c r="Q148" s="53"/>
      <c r="R148" s="54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R148" s="14" t="s">
        <v>172</v>
      </c>
      <c r="AS148" s="14" t="s">
        <v>83</v>
      </c>
    </row>
    <row r="149" spans="1:63" s="2" customFormat="1" ht="48" customHeight="1" x14ac:dyDescent="0.2">
      <c r="A149" s="28"/>
      <c r="B149" s="160"/>
      <c r="C149" s="175" t="s">
        <v>226</v>
      </c>
      <c r="D149" s="175" t="s">
        <v>166</v>
      </c>
      <c r="E149" s="176" t="s">
        <v>167</v>
      </c>
      <c r="F149" s="177" t="s">
        <v>173</v>
      </c>
      <c r="G149" s="178" t="s">
        <v>169</v>
      </c>
      <c r="H149" s="138"/>
      <c r="I149" s="177" t="s">
        <v>170</v>
      </c>
      <c r="J149" s="29"/>
      <c r="K149" s="139" t="s">
        <v>1</v>
      </c>
      <c r="L149" s="140" t="s">
        <v>41</v>
      </c>
      <c r="M149" s="53"/>
      <c r="N149" s="141" t="e">
        <f>M149*#REF!</f>
        <v>#REF!</v>
      </c>
      <c r="O149" s="141">
        <v>0</v>
      </c>
      <c r="P149" s="141" t="e">
        <f>O149*#REF!</f>
        <v>#REF!</v>
      </c>
      <c r="Q149" s="141">
        <v>0</v>
      </c>
      <c r="R149" s="142" t="e">
        <f>Q149*#REF!</f>
        <v>#REF!</v>
      </c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P149" s="143" t="s">
        <v>440</v>
      </c>
      <c r="AR149" s="143" t="s">
        <v>166</v>
      </c>
      <c r="AS149" s="143" t="s">
        <v>83</v>
      </c>
      <c r="AW149" s="14" t="s">
        <v>164</v>
      </c>
      <c r="BC149" s="144" t="e">
        <f>IF(L149="základní",#REF!,0)</f>
        <v>#REF!</v>
      </c>
      <c r="BD149" s="144">
        <f>IF(L149="snížená",#REF!,0)</f>
        <v>0</v>
      </c>
      <c r="BE149" s="144">
        <f>IF(L149="zákl. přenesená",#REF!,0)</f>
        <v>0</v>
      </c>
      <c r="BF149" s="144">
        <f>IF(L149="sníž. přenesená",#REF!,0)</f>
        <v>0</v>
      </c>
      <c r="BG149" s="144">
        <f>IF(L149="nulová",#REF!,0)</f>
        <v>0</v>
      </c>
      <c r="BH149" s="14" t="s">
        <v>83</v>
      </c>
      <c r="BI149" s="144" t="e">
        <f>ROUND(H149*#REF!,2)</f>
        <v>#REF!</v>
      </c>
      <c r="BJ149" s="14" t="s">
        <v>440</v>
      </c>
      <c r="BK149" s="143" t="s">
        <v>615</v>
      </c>
    </row>
    <row r="150" spans="1:63" s="2" customFormat="1" ht="29.25" x14ac:dyDescent="0.2">
      <c r="A150" s="28"/>
      <c r="B150" s="160"/>
      <c r="C150" s="162"/>
      <c r="D150" s="179" t="s">
        <v>172</v>
      </c>
      <c r="E150" s="162"/>
      <c r="F150" s="180" t="s">
        <v>173</v>
      </c>
      <c r="G150" s="162"/>
      <c r="H150" s="162"/>
      <c r="I150" s="162"/>
      <c r="J150" s="29"/>
      <c r="K150" s="145"/>
      <c r="L150" s="146"/>
      <c r="M150" s="53"/>
      <c r="N150" s="53"/>
      <c r="O150" s="53"/>
      <c r="P150" s="53"/>
      <c r="Q150" s="53"/>
      <c r="R150" s="54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R150" s="14" t="s">
        <v>172</v>
      </c>
      <c r="AS150" s="14" t="s">
        <v>83</v>
      </c>
    </row>
    <row r="151" spans="1:63" s="2" customFormat="1" ht="72" customHeight="1" x14ac:dyDescent="0.2">
      <c r="A151" s="28"/>
      <c r="B151" s="160"/>
      <c r="C151" s="175" t="s">
        <v>236</v>
      </c>
      <c r="D151" s="175" t="s">
        <v>166</v>
      </c>
      <c r="E151" s="176" t="s">
        <v>175</v>
      </c>
      <c r="F151" s="177" t="s">
        <v>545</v>
      </c>
      <c r="G151" s="178" t="s">
        <v>169</v>
      </c>
      <c r="H151" s="138"/>
      <c r="I151" s="177" t="s">
        <v>170</v>
      </c>
      <c r="J151" s="29"/>
      <c r="K151" s="139" t="s">
        <v>1</v>
      </c>
      <c r="L151" s="140" t="s">
        <v>41</v>
      </c>
      <c r="M151" s="53"/>
      <c r="N151" s="141" t="e">
        <f>M151*#REF!</f>
        <v>#REF!</v>
      </c>
      <c r="O151" s="141">
        <v>0</v>
      </c>
      <c r="P151" s="141" t="e">
        <f>O151*#REF!</f>
        <v>#REF!</v>
      </c>
      <c r="Q151" s="141">
        <v>0</v>
      </c>
      <c r="R151" s="142" t="e">
        <f>Q151*#REF!</f>
        <v>#REF!</v>
      </c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P151" s="143" t="s">
        <v>440</v>
      </c>
      <c r="AR151" s="143" t="s">
        <v>166</v>
      </c>
      <c r="AS151" s="143" t="s">
        <v>83</v>
      </c>
      <c r="AW151" s="14" t="s">
        <v>164</v>
      </c>
      <c r="BC151" s="144" t="e">
        <f>IF(L151="základní",#REF!,0)</f>
        <v>#REF!</v>
      </c>
      <c r="BD151" s="144">
        <f>IF(L151="snížená",#REF!,0)</f>
        <v>0</v>
      </c>
      <c r="BE151" s="144">
        <f>IF(L151="zákl. přenesená",#REF!,0)</f>
        <v>0</v>
      </c>
      <c r="BF151" s="144">
        <f>IF(L151="sníž. přenesená",#REF!,0)</f>
        <v>0</v>
      </c>
      <c r="BG151" s="144">
        <f>IF(L151="nulová",#REF!,0)</f>
        <v>0</v>
      </c>
      <c r="BH151" s="14" t="s">
        <v>83</v>
      </c>
      <c r="BI151" s="144" t="e">
        <f>ROUND(H151*#REF!,2)</f>
        <v>#REF!</v>
      </c>
      <c r="BJ151" s="14" t="s">
        <v>440</v>
      </c>
      <c r="BK151" s="143" t="s">
        <v>616</v>
      </c>
    </row>
    <row r="152" spans="1:63" s="2" customFormat="1" ht="48.75" x14ac:dyDescent="0.2">
      <c r="A152" s="28"/>
      <c r="B152" s="160"/>
      <c r="C152" s="162"/>
      <c r="D152" s="179" t="s">
        <v>172</v>
      </c>
      <c r="E152" s="162"/>
      <c r="F152" s="180" t="s">
        <v>178</v>
      </c>
      <c r="G152" s="162"/>
      <c r="H152" s="162"/>
      <c r="I152" s="162"/>
      <c r="J152" s="29"/>
      <c r="K152" s="145"/>
      <c r="L152" s="146"/>
      <c r="M152" s="53"/>
      <c r="N152" s="53"/>
      <c r="O152" s="53"/>
      <c r="P152" s="53"/>
      <c r="Q152" s="53"/>
      <c r="R152" s="54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R152" s="14" t="s">
        <v>172</v>
      </c>
      <c r="AS152" s="14" t="s">
        <v>83</v>
      </c>
    </row>
    <row r="153" spans="1:63" s="2" customFormat="1" ht="48" customHeight="1" x14ac:dyDescent="0.2">
      <c r="A153" s="28"/>
      <c r="B153" s="160"/>
      <c r="C153" s="175" t="s">
        <v>184</v>
      </c>
      <c r="D153" s="175" t="s">
        <v>166</v>
      </c>
      <c r="E153" s="176" t="s">
        <v>310</v>
      </c>
      <c r="F153" s="177" t="s">
        <v>313</v>
      </c>
      <c r="G153" s="178" t="s">
        <v>169</v>
      </c>
      <c r="H153" s="138"/>
      <c r="I153" s="177" t="s">
        <v>170</v>
      </c>
      <c r="J153" s="29"/>
      <c r="K153" s="139" t="s">
        <v>1</v>
      </c>
      <c r="L153" s="140" t="s">
        <v>41</v>
      </c>
      <c r="M153" s="53"/>
      <c r="N153" s="141" t="e">
        <f>M153*#REF!</f>
        <v>#REF!</v>
      </c>
      <c r="O153" s="141">
        <v>0</v>
      </c>
      <c r="P153" s="141" t="e">
        <f>O153*#REF!</f>
        <v>#REF!</v>
      </c>
      <c r="Q153" s="141">
        <v>0</v>
      </c>
      <c r="R153" s="142" t="e">
        <f>Q153*#REF!</f>
        <v>#REF!</v>
      </c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P153" s="143" t="s">
        <v>440</v>
      </c>
      <c r="AR153" s="143" t="s">
        <v>166</v>
      </c>
      <c r="AS153" s="143" t="s">
        <v>83</v>
      </c>
      <c r="AW153" s="14" t="s">
        <v>164</v>
      </c>
      <c r="BC153" s="144" t="e">
        <f>IF(L153="základní",#REF!,0)</f>
        <v>#REF!</v>
      </c>
      <c r="BD153" s="144">
        <f>IF(L153="snížená",#REF!,0)</f>
        <v>0</v>
      </c>
      <c r="BE153" s="144">
        <f>IF(L153="zákl. přenesená",#REF!,0)</f>
        <v>0</v>
      </c>
      <c r="BF153" s="144">
        <f>IF(L153="sníž. přenesená",#REF!,0)</f>
        <v>0</v>
      </c>
      <c r="BG153" s="144">
        <f>IF(L153="nulová",#REF!,0)</f>
        <v>0</v>
      </c>
      <c r="BH153" s="14" t="s">
        <v>83</v>
      </c>
      <c r="BI153" s="144" t="e">
        <f>ROUND(H153*#REF!,2)</f>
        <v>#REF!</v>
      </c>
      <c r="BJ153" s="14" t="s">
        <v>440</v>
      </c>
      <c r="BK153" s="143" t="s">
        <v>617</v>
      </c>
    </row>
    <row r="154" spans="1:63" s="2" customFormat="1" ht="29.25" x14ac:dyDescent="0.2">
      <c r="A154" s="28"/>
      <c r="B154" s="160"/>
      <c r="C154" s="162"/>
      <c r="D154" s="179" t="s">
        <v>172</v>
      </c>
      <c r="E154" s="162"/>
      <c r="F154" s="180" t="s">
        <v>313</v>
      </c>
      <c r="G154" s="162"/>
      <c r="H154" s="162"/>
      <c r="I154" s="162"/>
      <c r="J154" s="29"/>
      <c r="K154" s="145"/>
      <c r="L154" s="146"/>
      <c r="M154" s="53"/>
      <c r="N154" s="53"/>
      <c r="O154" s="53"/>
      <c r="P154" s="53"/>
      <c r="Q154" s="53"/>
      <c r="R154" s="54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R154" s="14" t="s">
        <v>172</v>
      </c>
      <c r="AS154" s="14" t="s">
        <v>83</v>
      </c>
    </row>
    <row r="155" spans="1:63" s="2" customFormat="1" ht="72" customHeight="1" x14ac:dyDescent="0.2">
      <c r="A155" s="28"/>
      <c r="B155" s="160"/>
      <c r="C155" s="175" t="s">
        <v>283</v>
      </c>
      <c r="D155" s="175" t="s">
        <v>166</v>
      </c>
      <c r="E155" s="176" t="s">
        <v>314</v>
      </c>
      <c r="F155" s="177" t="s">
        <v>548</v>
      </c>
      <c r="G155" s="178" t="s">
        <v>169</v>
      </c>
      <c r="H155" s="138"/>
      <c r="I155" s="177" t="s">
        <v>170</v>
      </c>
      <c r="J155" s="29"/>
      <c r="K155" s="139" t="s">
        <v>1</v>
      </c>
      <c r="L155" s="140" t="s">
        <v>41</v>
      </c>
      <c r="M155" s="53"/>
      <c r="N155" s="141" t="e">
        <f>M155*#REF!</f>
        <v>#REF!</v>
      </c>
      <c r="O155" s="141">
        <v>0</v>
      </c>
      <c r="P155" s="141" t="e">
        <f>O155*#REF!</f>
        <v>#REF!</v>
      </c>
      <c r="Q155" s="141">
        <v>0</v>
      </c>
      <c r="R155" s="142" t="e">
        <f>Q155*#REF!</f>
        <v>#REF!</v>
      </c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P155" s="143" t="s">
        <v>440</v>
      </c>
      <c r="AR155" s="143" t="s">
        <v>166</v>
      </c>
      <c r="AS155" s="143" t="s">
        <v>83</v>
      </c>
      <c r="AW155" s="14" t="s">
        <v>164</v>
      </c>
      <c r="BC155" s="144" t="e">
        <f>IF(L155="základní",#REF!,0)</f>
        <v>#REF!</v>
      </c>
      <c r="BD155" s="144">
        <f>IF(L155="snížená",#REF!,0)</f>
        <v>0</v>
      </c>
      <c r="BE155" s="144">
        <f>IF(L155="zákl. přenesená",#REF!,0)</f>
        <v>0</v>
      </c>
      <c r="BF155" s="144">
        <f>IF(L155="sníž. přenesená",#REF!,0)</f>
        <v>0</v>
      </c>
      <c r="BG155" s="144">
        <f>IF(L155="nulová",#REF!,0)</f>
        <v>0</v>
      </c>
      <c r="BH155" s="14" t="s">
        <v>83</v>
      </c>
      <c r="BI155" s="144" t="e">
        <f>ROUND(H155*#REF!,2)</f>
        <v>#REF!</v>
      </c>
      <c r="BJ155" s="14" t="s">
        <v>440</v>
      </c>
      <c r="BK155" s="143" t="s">
        <v>618</v>
      </c>
    </row>
    <row r="156" spans="1:63" s="2" customFormat="1" ht="48.75" x14ac:dyDescent="0.2">
      <c r="A156" s="28"/>
      <c r="B156" s="160"/>
      <c r="C156" s="162"/>
      <c r="D156" s="179" t="s">
        <v>172</v>
      </c>
      <c r="E156" s="162"/>
      <c r="F156" s="180" t="s">
        <v>317</v>
      </c>
      <c r="G156" s="162"/>
      <c r="H156" s="162"/>
      <c r="I156" s="162"/>
      <c r="J156" s="29"/>
      <c r="K156" s="145"/>
      <c r="L156" s="146"/>
      <c r="M156" s="53"/>
      <c r="N156" s="53"/>
      <c r="O156" s="53"/>
      <c r="P156" s="53"/>
      <c r="Q156" s="53"/>
      <c r="R156" s="54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R156" s="14" t="s">
        <v>172</v>
      </c>
      <c r="AS156" s="14" t="s">
        <v>83</v>
      </c>
    </row>
    <row r="157" spans="1:63" s="2" customFormat="1" ht="60" customHeight="1" x14ac:dyDescent="0.2">
      <c r="A157" s="28"/>
      <c r="B157" s="160"/>
      <c r="C157" s="175" t="s">
        <v>189</v>
      </c>
      <c r="D157" s="175" t="s">
        <v>166</v>
      </c>
      <c r="E157" s="176" t="s">
        <v>619</v>
      </c>
      <c r="F157" s="177" t="s">
        <v>620</v>
      </c>
      <c r="G157" s="178" t="s">
        <v>169</v>
      </c>
      <c r="H157" s="138"/>
      <c r="I157" s="177" t="s">
        <v>170</v>
      </c>
      <c r="J157" s="29"/>
      <c r="K157" s="139" t="s">
        <v>1</v>
      </c>
      <c r="L157" s="140" t="s">
        <v>41</v>
      </c>
      <c r="M157" s="53"/>
      <c r="N157" s="141" t="e">
        <f>M157*#REF!</f>
        <v>#REF!</v>
      </c>
      <c r="O157" s="141">
        <v>0</v>
      </c>
      <c r="P157" s="141" t="e">
        <f>O157*#REF!</f>
        <v>#REF!</v>
      </c>
      <c r="Q157" s="141">
        <v>0</v>
      </c>
      <c r="R157" s="142" t="e">
        <f>Q157*#REF!</f>
        <v>#REF!</v>
      </c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P157" s="143" t="s">
        <v>83</v>
      </c>
      <c r="AR157" s="143" t="s">
        <v>166</v>
      </c>
      <c r="AS157" s="143" t="s">
        <v>83</v>
      </c>
      <c r="AW157" s="14" t="s">
        <v>164</v>
      </c>
      <c r="BC157" s="144" t="e">
        <f>IF(L157="základní",#REF!,0)</f>
        <v>#REF!</v>
      </c>
      <c r="BD157" s="144">
        <f>IF(L157="snížená",#REF!,0)</f>
        <v>0</v>
      </c>
      <c r="BE157" s="144">
        <f>IF(L157="zákl. přenesená",#REF!,0)</f>
        <v>0</v>
      </c>
      <c r="BF157" s="144">
        <f>IF(L157="sníž. přenesená",#REF!,0)</f>
        <v>0</v>
      </c>
      <c r="BG157" s="144">
        <f>IF(L157="nulová",#REF!,0)</f>
        <v>0</v>
      </c>
      <c r="BH157" s="14" t="s">
        <v>83</v>
      </c>
      <c r="BI157" s="144" t="e">
        <f>ROUND(H157*#REF!,2)</f>
        <v>#REF!</v>
      </c>
      <c r="BJ157" s="14" t="s">
        <v>83</v>
      </c>
      <c r="BK157" s="143" t="s">
        <v>621</v>
      </c>
    </row>
    <row r="158" spans="1:63" s="2" customFormat="1" ht="39" x14ac:dyDescent="0.2">
      <c r="A158" s="28"/>
      <c r="B158" s="160"/>
      <c r="C158" s="162"/>
      <c r="D158" s="179" t="s">
        <v>172</v>
      </c>
      <c r="E158" s="162"/>
      <c r="F158" s="180" t="s">
        <v>620</v>
      </c>
      <c r="G158" s="162"/>
      <c r="H158" s="162"/>
      <c r="I158" s="162"/>
      <c r="J158" s="29"/>
      <c r="K158" s="145"/>
      <c r="L158" s="146"/>
      <c r="M158" s="53"/>
      <c r="N158" s="53"/>
      <c r="O158" s="53"/>
      <c r="P158" s="53"/>
      <c r="Q158" s="53"/>
      <c r="R158" s="54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R158" s="14" t="s">
        <v>172</v>
      </c>
      <c r="AS158" s="14" t="s">
        <v>83</v>
      </c>
    </row>
    <row r="159" spans="1:63" s="2" customFormat="1" ht="48" customHeight="1" x14ac:dyDescent="0.2">
      <c r="A159" s="28"/>
      <c r="B159" s="160"/>
      <c r="C159" s="175" t="s">
        <v>7</v>
      </c>
      <c r="D159" s="175" t="s">
        <v>166</v>
      </c>
      <c r="E159" s="176" t="s">
        <v>622</v>
      </c>
      <c r="F159" s="177" t="s">
        <v>623</v>
      </c>
      <c r="G159" s="178" t="s">
        <v>169</v>
      </c>
      <c r="H159" s="138"/>
      <c r="I159" s="177" t="s">
        <v>170</v>
      </c>
      <c r="J159" s="29"/>
      <c r="K159" s="139" t="s">
        <v>1</v>
      </c>
      <c r="L159" s="140" t="s">
        <v>41</v>
      </c>
      <c r="M159" s="53"/>
      <c r="N159" s="141" t="e">
        <f>M159*#REF!</f>
        <v>#REF!</v>
      </c>
      <c r="O159" s="141">
        <v>0</v>
      </c>
      <c r="P159" s="141" t="e">
        <f>O159*#REF!</f>
        <v>#REF!</v>
      </c>
      <c r="Q159" s="141">
        <v>0</v>
      </c>
      <c r="R159" s="142" t="e">
        <f>Q159*#REF!</f>
        <v>#REF!</v>
      </c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P159" s="143" t="s">
        <v>83</v>
      </c>
      <c r="AR159" s="143" t="s">
        <v>166</v>
      </c>
      <c r="AS159" s="143" t="s">
        <v>83</v>
      </c>
      <c r="AW159" s="14" t="s">
        <v>164</v>
      </c>
      <c r="BC159" s="144" t="e">
        <f>IF(L159="základní",#REF!,0)</f>
        <v>#REF!</v>
      </c>
      <c r="BD159" s="144">
        <f>IF(L159="snížená",#REF!,0)</f>
        <v>0</v>
      </c>
      <c r="BE159" s="144">
        <f>IF(L159="zákl. přenesená",#REF!,0)</f>
        <v>0</v>
      </c>
      <c r="BF159" s="144">
        <f>IF(L159="sníž. přenesená",#REF!,0)</f>
        <v>0</v>
      </c>
      <c r="BG159" s="144">
        <f>IF(L159="nulová",#REF!,0)</f>
        <v>0</v>
      </c>
      <c r="BH159" s="14" t="s">
        <v>83</v>
      </c>
      <c r="BI159" s="144" t="e">
        <f>ROUND(H159*#REF!,2)</f>
        <v>#REF!</v>
      </c>
      <c r="BJ159" s="14" t="s">
        <v>83</v>
      </c>
      <c r="BK159" s="143" t="s">
        <v>624</v>
      </c>
    </row>
    <row r="160" spans="1:63" s="2" customFormat="1" ht="29.25" x14ac:dyDescent="0.2">
      <c r="A160" s="28"/>
      <c r="B160" s="160"/>
      <c r="C160" s="162"/>
      <c r="D160" s="179" t="s">
        <v>172</v>
      </c>
      <c r="E160" s="162"/>
      <c r="F160" s="180" t="s">
        <v>623</v>
      </c>
      <c r="G160" s="162"/>
      <c r="H160" s="162"/>
      <c r="I160" s="162"/>
      <c r="J160" s="29"/>
      <c r="K160" s="145"/>
      <c r="L160" s="146"/>
      <c r="M160" s="53"/>
      <c r="N160" s="53"/>
      <c r="O160" s="53"/>
      <c r="P160" s="53"/>
      <c r="Q160" s="53"/>
      <c r="R160" s="54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R160" s="14" t="s">
        <v>172</v>
      </c>
      <c r="AS160" s="14" t="s">
        <v>83</v>
      </c>
    </row>
    <row r="161" spans="1:63" s="2" customFormat="1" ht="48" customHeight="1" x14ac:dyDescent="0.2">
      <c r="A161" s="28"/>
      <c r="B161" s="160"/>
      <c r="C161" s="175" t="s">
        <v>273</v>
      </c>
      <c r="D161" s="175" t="s">
        <v>166</v>
      </c>
      <c r="E161" s="176" t="s">
        <v>185</v>
      </c>
      <c r="F161" s="177" t="s">
        <v>188</v>
      </c>
      <c r="G161" s="178" t="s">
        <v>169</v>
      </c>
      <c r="H161" s="138"/>
      <c r="I161" s="177" t="s">
        <v>170</v>
      </c>
      <c r="J161" s="29"/>
      <c r="K161" s="139" t="s">
        <v>1</v>
      </c>
      <c r="L161" s="140" t="s">
        <v>41</v>
      </c>
      <c r="M161" s="53"/>
      <c r="N161" s="141" t="e">
        <f>M161*#REF!</f>
        <v>#REF!</v>
      </c>
      <c r="O161" s="141">
        <v>0</v>
      </c>
      <c r="P161" s="141" t="e">
        <f>O161*#REF!</f>
        <v>#REF!</v>
      </c>
      <c r="Q161" s="141">
        <v>0</v>
      </c>
      <c r="R161" s="142" t="e">
        <f>Q161*#REF!</f>
        <v>#REF!</v>
      </c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P161" s="143" t="s">
        <v>440</v>
      </c>
      <c r="AR161" s="143" t="s">
        <v>166</v>
      </c>
      <c r="AS161" s="143" t="s">
        <v>83</v>
      </c>
      <c r="AW161" s="14" t="s">
        <v>164</v>
      </c>
      <c r="BC161" s="144" t="e">
        <f>IF(L161="základní",#REF!,0)</f>
        <v>#REF!</v>
      </c>
      <c r="BD161" s="144">
        <f>IF(L161="snížená",#REF!,0)</f>
        <v>0</v>
      </c>
      <c r="BE161" s="144">
        <f>IF(L161="zákl. přenesená",#REF!,0)</f>
        <v>0</v>
      </c>
      <c r="BF161" s="144">
        <f>IF(L161="sníž. přenesená",#REF!,0)</f>
        <v>0</v>
      </c>
      <c r="BG161" s="144">
        <f>IF(L161="nulová",#REF!,0)</f>
        <v>0</v>
      </c>
      <c r="BH161" s="14" t="s">
        <v>83</v>
      </c>
      <c r="BI161" s="144" t="e">
        <f>ROUND(H161*#REF!,2)</f>
        <v>#REF!</v>
      </c>
      <c r="BJ161" s="14" t="s">
        <v>440</v>
      </c>
      <c r="BK161" s="143" t="s">
        <v>625</v>
      </c>
    </row>
    <row r="162" spans="1:63" s="2" customFormat="1" ht="29.25" x14ac:dyDescent="0.2">
      <c r="A162" s="28"/>
      <c r="B162" s="160"/>
      <c r="C162" s="162"/>
      <c r="D162" s="179" t="s">
        <v>172</v>
      </c>
      <c r="E162" s="162"/>
      <c r="F162" s="180" t="s">
        <v>188</v>
      </c>
      <c r="G162" s="162"/>
      <c r="H162" s="162"/>
      <c r="I162" s="162"/>
      <c r="J162" s="29"/>
      <c r="K162" s="145"/>
      <c r="L162" s="146"/>
      <c r="M162" s="53"/>
      <c r="N162" s="53"/>
      <c r="O162" s="53"/>
      <c r="P162" s="53"/>
      <c r="Q162" s="53"/>
      <c r="R162" s="54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R162" s="14" t="s">
        <v>172</v>
      </c>
      <c r="AS162" s="14" t="s">
        <v>83</v>
      </c>
    </row>
    <row r="163" spans="1:63" s="2" customFormat="1" ht="48" customHeight="1" x14ac:dyDescent="0.2">
      <c r="A163" s="28"/>
      <c r="B163" s="160"/>
      <c r="C163" s="175" t="s">
        <v>278</v>
      </c>
      <c r="D163" s="175" t="s">
        <v>166</v>
      </c>
      <c r="E163" s="176" t="s">
        <v>626</v>
      </c>
      <c r="F163" s="177" t="s">
        <v>627</v>
      </c>
      <c r="G163" s="178" t="s">
        <v>169</v>
      </c>
      <c r="H163" s="138"/>
      <c r="I163" s="177" t="s">
        <v>170</v>
      </c>
      <c r="J163" s="29"/>
      <c r="K163" s="139" t="s">
        <v>1</v>
      </c>
      <c r="L163" s="140" t="s">
        <v>41</v>
      </c>
      <c r="M163" s="53"/>
      <c r="N163" s="141" t="e">
        <f>M163*#REF!</f>
        <v>#REF!</v>
      </c>
      <c r="O163" s="141">
        <v>0</v>
      </c>
      <c r="P163" s="141" t="e">
        <f>O163*#REF!</f>
        <v>#REF!</v>
      </c>
      <c r="Q163" s="141">
        <v>0</v>
      </c>
      <c r="R163" s="142" t="e">
        <f>Q163*#REF!</f>
        <v>#REF!</v>
      </c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P163" s="143" t="s">
        <v>83</v>
      </c>
      <c r="AR163" s="143" t="s">
        <v>166</v>
      </c>
      <c r="AS163" s="143" t="s">
        <v>83</v>
      </c>
      <c r="AW163" s="14" t="s">
        <v>164</v>
      </c>
      <c r="BC163" s="144" t="e">
        <f>IF(L163="základní",#REF!,0)</f>
        <v>#REF!</v>
      </c>
      <c r="BD163" s="144">
        <f>IF(L163="snížená",#REF!,0)</f>
        <v>0</v>
      </c>
      <c r="BE163" s="144">
        <f>IF(L163="zákl. přenesená",#REF!,0)</f>
        <v>0</v>
      </c>
      <c r="BF163" s="144">
        <f>IF(L163="sníž. přenesená",#REF!,0)</f>
        <v>0</v>
      </c>
      <c r="BG163" s="144">
        <f>IF(L163="nulová",#REF!,0)</f>
        <v>0</v>
      </c>
      <c r="BH163" s="14" t="s">
        <v>83</v>
      </c>
      <c r="BI163" s="144" t="e">
        <f>ROUND(H163*#REF!,2)</f>
        <v>#REF!</v>
      </c>
      <c r="BJ163" s="14" t="s">
        <v>83</v>
      </c>
      <c r="BK163" s="143" t="s">
        <v>628</v>
      </c>
    </row>
    <row r="164" spans="1:63" s="2" customFormat="1" ht="29.25" x14ac:dyDescent="0.2">
      <c r="A164" s="28"/>
      <c r="B164" s="160"/>
      <c r="C164" s="162"/>
      <c r="D164" s="179" t="s">
        <v>172</v>
      </c>
      <c r="E164" s="162"/>
      <c r="F164" s="180" t="s">
        <v>627</v>
      </c>
      <c r="G164" s="162"/>
      <c r="H164" s="162"/>
      <c r="I164" s="162"/>
      <c r="J164" s="29"/>
      <c r="K164" s="145"/>
      <c r="L164" s="146"/>
      <c r="M164" s="53"/>
      <c r="N164" s="53"/>
      <c r="O164" s="53"/>
      <c r="P164" s="53"/>
      <c r="Q164" s="53"/>
      <c r="R164" s="54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R164" s="14" t="s">
        <v>172</v>
      </c>
      <c r="AS164" s="14" t="s">
        <v>83</v>
      </c>
    </row>
    <row r="165" spans="1:63" s="2" customFormat="1" ht="48" customHeight="1" x14ac:dyDescent="0.2">
      <c r="A165" s="28"/>
      <c r="B165" s="160"/>
      <c r="C165" s="175" t="s">
        <v>179</v>
      </c>
      <c r="D165" s="175" t="s">
        <v>166</v>
      </c>
      <c r="E165" s="176" t="s">
        <v>336</v>
      </c>
      <c r="F165" s="177" t="s">
        <v>339</v>
      </c>
      <c r="G165" s="178" t="s">
        <v>169</v>
      </c>
      <c r="H165" s="138"/>
      <c r="I165" s="177" t="s">
        <v>170</v>
      </c>
      <c r="J165" s="29"/>
      <c r="K165" s="139" t="s">
        <v>1</v>
      </c>
      <c r="L165" s="140" t="s">
        <v>41</v>
      </c>
      <c r="M165" s="53"/>
      <c r="N165" s="141" t="e">
        <f>M165*#REF!</f>
        <v>#REF!</v>
      </c>
      <c r="O165" s="141">
        <v>0</v>
      </c>
      <c r="P165" s="141" t="e">
        <f>O165*#REF!</f>
        <v>#REF!</v>
      </c>
      <c r="Q165" s="141">
        <v>0</v>
      </c>
      <c r="R165" s="142" t="e">
        <f>Q165*#REF!</f>
        <v>#REF!</v>
      </c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P165" s="143" t="s">
        <v>440</v>
      </c>
      <c r="AR165" s="143" t="s">
        <v>166</v>
      </c>
      <c r="AS165" s="143" t="s">
        <v>83</v>
      </c>
      <c r="AW165" s="14" t="s">
        <v>164</v>
      </c>
      <c r="BC165" s="144" t="e">
        <f>IF(L165="základní",#REF!,0)</f>
        <v>#REF!</v>
      </c>
      <c r="BD165" s="144">
        <f>IF(L165="snížená",#REF!,0)</f>
        <v>0</v>
      </c>
      <c r="BE165" s="144">
        <f>IF(L165="zákl. přenesená",#REF!,0)</f>
        <v>0</v>
      </c>
      <c r="BF165" s="144">
        <f>IF(L165="sníž. přenesená",#REF!,0)</f>
        <v>0</v>
      </c>
      <c r="BG165" s="144">
        <f>IF(L165="nulová",#REF!,0)</f>
        <v>0</v>
      </c>
      <c r="BH165" s="14" t="s">
        <v>83</v>
      </c>
      <c r="BI165" s="144" t="e">
        <f>ROUND(H165*#REF!,2)</f>
        <v>#REF!</v>
      </c>
      <c r="BJ165" s="14" t="s">
        <v>440</v>
      </c>
      <c r="BK165" s="143" t="s">
        <v>629</v>
      </c>
    </row>
    <row r="166" spans="1:63" s="2" customFormat="1" ht="29.25" x14ac:dyDescent="0.2">
      <c r="A166" s="28"/>
      <c r="B166" s="160"/>
      <c r="C166" s="162"/>
      <c r="D166" s="179" t="s">
        <v>172</v>
      </c>
      <c r="E166" s="162"/>
      <c r="F166" s="180" t="s">
        <v>339</v>
      </c>
      <c r="G166" s="162"/>
      <c r="H166" s="162"/>
      <c r="I166" s="162"/>
      <c r="J166" s="29"/>
      <c r="K166" s="145"/>
      <c r="L166" s="146"/>
      <c r="M166" s="53"/>
      <c r="N166" s="53"/>
      <c r="O166" s="53"/>
      <c r="P166" s="53"/>
      <c r="Q166" s="53"/>
      <c r="R166" s="54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R166" s="14" t="s">
        <v>172</v>
      </c>
      <c r="AS166" s="14" t="s">
        <v>83</v>
      </c>
    </row>
    <row r="167" spans="1:63" s="2" customFormat="1" ht="48" customHeight="1" x14ac:dyDescent="0.2">
      <c r="A167" s="28"/>
      <c r="B167" s="160"/>
      <c r="C167" s="175" t="s">
        <v>165</v>
      </c>
      <c r="D167" s="175" t="s">
        <v>166</v>
      </c>
      <c r="E167" s="176" t="s">
        <v>554</v>
      </c>
      <c r="F167" s="177" t="s">
        <v>555</v>
      </c>
      <c r="G167" s="178" t="s">
        <v>169</v>
      </c>
      <c r="H167" s="138"/>
      <c r="I167" s="177" t="s">
        <v>170</v>
      </c>
      <c r="J167" s="29"/>
      <c r="K167" s="139" t="s">
        <v>1</v>
      </c>
      <c r="L167" s="140" t="s">
        <v>41</v>
      </c>
      <c r="M167" s="53"/>
      <c r="N167" s="141" t="e">
        <f>M167*#REF!</f>
        <v>#REF!</v>
      </c>
      <c r="O167" s="141">
        <v>0</v>
      </c>
      <c r="P167" s="141" t="e">
        <f>O167*#REF!</f>
        <v>#REF!</v>
      </c>
      <c r="Q167" s="141">
        <v>0</v>
      </c>
      <c r="R167" s="142" t="e">
        <f>Q167*#REF!</f>
        <v>#REF!</v>
      </c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P167" s="143" t="s">
        <v>440</v>
      </c>
      <c r="AR167" s="143" t="s">
        <v>166</v>
      </c>
      <c r="AS167" s="143" t="s">
        <v>83</v>
      </c>
      <c r="AW167" s="14" t="s">
        <v>164</v>
      </c>
      <c r="BC167" s="144" t="e">
        <f>IF(L167="základní",#REF!,0)</f>
        <v>#REF!</v>
      </c>
      <c r="BD167" s="144">
        <f>IF(L167="snížená",#REF!,0)</f>
        <v>0</v>
      </c>
      <c r="BE167" s="144">
        <f>IF(L167="zákl. přenesená",#REF!,0)</f>
        <v>0</v>
      </c>
      <c r="BF167" s="144">
        <f>IF(L167="sníž. přenesená",#REF!,0)</f>
        <v>0</v>
      </c>
      <c r="BG167" s="144">
        <f>IF(L167="nulová",#REF!,0)</f>
        <v>0</v>
      </c>
      <c r="BH167" s="14" t="s">
        <v>83</v>
      </c>
      <c r="BI167" s="144" t="e">
        <f>ROUND(H167*#REF!,2)</f>
        <v>#REF!</v>
      </c>
      <c r="BJ167" s="14" t="s">
        <v>440</v>
      </c>
      <c r="BK167" s="143" t="s">
        <v>630</v>
      </c>
    </row>
    <row r="168" spans="1:63" s="2" customFormat="1" ht="39" x14ac:dyDescent="0.2">
      <c r="A168" s="28"/>
      <c r="B168" s="160"/>
      <c r="C168" s="162"/>
      <c r="D168" s="179" t="s">
        <v>172</v>
      </c>
      <c r="E168" s="162"/>
      <c r="F168" s="180" t="s">
        <v>555</v>
      </c>
      <c r="G168" s="162"/>
      <c r="H168" s="162"/>
      <c r="I168" s="162"/>
      <c r="J168" s="29"/>
      <c r="K168" s="145"/>
      <c r="L168" s="146"/>
      <c r="M168" s="53"/>
      <c r="N168" s="53"/>
      <c r="O168" s="53"/>
      <c r="P168" s="53"/>
      <c r="Q168" s="53"/>
      <c r="R168" s="54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R168" s="14" t="s">
        <v>172</v>
      </c>
      <c r="AS168" s="14" t="s">
        <v>83</v>
      </c>
    </row>
    <row r="169" spans="1:63" s="2" customFormat="1" ht="48" customHeight="1" x14ac:dyDescent="0.2">
      <c r="A169" s="28"/>
      <c r="B169" s="160"/>
      <c r="C169" s="175" t="s">
        <v>174</v>
      </c>
      <c r="D169" s="175" t="s">
        <v>166</v>
      </c>
      <c r="E169" s="176" t="s">
        <v>199</v>
      </c>
      <c r="F169" s="177" t="s">
        <v>202</v>
      </c>
      <c r="G169" s="178" t="s">
        <v>169</v>
      </c>
      <c r="H169" s="138"/>
      <c r="I169" s="177" t="s">
        <v>170</v>
      </c>
      <c r="J169" s="29"/>
      <c r="K169" s="139" t="s">
        <v>1</v>
      </c>
      <c r="L169" s="140" t="s">
        <v>41</v>
      </c>
      <c r="M169" s="53"/>
      <c r="N169" s="141" t="e">
        <f>M169*#REF!</f>
        <v>#REF!</v>
      </c>
      <c r="O169" s="141">
        <v>0</v>
      </c>
      <c r="P169" s="141" t="e">
        <f>O169*#REF!</f>
        <v>#REF!</v>
      </c>
      <c r="Q169" s="141">
        <v>0</v>
      </c>
      <c r="R169" s="142" t="e">
        <f>Q169*#REF!</f>
        <v>#REF!</v>
      </c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P169" s="143" t="s">
        <v>440</v>
      </c>
      <c r="AR169" s="143" t="s">
        <v>166</v>
      </c>
      <c r="AS169" s="143" t="s">
        <v>83</v>
      </c>
      <c r="AW169" s="14" t="s">
        <v>164</v>
      </c>
      <c r="BC169" s="144" t="e">
        <f>IF(L169="základní",#REF!,0)</f>
        <v>#REF!</v>
      </c>
      <c r="BD169" s="144">
        <f>IF(L169="snížená",#REF!,0)</f>
        <v>0</v>
      </c>
      <c r="BE169" s="144">
        <f>IF(L169="zákl. přenesená",#REF!,0)</f>
        <v>0</v>
      </c>
      <c r="BF169" s="144">
        <f>IF(L169="sníž. přenesená",#REF!,0)</f>
        <v>0</v>
      </c>
      <c r="BG169" s="144">
        <f>IF(L169="nulová",#REF!,0)</f>
        <v>0</v>
      </c>
      <c r="BH169" s="14" t="s">
        <v>83</v>
      </c>
      <c r="BI169" s="144" t="e">
        <f>ROUND(H169*#REF!,2)</f>
        <v>#REF!</v>
      </c>
      <c r="BJ169" s="14" t="s">
        <v>440</v>
      </c>
      <c r="BK169" s="143" t="s">
        <v>631</v>
      </c>
    </row>
    <row r="170" spans="1:63" s="2" customFormat="1" ht="39" x14ac:dyDescent="0.2">
      <c r="A170" s="28"/>
      <c r="B170" s="160"/>
      <c r="C170" s="162"/>
      <c r="D170" s="179" t="s">
        <v>172</v>
      </c>
      <c r="E170" s="162"/>
      <c r="F170" s="180" t="s">
        <v>202</v>
      </c>
      <c r="G170" s="162"/>
      <c r="H170" s="162"/>
      <c r="I170" s="162"/>
      <c r="J170" s="29"/>
      <c r="K170" s="145"/>
      <c r="L170" s="146"/>
      <c r="M170" s="53"/>
      <c r="N170" s="53"/>
      <c r="O170" s="53"/>
      <c r="P170" s="53"/>
      <c r="Q170" s="53"/>
      <c r="R170" s="54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R170" s="14" t="s">
        <v>172</v>
      </c>
      <c r="AS170" s="14" t="s">
        <v>83</v>
      </c>
    </row>
    <row r="171" spans="1:63" s="2" customFormat="1" ht="60" customHeight="1" x14ac:dyDescent="0.2">
      <c r="A171" s="28"/>
      <c r="B171" s="160"/>
      <c r="C171" s="175" t="s">
        <v>558</v>
      </c>
      <c r="D171" s="175" t="s">
        <v>166</v>
      </c>
      <c r="E171" s="176" t="s">
        <v>559</v>
      </c>
      <c r="F171" s="177" t="s">
        <v>560</v>
      </c>
      <c r="G171" s="178" t="s">
        <v>169</v>
      </c>
      <c r="H171" s="138"/>
      <c r="I171" s="177" t="s">
        <v>170</v>
      </c>
      <c r="J171" s="29"/>
      <c r="K171" s="139" t="s">
        <v>1</v>
      </c>
      <c r="L171" s="140" t="s">
        <v>41</v>
      </c>
      <c r="M171" s="53"/>
      <c r="N171" s="141" t="e">
        <f>M171*#REF!</f>
        <v>#REF!</v>
      </c>
      <c r="O171" s="141">
        <v>0</v>
      </c>
      <c r="P171" s="141" t="e">
        <f>O171*#REF!</f>
        <v>#REF!</v>
      </c>
      <c r="Q171" s="141">
        <v>0</v>
      </c>
      <c r="R171" s="142" t="e">
        <f>Q171*#REF!</f>
        <v>#REF!</v>
      </c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P171" s="143" t="s">
        <v>440</v>
      </c>
      <c r="AR171" s="143" t="s">
        <v>166</v>
      </c>
      <c r="AS171" s="143" t="s">
        <v>83</v>
      </c>
      <c r="AW171" s="14" t="s">
        <v>164</v>
      </c>
      <c r="BC171" s="144" t="e">
        <f>IF(L171="základní",#REF!,0)</f>
        <v>#REF!</v>
      </c>
      <c r="BD171" s="144">
        <f>IF(L171="snížená",#REF!,0)</f>
        <v>0</v>
      </c>
      <c r="BE171" s="144">
        <f>IF(L171="zákl. přenesená",#REF!,0)</f>
        <v>0</v>
      </c>
      <c r="BF171" s="144">
        <f>IF(L171="sníž. přenesená",#REF!,0)</f>
        <v>0</v>
      </c>
      <c r="BG171" s="144">
        <f>IF(L171="nulová",#REF!,0)</f>
        <v>0</v>
      </c>
      <c r="BH171" s="14" t="s">
        <v>83</v>
      </c>
      <c r="BI171" s="144" t="e">
        <f>ROUND(H171*#REF!,2)</f>
        <v>#REF!</v>
      </c>
      <c r="BJ171" s="14" t="s">
        <v>440</v>
      </c>
      <c r="BK171" s="143" t="s">
        <v>632</v>
      </c>
    </row>
    <row r="172" spans="1:63" s="2" customFormat="1" ht="39" x14ac:dyDescent="0.2">
      <c r="A172" s="28"/>
      <c r="B172" s="160"/>
      <c r="C172" s="162"/>
      <c r="D172" s="179" t="s">
        <v>172</v>
      </c>
      <c r="E172" s="162"/>
      <c r="F172" s="180" t="s">
        <v>560</v>
      </c>
      <c r="G172" s="162"/>
      <c r="H172" s="162"/>
      <c r="I172" s="162"/>
      <c r="J172" s="29"/>
      <c r="K172" s="145"/>
      <c r="L172" s="146"/>
      <c r="M172" s="53"/>
      <c r="N172" s="53"/>
      <c r="O172" s="53"/>
      <c r="P172" s="53"/>
      <c r="Q172" s="53"/>
      <c r="R172" s="54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R172" s="14" t="s">
        <v>172</v>
      </c>
      <c r="AS172" s="14" t="s">
        <v>83</v>
      </c>
    </row>
    <row r="173" spans="1:63" s="2" customFormat="1" ht="48" customHeight="1" x14ac:dyDescent="0.2">
      <c r="A173" s="28"/>
      <c r="B173" s="160"/>
      <c r="C173" s="175" t="s">
        <v>562</v>
      </c>
      <c r="D173" s="175" t="s">
        <v>166</v>
      </c>
      <c r="E173" s="176" t="s">
        <v>563</v>
      </c>
      <c r="F173" s="177" t="s">
        <v>564</v>
      </c>
      <c r="G173" s="178" t="s">
        <v>169</v>
      </c>
      <c r="H173" s="138"/>
      <c r="I173" s="177" t="s">
        <v>170</v>
      </c>
      <c r="J173" s="29"/>
      <c r="K173" s="139" t="s">
        <v>1</v>
      </c>
      <c r="L173" s="140" t="s">
        <v>41</v>
      </c>
      <c r="M173" s="53"/>
      <c r="N173" s="141" t="e">
        <f>M173*#REF!</f>
        <v>#REF!</v>
      </c>
      <c r="O173" s="141">
        <v>0</v>
      </c>
      <c r="P173" s="141" t="e">
        <f>O173*#REF!</f>
        <v>#REF!</v>
      </c>
      <c r="Q173" s="141">
        <v>0</v>
      </c>
      <c r="R173" s="142" t="e">
        <f>Q173*#REF!</f>
        <v>#REF!</v>
      </c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P173" s="143" t="s">
        <v>440</v>
      </c>
      <c r="AR173" s="143" t="s">
        <v>166</v>
      </c>
      <c r="AS173" s="143" t="s">
        <v>83</v>
      </c>
      <c r="AW173" s="14" t="s">
        <v>164</v>
      </c>
      <c r="BC173" s="144" t="e">
        <f>IF(L173="základní",#REF!,0)</f>
        <v>#REF!</v>
      </c>
      <c r="BD173" s="144">
        <f>IF(L173="snížená",#REF!,0)</f>
        <v>0</v>
      </c>
      <c r="BE173" s="144">
        <f>IF(L173="zákl. přenesená",#REF!,0)</f>
        <v>0</v>
      </c>
      <c r="BF173" s="144">
        <f>IF(L173="sníž. přenesená",#REF!,0)</f>
        <v>0</v>
      </c>
      <c r="BG173" s="144">
        <f>IF(L173="nulová",#REF!,0)</f>
        <v>0</v>
      </c>
      <c r="BH173" s="14" t="s">
        <v>83</v>
      </c>
      <c r="BI173" s="144" t="e">
        <f>ROUND(H173*#REF!,2)</f>
        <v>#REF!</v>
      </c>
      <c r="BJ173" s="14" t="s">
        <v>440</v>
      </c>
      <c r="BK173" s="143" t="s">
        <v>633</v>
      </c>
    </row>
    <row r="174" spans="1:63" s="2" customFormat="1" ht="29.25" x14ac:dyDescent="0.2">
      <c r="A174" s="28"/>
      <c r="B174" s="160"/>
      <c r="C174" s="162"/>
      <c r="D174" s="179" t="s">
        <v>172</v>
      </c>
      <c r="E174" s="162"/>
      <c r="F174" s="180" t="s">
        <v>564</v>
      </c>
      <c r="G174" s="162"/>
      <c r="H174" s="162"/>
      <c r="I174" s="162"/>
      <c r="J174" s="29"/>
      <c r="K174" s="145"/>
      <c r="L174" s="146"/>
      <c r="M174" s="53"/>
      <c r="N174" s="53"/>
      <c r="O174" s="53"/>
      <c r="P174" s="53"/>
      <c r="Q174" s="53"/>
      <c r="R174" s="54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R174" s="14" t="s">
        <v>172</v>
      </c>
      <c r="AS174" s="14" t="s">
        <v>83</v>
      </c>
    </row>
    <row r="175" spans="1:63" s="2" customFormat="1" ht="48" customHeight="1" x14ac:dyDescent="0.2">
      <c r="A175" s="28"/>
      <c r="B175" s="160"/>
      <c r="C175" s="175" t="s">
        <v>566</v>
      </c>
      <c r="D175" s="175" t="s">
        <v>166</v>
      </c>
      <c r="E175" s="176" t="s">
        <v>382</v>
      </c>
      <c r="F175" s="177" t="s">
        <v>385</v>
      </c>
      <c r="G175" s="178" t="s">
        <v>169</v>
      </c>
      <c r="H175" s="138"/>
      <c r="I175" s="177" t="s">
        <v>170</v>
      </c>
      <c r="J175" s="29"/>
      <c r="K175" s="139" t="s">
        <v>1</v>
      </c>
      <c r="L175" s="140" t="s">
        <v>41</v>
      </c>
      <c r="M175" s="53"/>
      <c r="N175" s="141" t="e">
        <f>M175*#REF!</f>
        <v>#REF!</v>
      </c>
      <c r="O175" s="141">
        <v>0</v>
      </c>
      <c r="P175" s="141" t="e">
        <f>O175*#REF!</f>
        <v>#REF!</v>
      </c>
      <c r="Q175" s="141">
        <v>0</v>
      </c>
      <c r="R175" s="142" t="e">
        <f>Q175*#REF!</f>
        <v>#REF!</v>
      </c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P175" s="143" t="s">
        <v>440</v>
      </c>
      <c r="AR175" s="143" t="s">
        <v>166</v>
      </c>
      <c r="AS175" s="143" t="s">
        <v>83</v>
      </c>
      <c r="AW175" s="14" t="s">
        <v>164</v>
      </c>
      <c r="BC175" s="144" t="e">
        <f>IF(L175="základní",#REF!,0)</f>
        <v>#REF!</v>
      </c>
      <c r="BD175" s="144">
        <f>IF(L175="snížená",#REF!,0)</f>
        <v>0</v>
      </c>
      <c r="BE175" s="144">
        <f>IF(L175="zákl. přenesená",#REF!,0)</f>
        <v>0</v>
      </c>
      <c r="BF175" s="144">
        <f>IF(L175="sníž. přenesená",#REF!,0)</f>
        <v>0</v>
      </c>
      <c r="BG175" s="144">
        <f>IF(L175="nulová",#REF!,0)</f>
        <v>0</v>
      </c>
      <c r="BH175" s="14" t="s">
        <v>83</v>
      </c>
      <c r="BI175" s="144" t="e">
        <f>ROUND(H175*#REF!,2)</f>
        <v>#REF!</v>
      </c>
      <c r="BJ175" s="14" t="s">
        <v>440</v>
      </c>
      <c r="BK175" s="143" t="s">
        <v>634</v>
      </c>
    </row>
    <row r="176" spans="1:63" s="2" customFormat="1" ht="29.25" x14ac:dyDescent="0.2">
      <c r="A176" s="28"/>
      <c r="B176" s="160"/>
      <c r="C176" s="162"/>
      <c r="D176" s="179" t="s">
        <v>172</v>
      </c>
      <c r="E176" s="162"/>
      <c r="F176" s="180" t="s">
        <v>385</v>
      </c>
      <c r="G176" s="162"/>
      <c r="H176" s="162"/>
      <c r="I176" s="162"/>
      <c r="J176" s="29"/>
      <c r="K176" s="145"/>
      <c r="L176" s="146"/>
      <c r="M176" s="53"/>
      <c r="N176" s="53"/>
      <c r="O176" s="53"/>
      <c r="P176" s="53"/>
      <c r="Q176" s="53"/>
      <c r="R176" s="54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R176" s="14" t="s">
        <v>172</v>
      </c>
      <c r="AS176" s="14" t="s">
        <v>83</v>
      </c>
    </row>
    <row r="177" spans="1:63" s="2" customFormat="1" ht="48" customHeight="1" x14ac:dyDescent="0.2">
      <c r="A177" s="28"/>
      <c r="B177" s="160"/>
      <c r="C177" s="175" t="s">
        <v>464</v>
      </c>
      <c r="D177" s="175" t="s">
        <v>166</v>
      </c>
      <c r="E177" s="176" t="s">
        <v>388</v>
      </c>
      <c r="F177" s="177" t="s">
        <v>391</v>
      </c>
      <c r="G177" s="178" t="s">
        <v>169</v>
      </c>
      <c r="H177" s="138"/>
      <c r="I177" s="177" t="s">
        <v>170</v>
      </c>
      <c r="J177" s="29"/>
      <c r="K177" s="139" t="s">
        <v>1</v>
      </c>
      <c r="L177" s="140" t="s">
        <v>41</v>
      </c>
      <c r="M177" s="53"/>
      <c r="N177" s="141" t="e">
        <f>M177*#REF!</f>
        <v>#REF!</v>
      </c>
      <c r="O177" s="141">
        <v>0</v>
      </c>
      <c r="P177" s="141" t="e">
        <f>O177*#REF!</f>
        <v>#REF!</v>
      </c>
      <c r="Q177" s="141">
        <v>0</v>
      </c>
      <c r="R177" s="142" t="e">
        <f>Q177*#REF!</f>
        <v>#REF!</v>
      </c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P177" s="143" t="s">
        <v>83</v>
      </c>
      <c r="AR177" s="143" t="s">
        <v>166</v>
      </c>
      <c r="AS177" s="143" t="s">
        <v>83</v>
      </c>
      <c r="AW177" s="14" t="s">
        <v>164</v>
      </c>
      <c r="BC177" s="144" t="e">
        <f>IF(L177="základní",#REF!,0)</f>
        <v>#REF!</v>
      </c>
      <c r="BD177" s="144">
        <f>IF(L177="snížená",#REF!,0)</f>
        <v>0</v>
      </c>
      <c r="BE177" s="144">
        <f>IF(L177="zákl. přenesená",#REF!,0)</f>
        <v>0</v>
      </c>
      <c r="BF177" s="144">
        <f>IF(L177="sníž. přenesená",#REF!,0)</f>
        <v>0</v>
      </c>
      <c r="BG177" s="144">
        <f>IF(L177="nulová",#REF!,0)</f>
        <v>0</v>
      </c>
      <c r="BH177" s="14" t="s">
        <v>83</v>
      </c>
      <c r="BI177" s="144" t="e">
        <f>ROUND(H177*#REF!,2)</f>
        <v>#REF!</v>
      </c>
      <c r="BJ177" s="14" t="s">
        <v>83</v>
      </c>
      <c r="BK177" s="143" t="s">
        <v>635</v>
      </c>
    </row>
    <row r="178" spans="1:63" s="2" customFormat="1" ht="29.25" x14ac:dyDescent="0.2">
      <c r="A178" s="28"/>
      <c r="B178" s="160"/>
      <c r="C178" s="162"/>
      <c r="D178" s="179" t="s">
        <v>172</v>
      </c>
      <c r="E178" s="162"/>
      <c r="F178" s="180" t="s">
        <v>391</v>
      </c>
      <c r="G178" s="162"/>
      <c r="H178" s="162"/>
      <c r="I178" s="162"/>
      <c r="J178" s="29"/>
      <c r="K178" s="145"/>
      <c r="L178" s="146"/>
      <c r="M178" s="53"/>
      <c r="N178" s="53"/>
      <c r="O178" s="53"/>
      <c r="P178" s="53"/>
      <c r="Q178" s="53"/>
      <c r="R178" s="54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R178" s="14" t="s">
        <v>172</v>
      </c>
      <c r="AS178" s="14" t="s">
        <v>83</v>
      </c>
    </row>
    <row r="179" spans="1:63" s="2" customFormat="1" ht="48" customHeight="1" x14ac:dyDescent="0.2">
      <c r="A179" s="28"/>
      <c r="B179" s="160"/>
      <c r="C179" s="175" t="s">
        <v>300</v>
      </c>
      <c r="D179" s="175" t="s">
        <v>166</v>
      </c>
      <c r="E179" s="176" t="s">
        <v>392</v>
      </c>
      <c r="F179" s="177" t="s">
        <v>395</v>
      </c>
      <c r="G179" s="178" t="s">
        <v>169</v>
      </c>
      <c r="H179" s="138"/>
      <c r="I179" s="177" t="s">
        <v>170</v>
      </c>
      <c r="J179" s="29"/>
      <c r="K179" s="139" t="s">
        <v>1</v>
      </c>
      <c r="L179" s="140" t="s">
        <v>41</v>
      </c>
      <c r="M179" s="53"/>
      <c r="N179" s="141" t="e">
        <f>M179*#REF!</f>
        <v>#REF!</v>
      </c>
      <c r="O179" s="141">
        <v>0</v>
      </c>
      <c r="P179" s="141" t="e">
        <f>O179*#REF!</f>
        <v>#REF!</v>
      </c>
      <c r="Q179" s="141">
        <v>0</v>
      </c>
      <c r="R179" s="142" t="e">
        <f>Q179*#REF!</f>
        <v>#REF!</v>
      </c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P179" s="143" t="s">
        <v>83</v>
      </c>
      <c r="AR179" s="143" t="s">
        <v>166</v>
      </c>
      <c r="AS179" s="143" t="s">
        <v>83</v>
      </c>
      <c r="AW179" s="14" t="s">
        <v>164</v>
      </c>
      <c r="BC179" s="144" t="e">
        <f>IF(L179="základní",#REF!,0)</f>
        <v>#REF!</v>
      </c>
      <c r="BD179" s="144">
        <f>IF(L179="snížená",#REF!,0)</f>
        <v>0</v>
      </c>
      <c r="BE179" s="144">
        <f>IF(L179="zákl. přenesená",#REF!,0)</f>
        <v>0</v>
      </c>
      <c r="BF179" s="144">
        <f>IF(L179="sníž. přenesená",#REF!,0)</f>
        <v>0</v>
      </c>
      <c r="BG179" s="144">
        <f>IF(L179="nulová",#REF!,0)</f>
        <v>0</v>
      </c>
      <c r="BH179" s="14" t="s">
        <v>83</v>
      </c>
      <c r="BI179" s="144" t="e">
        <f>ROUND(H179*#REF!,2)</f>
        <v>#REF!</v>
      </c>
      <c r="BJ179" s="14" t="s">
        <v>83</v>
      </c>
      <c r="BK179" s="143" t="s">
        <v>636</v>
      </c>
    </row>
    <row r="180" spans="1:63" s="2" customFormat="1" ht="29.25" x14ac:dyDescent="0.2">
      <c r="A180" s="28"/>
      <c r="B180" s="160"/>
      <c r="C180" s="162"/>
      <c r="D180" s="179" t="s">
        <v>172</v>
      </c>
      <c r="E180" s="162"/>
      <c r="F180" s="180" t="s">
        <v>395</v>
      </c>
      <c r="G180" s="162"/>
      <c r="H180" s="162"/>
      <c r="I180" s="162"/>
      <c r="J180" s="29"/>
      <c r="K180" s="145"/>
      <c r="L180" s="146"/>
      <c r="M180" s="53"/>
      <c r="N180" s="53"/>
      <c r="O180" s="53"/>
      <c r="P180" s="53"/>
      <c r="Q180" s="53"/>
      <c r="R180" s="54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R180" s="14" t="s">
        <v>172</v>
      </c>
      <c r="AS180" s="14" t="s">
        <v>83</v>
      </c>
    </row>
    <row r="181" spans="1:63" s="2" customFormat="1" ht="48" customHeight="1" x14ac:dyDescent="0.2">
      <c r="A181" s="28"/>
      <c r="B181" s="160"/>
      <c r="C181" s="175" t="s">
        <v>572</v>
      </c>
      <c r="D181" s="175" t="s">
        <v>166</v>
      </c>
      <c r="E181" s="176" t="s">
        <v>575</v>
      </c>
      <c r="F181" s="177" t="s">
        <v>576</v>
      </c>
      <c r="G181" s="178" t="s">
        <v>169</v>
      </c>
      <c r="H181" s="138"/>
      <c r="I181" s="177" t="s">
        <v>170</v>
      </c>
      <c r="J181" s="29"/>
      <c r="K181" s="139" t="s">
        <v>1</v>
      </c>
      <c r="L181" s="140" t="s">
        <v>41</v>
      </c>
      <c r="M181" s="53"/>
      <c r="N181" s="141" t="e">
        <f>M181*#REF!</f>
        <v>#REF!</v>
      </c>
      <c r="O181" s="141">
        <v>0</v>
      </c>
      <c r="P181" s="141" t="e">
        <f>O181*#REF!</f>
        <v>#REF!</v>
      </c>
      <c r="Q181" s="141">
        <v>0</v>
      </c>
      <c r="R181" s="142" t="e">
        <f>Q181*#REF!</f>
        <v>#REF!</v>
      </c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P181" s="143" t="s">
        <v>83</v>
      </c>
      <c r="AR181" s="143" t="s">
        <v>166</v>
      </c>
      <c r="AS181" s="143" t="s">
        <v>83</v>
      </c>
      <c r="AW181" s="14" t="s">
        <v>164</v>
      </c>
      <c r="BC181" s="144" t="e">
        <f>IF(L181="základní",#REF!,0)</f>
        <v>#REF!</v>
      </c>
      <c r="BD181" s="144">
        <f>IF(L181="snížená",#REF!,0)</f>
        <v>0</v>
      </c>
      <c r="BE181" s="144">
        <f>IF(L181="zákl. přenesená",#REF!,0)</f>
        <v>0</v>
      </c>
      <c r="BF181" s="144">
        <f>IF(L181="sníž. přenesená",#REF!,0)</f>
        <v>0</v>
      </c>
      <c r="BG181" s="144">
        <f>IF(L181="nulová",#REF!,0)</f>
        <v>0</v>
      </c>
      <c r="BH181" s="14" t="s">
        <v>83</v>
      </c>
      <c r="BI181" s="144" t="e">
        <f>ROUND(H181*#REF!,2)</f>
        <v>#REF!</v>
      </c>
      <c r="BJ181" s="14" t="s">
        <v>83</v>
      </c>
      <c r="BK181" s="143" t="s">
        <v>637</v>
      </c>
    </row>
    <row r="182" spans="1:63" s="2" customFormat="1" ht="29.25" x14ac:dyDescent="0.2">
      <c r="A182" s="28"/>
      <c r="B182" s="160"/>
      <c r="C182" s="162"/>
      <c r="D182" s="179" t="s">
        <v>172</v>
      </c>
      <c r="E182" s="162"/>
      <c r="F182" s="180" t="s">
        <v>576</v>
      </c>
      <c r="G182" s="162"/>
      <c r="H182" s="162"/>
      <c r="I182" s="162"/>
      <c r="J182" s="29"/>
      <c r="K182" s="145"/>
      <c r="L182" s="146"/>
      <c r="M182" s="53"/>
      <c r="N182" s="53"/>
      <c r="O182" s="53"/>
      <c r="P182" s="53"/>
      <c r="Q182" s="53"/>
      <c r="R182" s="54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R182" s="14" t="s">
        <v>172</v>
      </c>
      <c r="AS182" s="14" t="s">
        <v>83</v>
      </c>
    </row>
    <row r="183" spans="1:63" s="2" customFormat="1" ht="48" customHeight="1" x14ac:dyDescent="0.2">
      <c r="A183" s="28"/>
      <c r="B183" s="160"/>
      <c r="C183" s="175" t="s">
        <v>482</v>
      </c>
      <c r="D183" s="175" t="s">
        <v>166</v>
      </c>
      <c r="E183" s="176" t="s">
        <v>396</v>
      </c>
      <c r="F183" s="177" t="s">
        <v>399</v>
      </c>
      <c r="G183" s="178" t="s">
        <v>169</v>
      </c>
      <c r="H183" s="138"/>
      <c r="I183" s="177" t="s">
        <v>170</v>
      </c>
      <c r="J183" s="29"/>
      <c r="K183" s="139" t="s">
        <v>1</v>
      </c>
      <c r="L183" s="140" t="s">
        <v>41</v>
      </c>
      <c r="M183" s="53"/>
      <c r="N183" s="141" t="e">
        <f>M183*#REF!</f>
        <v>#REF!</v>
      </c>
      <c r="O183" s="141">
        <v>0</v>
      </c>
      <c r="P183" s="141" t="e">
        <f>O183*#REF!</f>
        <v>#REF!</v>
      </c>
      <c r="Q183" s="141">
        <v>0</v>
      </c>
      <c r="R183" s="142" t="e">
        <f>Q183*#REF!</f>
        <v>#REF!</v>
      </c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P183" s="143" t="s">
        <v>83</v>
      </c>
      <c r="AR183" s="143" t="s">
        <v>166</v>
      </c>
      <c r="AS183" s="143" t="s">
        <v>83</v>
      </c>
      <c r="AW183" s="14" t="s">
        <v>164</v>
      </c>
      <c r="BC183" s="144" t="e">
        <f>IF(L183="základní",#REF!,0)</f>
        <v>#REF!</v>
      </c>
      <c r="BD183" s="144">
        <f>IF(L183="snížená",#REF!,0)</f>
        <v>0</v>
      </c>
      <c r="BE183" s="144">
        <f>IF(L183="zákl. přenesená",#REF!,0)</f>
        <v>0</v>
      </c>
      <c r="BF183" s="144">
        <f>IF(L183="sníž. přenesená",#REF!,0)</f>
        <v>0</v>
      </c>
      <c r="BG183" s="144">
        <f>IF(L183="nulová",#REF!,0)</f>
        <v>0</v>
      </c>
      <c r="BH183" s="14" t="s">
        <v>83</v>
      </c>
      <c r="BI183" s="144" t="e">
        <f>ROUND(H183*#REF!,2)</f>
        <v>#REF!</v>
      </c>
      <c r="BJ183" s="14" t="s">
        <v>83</v>
      </c>
      <c r="BK183" s="143" t="s">
        <v>638</v>
      </c>
    </row>
    <row r="184" spans="1:63" s="2" customFormat="1" ht="29.25" x14ac:dyDescent="0.2">
      <c r="A184" s="28"/>
      <c r="B184" s="160"/>
      <c r="C184" s="162"/>
      <c r="D184" s="179" t="s">
        <v>172</v>
      </c>
      <c r="E184" s="162"/>
      <c r="F184" s="180" t="s">
        <v>399</v>
      </c>
      <c r="G184" s="162"/>
      <c r="H184" s="162"/>
      <c r="I184" s="162"/>
      <c r="J184" s="29"/>
      <c r="K184" s="145"/>
      <c r="L184" s="146"/>
      <c r="M184" s="53"/>
      <c r="N184" s="53"/>
      <c r="O184" s="53"/>
      <c r="P184" s="53"/>
      <c r="Q184" s="53"/>
      <c r="R184" s="54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R184" s="14" t="s">
        <v>172</v>
      </c>
      <c r="AS184" s="14" t="s">
        <v>83</v>
      </c>
    </row>
    <row r="185" spans="1:63" s="2" customFormat="1" ht="48" customHeight="1" x14ac:dyDescent="0.2">
      <c r="A185" s="28"/>
      <c r="B185" s="160"/>
      <c r="C185" s="175" t="s">
        <v>467</v>
      </c>
      <c r="D185" s="175" t="s">
        <v>166</v>
      </c>
      <c r="E185" s="176" t="s">
        <v>400</v>
      </c>
      <c r="F185" s="177" t="s">
        <v>403</v>
      </c>
      <c r="G185" s="178" t="s">
        <v>169</v>
      </c>
      <c r="H185" s="138"/>
      <c r="I185" s="177" t="s">
        <v>170</v>
      </c>
      <c r="J185" s="29"/>
      <c r="K185" s="139" t="s">
        <v>1</v>
      </c>
      <c r="L185" s="140" t="s">
        <v>41</v>
      </c>
      <c r="M185" s="53"/>
      <c r="N185" s="141" t="e">
        <f>M185*#REF!</f>
        <v>#REF!</v>
      </c>
      <c r="O185" s="141">
        <v>0</v>
      </c>
      <c r="P185" s="141" t="e">
        <f>O185*#REF!</f>
        <v>#REF!</v>
      </c>
      <c r="Q185" s="141">
        <v>0</v>
      </c>
      <c r="R185" s="142" t="e">
        <f>Q185*#REF!</f>
        <v>#REF!</v>
      </c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P185" s="143" t="s">
        <v>83</v>
      </c>
      <c r="AR185" s="143" t="s">
        <v>166</v>
      </c>
      <c r="AS185" s="143" t="s">
        <v>83</v>
      </c>
      <c r="AW185" s="14" t="s">
        <v>164</v>
      </c>
      <c r="BC185" s="144" t="e">
        <f>IF(L185="základní",#REF!,0)</f>
        <v>#REF!</v>
      </c>
      <c r="BD185" s="144">
        <f>IF(L185="snížená",#REF!,0)</f>
        <v>0</v>
      </c>
      <c r="BE185" s="144">
        <f>IF(L185="zákl. přenesená",#REF!,0)</f>
        <v>0</v>
      </c>
      <c r="BF185" s="144">
        <f>IF(L185="sníž. přenesená",#REF!,0)</f>
        <v>0</v>
      </c>
      <c r="BG185" s="144">
        <f>IF(L185="nulová",#REF!,0)</f>
        <v>0</v>
      </c>
      <c r="BH185" s="14" t="s">
        <v>83</v>
      </c>
      <c r="BI185" s="144" t="e">
        <f>ROUND(H185*#REF!,2)</f>
        <v>#REF!</v>
      </c>
      <c r="BJ185" s="14" t="s">
        <v>83</v>
      </c>
      <c r="BK185" s="143" t="s">
        <v>639</v>
      </c>
    </row>
    <row r="186" spans="1:63" s="2" customFormat="1" ht="29.25" x14ac:dyDescent="0.2">
      <c r="A186" s="28"/>
      <c r="B186" s="160"/>
      <c r="C186" s="162"/>
      <c r="D186" s="179" t="s">
        <v>172</v>
      </c>
      <c r="E186" s="162"/>
      <c r="F186" s="180" t="s">
        <v>403</v>
      </c>
      <c r="G186" s="162"/>
      <c r="H186" s="162"/>
      <c r="I186" s="162"/>
      <c r="J186" s="29"/>
      <c r="K186" s="145"/>
      <c r="L186" s="146"/>
      <c r="M186" s="53"/>
      <c r="N186" s="53"/>
      <c r="O186" s="53"/>
      <c r="P186" s="53"/>
      <c r="Q186" s="53"/>
      <c r="R186" s="54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R186" s="14" t="s">
        <v>172</v>
      </c>
      <c r="AS186" s="14" t="s">
        <v>83</v>
      </c>
    </row>
    <row r="187" spans="1:63" s="2" customFormat="1" ht="48" customHeight="1" x14ac:dyDescent="0.2">
      <c r="A187" s="28"/>
      <c r="B187" s="160"/>
      <c r="C187" s="175" t="s">
        <v>461</v>
      </c>
      <c r="D187" s="175" t="s">
        <v>166</v>
      </c>
      <c r="E187" s="176" t="s">
        <v>404</v>
      </c>
      <c r="F187" s="177" t="s">
        <v>407</v>
      </c>
      <c r="G187" s="178" t="s">
        <v>169</v>
      </c>
      <c r="H187" s="138"/>
      <c r="I187" s="177" t="s">
        <v>170</v>
      </c>
      <c r="J187" s="29"/>
      <c r="K187" s="139" t="s">
        <v>1</v>
      </c>
      <c r="L187" s="140" t="s">
        <v>41</v>
      </c>
      <c r="M187" s="53"/>
      <c r="N187" s="141" t="e">
        <f>M187*#REF!</f>
        <v>#REF!</v>
      </c>
      <c r="O187" s="141">
        <v>0</v>
      </c>
      <c r="P187" s="141" t="e">
        <f>O187*#REF!</f>
        <v>#REF!</v>
      </c>
      <c r="Q187" s="141">
        <v>0</v>
      </c>
      <c r="R187" s="142" t="e">
        <f>Q187*#REF!</f>
        <v>#REF!</v>
      </c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P187" s="143" t="s">
        <v>83</v>
      </c>
      <c r="AR187" s="143" t="s">
        <v>166</v>
      </c>
      <c r="AS187" s="143" t="s">
        <v>83</v>
      </c>
      <c r="AW187" s="14" t="s">
        <v>164</v>
      </c>
      <c r="BC187" s="144" t="e">
        <f>IF(L187="základní",#REF!,0)</f>
        <v>#REF!</v>
      </c>
      <c r="BD187" s="144">
        <f>IF(L187="snížená",#REF!,0)</f>
        <v>0</v>
      </c>
      <c r="BE187" s="144">
        <f>IF(L187="zákl. přenesená",#REF!,0)</f>
        <v>0</v>
      </c>
      <c r="BF187" s="144">
        <f>IF(L187="sníž. přenesená",#REF!,0)</f>
        <v>0</v>
      </c>
      <c r="BG187" s="144">
        <f>IF(L187="nulová",#REF!,0)</f>
        <v>0</v>
      </c>
      <c r="BH187" s="14" t="s">
        <v>83</v>
      </c>
      <c r="BI187" s="144" t="e">
        <f>ROUND(H187*#REF!,2)</f>
        <v>#REF!</v>
      </c>
      <c r="BJ187" s="14" t="s">
        <v>83</v>
      </c>
      <c r="BK187" s="143" t="s">
        <v>640</v>
      </c>
    </row>
    <row r="188" spans="1:63" s="2" customFormat="1" ht="29.25" x14ac:dyDescent="0.2">
      <c r="A188" s="28"/>
      <c r="B188" s="160"/>
      <c r="C188" s="162"/>
      <c r="D188" s="179" t="s">
        <v>172</v>
      </c>
      <c r="E188" s="162"/>
      <c r="F188" s="180" t="s">
        <v>407</v>
      </c>
      <c r="G188" s="162"/>
      <c r="H188" s="162"/>
      <c r="I188" s="162"/>
      <c r="J188" s="29"/>
      <c r="K188" s="145"/>
      <c r="L188" s="146"/>
      <c r="M188" s="53"/>
      <c r="N188" s="53"/>
      <c r="O188" s="53"/>
      <c r="P188" s="53"/>
      <c r="Q188" s="53"/>
      <c r="R188" s="54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R188" s="14" t="s">
        <v>172</v>
      </c>
      <c r="AS188" s="14" t="s">
        <v>83</v>
      </c>
    </row>
    <row r="189" spans="1:63" s="2" customFormat="1" ht="48" customHeight="1" x14ac:dyDescent="0.2">
      <c r="A189" s="28"/>
      <c r="B189" s="160"/>
      <c r="C189" s="175" t="s">
        <v>309</v>
      </c>
      <c r="D189" s="175" t="s">
        <v>166</v>
      </c>
      <c r="E189" s="176" t="s">
        <v>414</v>
      </c>
      <c r="F189" s="177" t="s">
        <v>417</v>
      </c>
      <c r="G189" s="178" t="s">
        <v>169</v>
      </c>
      <c r="H189" s="138"/>
      <c r="I189" s="177" t="s">
        <v>170</v>
      </c>
      <c r="J189" s="29"/>
      <c r="K189" s="139" t="s">
        <v>1</v>
      </c>
      <c r="L189" s="140" t="s">
        <v>41</v>
      </c>
      <c r="M189" s="53"/>
      <c r="N189" s="141" t="e">
        <f>M189*#REF!</f>
        <v>#REF!</v>
      </c>
      <c r="O189" s="141">
        <v>0</v>
      </c>
      <c r="P189" s="141" t="e">
        <f>O189*#REF!</f>
        <v>#REF!</v>
      </c>
      <c r="Q189" s="141">
        <v>0</v>
      </c>
      <c r="R189" s="142" t="e">
        <f>Q189*#REF!</f>
        <v>#REF!</v>
      </c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P189" s="143" t="s">
        <v>83</v>
      </c>
      <c r="AR189" s="143" t="s">
        <v>166</v>
      </c>
      <c r="AS189" s="143" t="s">
        <v>83</v>
      </c>
      <c r="AW189" s="14" t="s">
        <v>164</v>
      </c>
      <c r="BC189" s="144" t="e">
        <f>IF(L189="základní",#REF!,0)</f>
        <v>#REF!</v>
      </c>
      <c r="BD189" s="144">
        <f>IF(L189="snížená",#REF!,0)</f>
        <v>0</v>
      </c>
      <c r="BE189" s="144">
        <f>IF(L189="zákl. přenesená",#REF!,0)</f>
        <v>0</v>
      </c>
      <c r="BF189" s="144">
        <f>IF(L189="sníž. přenesená",#REF!,0)</f>
        <v>0</v>
      </c>
      <c r="BG189" s="144">
        <f>IF(L189="nulová",#REF!,0)</f>
        <v>0</v>
      </c>
      <c r="BH189" s="14" t="s">
        <v>83</v>
      </c>
      <c r="BI189" s="144" t="e">
        <f>ROUND(H189*#REF!,2)</f>
        <v>#REF!</v>
      </c>
      <c r="BJ189" s="14" t="s">
        <v>83</v>
      </c>
      <c r="BK189" s="143" t="s">
        <v>641</v>
      </c>
    </row>
    <row r="190" spans="1:63" s="2" customFormat="1" ht="29.25" x14ac:dyDescent="0.2">
      <c r="A190" s="28"/>
      <c r="B190" s="160"/>
      <c r="C190" s="162"/>
      <c r="D190" s="179" t="s">
        <v>172</v>
      </c>
      <c r="E190" s="162"/>
      <c r="F190" s="180" t="s">
        <v>417</v>
      </c>
      <c r="G190" s="162"/>
      <c r="H190" s="162"/>
      <c r="I190" s="162"/>
      <c r="J190" s="29"/>
      <c r="K190" s="145"/>
      <c r="L190" s="146"/>
      <c r="M190" s="53"/>
      <c r="N190" s="53"/>
      <c r="O190" s="53"/>
      <c r="P190" s="53"/>
      <c r="Q190" s="53"/>
      <c r="R190" s="54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R190" s="14" t="s">
        <v>172</v>
      </c>
      <c r="AS190" s="14" t="s">
        <v>83</v>
      </c>
    </row>
    <row r="191" spans="1:63" s="2" customFormat="1" ht="48" customHeight="1" x14ac:dyDescent="0.2">
      <c r="A191" s="28"/>
      <c r="B191" s="160"/>
      <c r="C191" s="175" t="s">
        <v>489</v>
      </c>
      <c r="D191" s="175" t="s">
        <v>166</v>
      </c>
      <c r="E191" s="176" t="s">
        <v>588</v>
      </c>
      <c r="F191" s="177" t="s">
        <v>589</v>
      </c>
      <c r="G191" s="178" t="s">
        <v>169</v>
      </c>
      <c r="H191" s="138"/>
      <c r="I191" s="177" t="s">
        <v>170</v>
      </c>
      <c r="J191" s="29"/>
      <c r="K191" s="139" t="s">
        <v>1</v>
      </c>
      <c r="L191" s="140" t="s">
        <v>41</v>
      </c>
      <c r="M191" s="53"/>
      <c r="N191" s="141" t="e">
        <f>M191*#REF!</f>
        <v>#REF!</v>
      </c>
      <c r="O191" s="141">
        <v>0</v>
      </c>
      <c r="P191" s="141" t="e">
        <f>O191*#REF!</f>
        <v>#REF!</v>
      </c>
      <c r="Q191" s="141">
        <v>0</v>
      </c>
      <c r="R191" s="142" t="e">
        <f>Q191*#REF!</f>
        <v>#REF!</v>
      </c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P191" s="143" t="s">
        <v>83</v>
      </c>
      <c r="AR191" s="143" t="s">
        <v>166</v>
      </c>
      <c r="AS191" s="143" t="s">
        <v>83</v>
      </c>
      <c r="AW191" s="14" t="s">
        <v>164</v>
      </c>
      <c r="BC191" s="144" t="e">
        <f>IF(L191="základní",#REF!,0)</f>
        <v>#REF!</v>
      </c>
      <c r="BD191" s="144">
        <f>IF(L191="snížená",#REF!,0)</f>
        <v>0</v>
      </c>
      <c r="BE191" s="144">
        <f>IF(L191="zákl. přenesená",#REF!,0)</f>
        <v>0</v>
      </c>
      <c r="BF191" s="144">
        <f>IF(L191="sníž. přenesená",#REF!,0)</f>
        <v>0</v>
      </c>
      <c r="BG191" s="144">
        <f>IF(L191="nulová",#REF!,0)</f>
        <v>0</v>
      </c>
      <c r="BH191" s="14" t="s">
        <v>83</v>
      </c>
      <c r="BI191" s="144" t="e">
        <f>ROUND(H191*#REF!,2)</f>
        <v>#REF!</v>
      </c>
      <c r="BJ191" s="14" t="s">
        <v>83</v>
      </c>
      <c r="BK191" s="143" t="s">
        <v>642</v>
      </c>
    </row>
    <row r="192" spans="1:63" s="2" customFormat="1" ht="29.25" x14ac:dyDescent="0.2">
      <c r="A192" s="28"/>
      <c r="B192" s="160"/>
      <c r="C192" s="162"/>
      <c r="D192" s="179" t="s">
        <v>172</v>
      </c>
      <c r="E192" s="162"/>
      <c r="F192" s="180" t="s">
        <v>589</v>
      </c>
      <c r="G192" s="162"/>
      <c r="H192" s="162"/>
      <c r="I192" s="162"/>
      <c r="J192" s="29"/>
      <c r="K192" s="145"/>
      <c r="L192" s="146"/>
      <c r="M192" s="53"/>
      <c r="N192" s="53"/>
      <c r="O192" s="53"/>
      <c r="P192" s="53"/>
      <c r="Q192" s="53"/>
      <c r="R192" s="54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R192" s="14" t="s">
        <v>172</v>
      </c>
      <c r="AS192" s="14" t="s">
        <v>83</v>
      </c>
    </row>
    <row r="193" spans="1:63" s="2" customFormat="1" ht="48" customHeight="1" x14ac:dyDescent="0.2">
      <c r="A193" s="28"/>
      <c r="B193" s="160"/>
      <c r="C193" s="175" t="s">
        <v>583</v>
      </c>
      <c r="D193" s="175" t="s">
        <v>166</v>
      </c>
      <c r="E193" s="176" t="s">
        <v>419</v>
      </c>
      <c r="F193" s="177" t="s">
        <v>422</v>
      </c>
      <c r="G193" s="178" t="s">
        <v>169</v>
      </c>
      <c r="H193" s="138"/>
      <c r="I193" s="177" t="s">
        <v>170</v>
      </c>
      <c r="J193" s="29"/>
      <c r="K193" s="139" t="s">
        <v>1</v>
      </c>
      <c r="L193" s="140" t="s">
        <v>41</v>
      </c>
      <c r="M193" s="53"/>
      <c r="N193" s="141" t="e">
        <f>M193*#REF!</f>
        <v>#REF!</v>
      </c>
      <c r="O193" s="141">
        <v>0</v>
      </c>
      <c r="P193" s="141" t="e">
        <f>O193*#REF!</f>
        <v>#REF!</v>
      </c>
      <c r="Q193" s="141">
        <v>0</v>
      </c>
      <c r="R193" s="142" t="e">
        <f>Q193*#REF!</f>
        <v>#REF!</v>
      </c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P193" s="143" t="s">
        <v>83</v>
      </c>
      <c r="AR193" s="143" t="s">
        <v>166</v>
      </c>
      <c r="AS193" s="143" t="s">
        <v>83</v>
      </c>
      <c r="AW193" s="14" t="s">
        <v>164</v>
      </c>
      <c r="BC193" s="144" t="e">
        <f>IF(L193="základní",#REF!,0)</f>
        <v>#REF!</v>
      </c>
      <c r="BD193" s="144">
        <f>IF(L193="snížená",#REF!,0)</f>
        <v>0</v>
      </c>
      <c r="BE193" s="144">
        <f>IF(L193="zákl. přenesená",#REF!,0)</f>
        <v>0</v>
      </c>
      <c r="BF193" s="144">
        <f>IF(L193="sníž. přenesená",#REF!,0)</f>
        <v>0</v>
      </c>
      <c r="BG193" s="144">
        <f>IF(L193="nulová",#REF!,0)</f>
        <v>0</v>
      </c>
      <c r="BH193" s="14" t="s">
        <v>83</v>
      </c>
      <c r="BI193" s="144" t="e">
        <f>ROUND(H193*#REF!,2)</f>
        <v>#REF!</v>
      </c>
      <c r="BJ193" s="14" t="s">
        <v>83</v>
      </c>
      <c r="BK193" s="143" t="s">
        <v>643</v>
      </c>
    </row>
    <row r="194" spans="1:63" s="2" customFormat="1" ht="29.25" x14ac:dyDescent="0.2">
      <c r="A194" s="28"/>
      <c r="B194" s="160"/>
      <c r="C194" s="162"/>
      <c r="D194" s="179" t="s">
        <v>172</v>
      </c>
      <c r="E194" s="162"/>
      <c r="F194" s="180" t="s">
        <v>422</v>
      </c>
      <c r="G194" s="162"/>
      <c r="H194" s="162"/>
      <c r="I194" s="162"/>
      <c r="J194" s="29"/>
      <c r="K194" s="145"/>
      <c r="L194" s="146"/>
      <c r="M194" s="53"/>
      <c r="N194" s="53"/>
      <c r="O194" s="53"/>
      <c r="P194" s="53"/>
      <c r="Q194" s="53"/>
      <c r="R194" s="54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R194" s="14" t="s">
        <v>172</v>
      </c>
      <c r="AS194" s="14" t="s">
        <v>83</v>
      </c>
    </row>
    <row r="195" spans="1:63" s="2" customFormat="1" ht="48" customHeight="1" x14ac:dyDescent="0.2">
      <c r="A195" s="28"/>
      <c r="B195" s="160"/>
      <c r="C195" s="175" t="s">
        <v>585</v>
      </c>
      <c r="D195" s="175" t="s">
        <v>166</v>
      </c>
      <c r="E195" s="176" t="s">
        <v>284</v>
      </c>
      <c r="F195" s="177" t="s">
        <v>287</v>
      </c>
      <c r="G195" s="178" t="s">
        <v>169</v>
      </c>
      <c r="H195" s="138"/>
      <c r="I195" s="177" t="s">
        <v>170</v>
      </c>
      <c r="J195" s="29"/>
      <c r="K195" s="139" t="s">
        <v>1</v>
      </c>
      <c r="L195" s="140" t="s">
        <v>41</v>
      </c>
      <c r="M195" s="53"/>
      <c r="N195" s="141" t="e">
        <f>M195*#REF!</f>
        <v>#REF!</v>
      </c>
      <c r="O195" s="141">
        <v>0</v>
      </c>
      <c r="P195" s="141" t="e">
        <f>O195*#REF!</f>
        <v>#REF!</v>
      </c>
      <c r="Q195" s="141">
        <v>0</v>
      </c>
      <c r="R195" s="142" t="e">
        <f>Q195*#REF!</f>
        <v>#REF!</v>
      </c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P195" s="143" t="s">
        <v>83</v>
      </c>
      <c r="AR195" s="143" t="s">
        <v>166</v>
      </c>
      <c r="AS195" s="143" t="s">
        <v>83</v>
      </c>
      <c r="AW195" s="14" t="s">
        <v>164</v>
      </c>
      <c r="BC195" s="144" t="e">
        <f>IF(L195="základní",#REF!,0)</f>
        <v>#REF!</v>
      </c>
      <c r="BD195" s="144">
        <f>IF(L195="snížená",#REF!,0)</f>
        <v>0</v>
      </c>
      <c r="BE195" s="144">
        <f>IF(L195="zákl. přenesená",#REF!,0)</f>
        <v>0</v>
      </c>
      <c r="BF195" s="144">
        <f>IF(L195="sníž. přenesená",#REF!,0)</f>
        <v>0</v>
      </c>
      <c r="BG195" s="144">
        <f>IF(L195="nulová",#REF!,0)</f>
        <v>0</v>
      </c>
      <c r="BH195" s="14" t="s">
        <v>83</v>
      </c>
      <c r="BI195" s="144" t="e">
        <f>ROUND(H195*#REF!,2)</f>
        <v>#REF!</v>
      </c>
      <c r="BJ195" s="14" t="s">
        <v>83</v>
      </c>
      <c r="BK195" s="143" t="s">
        <v>644</v>
      </c>
    </row>
    <row r="196" spans="1:63" s="2" customFormat="1" ht="29.25" x14ac:dyDescent="0.2">
      <c r="A196" s="28"/>
      <c r="B196" s="160"/>
      <c r="C196" s="162"/>
      <c r="D196" s="179" t="s">
        <v>172</v>
      </c>
      <c r="E196" s="162"/>
      <c r="F196" s="180" t="s">
        <v>287</v>
      </c>
      <c r="G196" s="162"/>
      <c r="H196" s="162"/>
      <c r="I196" s="162"/>
      <c r="J196" s="29"/>
      <c r="K196" s="145"/>
      <c r="L196" s="146"/>
      <c r="M196" s="53"/>
      <c r="N196" s="53"/>
      <c r="O196" s="53"/>
      <c r="P196" s="53"/>
      <c r="Q196" s="53"/>
      <c r="R196" s="54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R196" s="14" t="s">
        <v>172</v>
      </c>
      <c r="AS196" s="14" t="s">
        <v>83</v>
      </c>
    </row>
    <row r="197" spans="1:63" s="2" customFormat="1" ht="48" customHeight="1" x14ac:dyDescent="0.2">
      <c r="A197" s="28"/>
      <c r="B197" s="160"/>
      <c r="C197" s="175" t="s">
        <v>587</v>
      </c>
      <c r="D197" s="175" t="s">
        <v>166</v>
      </c>
      <c r="E197" s="176" t="s">
        <v>431</v>
      </c>
      <c r="F197" s="177" t="s">
        <v>434</v>
      </c>
      <c r="G197" s="178" t="s">
        <v>169</v>
      </c>
      <c r="H197" s="138"/>
      <c r="I197" s="177" t="s">
        <v>170</v>
      </c>
      <c r="J197" s="29"/>
      <c r="K197" s="139" t="s">
        <v>1</v>
      </c>
      <c r="L197" s="140" t="s">
        <v>41</v>
      </c>
      <c r="M197" s="53"/>
      <c r="N197" s="141" t="e">
        <f>M197*#REF!</f>
        <v>#REF!</v>
      </c>
      <c r="O197" s="141">
        <v>0</v>
      </c>
      <c r="P197" s="141" t="e">
        <f>O197*#REF!</f>
        <v>#REF!</v>
      </c>
      <c r="Q197" s="141">
        <v>0</v>
      </c>
      <c r="R197" s="142" t="e">
        <f>Q197*#REF!</f>
        <v>#REF!</v>
      </c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P197" s="143" t="s">
        <v>83</v>
      </c>
      <c r="AR197" s="143" t="s">
        <v>166</v>
      </c>
      <c r="AS197" s="143" t="s">
        <v>83</v>
      </c>
      <c r="AW197" s="14" t="s">
        <v>164</v>
      </c>
      <c r="BC197" s="144" t="e">
        <f>IF(L197="základní",#REF!,0)</f>
        <v>#REF!</v>
      </c>
      <c r="BD197" s="144">
        <f>IF(L197="snížená",#REF!,0)</f>
        <v>0</v>
      </c>
      <c r="BE197" s="144">
        <f>IF(L197="zákl. přenesená",#REF!,0)</f>
        <v>0</v>
      </c>
      <c r="BF197" s="144">
        <f>IF(L197="sníž. přenesená",#REF!,0)</f>
        <v>0</v>
      </c>
      <c r="BG197" s="144">
        <f>IF(L197="nulová",#REF!,0)</f>
        <v>0</v>
      </c>
      <c r="BH197" s="14" t="s">
        <v>83</v>
      </c>
      <c r="BI197" s="144" t="e">
        <f>ROUND(H197*#REF!,2)</f>
        <v>#REF!</v>
      </c>
      <c r="BJ197" s="14" t="s">
        <v>83</v>
      </c>
      <c r="BK197" s="143" t="s">
        <v>645</v>
      </c>
    </row>
    <row r="198" spans="1:63" s="2" customFormat="1" ht="29.25" x14ac:dyDescent="0.2">
      <c r="A198" s="28"/>
      <c r="B198" s="160"/>
      <c r="C198" s="162"/>
      <c r="D198" s="179" t="s">
        <v>172</v>
      </c>
      <c r="E198" s="162"/>
      <c r="F198" s="180" t="s">
        <v>434</v>
      </c>
      <c r="G198" s="162"/>
      <c r="H198" s="162"/>
      <c r="I198" s="162"/>
      <c r="J198" s="29"/>
      <c r="K198" s="147"/>
      <c r="L198" s="148"/>
      <c r="M198" s="149"/>
      <c r="N198" s="149"/>
      <c r="O198" s="149"/>
      <c r="P198" s="149"/>
      <c r="Q198" s="149"/>
      <c r="R198" s="150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R198" s="14" t="s">
        <v>172</v>
      </c>
      <c r="AS198" s="14" t="s">
        <v>83</v>
      </c>
    </row>
    <row r="199" spans="1:63" s="2" customFormat="1" ht="6.95" customHeight="1" x14ac:dyDescent="0.2">
      <c r="A199" s="28"/>
      <c r="B199" s="181"/>
      <c r="C199" s="182"/>
      <c r="D199" s="182"/>
      <c r="E199" s="182"/>
      <c r="F199" s="182"/>
      <c r="G199" s="182"/>
      <c r="H199" s="182"/>
      <c r="I199" s="182"/>
      <c r="J199" s="29"/>
      <c r="K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</row>
  </sheetData>
  <sheetProtection password="8EED" sheet="1" objects="1" scenarios="1" selectLockedCells="1"/>
  <autoFilter ref="C116:I198"/>
  <mergeCells count="12">
    <mergeCell ref="E113:G113"/>
    <mergeCell ref="J2:T2"/>
    <mergeCell ref="E85:G85"/>
    <mergeCell ref="E87:G87"/>
    <mergeCell ref="E89:G89"/>
    <mergeCell ref="E109:G109"/>
    <mergeCell ref="E111:G111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19"/>
  <sheetViews>
    <sheetView showGridLines="0" topLeftCell="A2" workbookViewId="0">
      <selection activeCell="H124" sqref="H12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20.1640625" style="92" customWidth="1"/>
    <col min="9" max="9" width="20.16406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 x14ac:dyDescent="0.2">
      <c r="H2" s="92"/>
      <c r="J2" s="209" t="s">
        <v>5</v>
      </c>
      <c r="K2" s="210"/>
      <c r="L2" s="210"/>
      <c r="M2" s="210"/>
      <c r="N2" s="210"/>
      <c r="O2" s="210"/>
      <c r="P2" s="210"/>
      <c r="Q2" s="210"/>
      <c r="R2" s="210"/>
      <c r="S2" s="210"/>
      <c r="T2" s="210"/>
      <c r="AR2" s="14" t="s">
        <v>128</v>
      </c>
    </row>
    <row r="3" spans="1:44" s="1" customFormat="1" ht="6.95" hidden="1" customHeight="1" x14ac:dyDescent="0.2">
      <c r="B3" s="15"/>
      <c r="C3" s="16"/>
      <c r="D3" s="16"/>
      <c r="E3" s="16"/>
      <c r="F3" s="16"/>
      <c r="G3" s="16"/>
      <c r="H3" s="93"/>
      <c r="I3" s="16"/>
      <c r="J3" s="17"/>
      <c r="AR3" s="14" t="s">
        <v>85</v>
      </c>
    </row>
    <row r="4" spans="1:44" s="1" customFormat="1" ht="24.95" hidden="1" customHeight="1" x14ac:dyDescent="0.2">
      <c r="B4" s="17"/>
      <c r="D4" s="18" t="s">
        <v>137</v>
      </c>
      <c r="H4" s="92"/>
      <c r="J4" s="17"/>
      <c r="K4" s="94" t="s">
        <v>10</v>
      </c>
      <c r="AR4" s="14" t="s">
        <v>3</v>
      </c>
    </row>
    <row r="5" spans="1:44" s="1" customFormat="1" ht="6.95" hidden="1" customHeight="1" x14ac:dyDescent="0.2">
      <c r="B5" s="17"/>
      <c r="H5" s="92"/>
      <c r="J5" s="17"/>
    </row>
    <row r="6" spans="1:44" s="1" customFormat="1" ht="12" hidden="1" customHeight="1" x14ac:dyDescent="0.2">
      <c r="B6" s="17"/>
      <c r="D6" s="24" t="s">
        <v>16</v>
      </c>
      <c r="H6" s="92"/>
      <c r="J6" s="17"/>
    </row>
    <row r="7" spans="1:44" s="1" customFormat="1" ht="25.5" hidden="1" customHeight="1" x14ac:dyDescent="0.2">
      <c r="B7" s="17"/>
      <c r="E7" s="240" t="str">
        <f>'Rekapitulace stavby'!K6</f>
        <v>Údržba a oprava výměnných dílů zabezpečovacího zařízení v obvodu SSZT 2020</v>
      </c>
      <c r="F7" s="241"/>
      <c r="G7" s="241"/>
      <c r="H7" s="92"/>
      <c r="J7" s="17"/>
    </row>
    <row r="8" spans="1:44" ht="12.75" hidden="1" x14ac:dyDescent="0.2">
      <c r="B8" s="17"/>
      <c r="D8" s="24" t="s">
        <v>138</v>
      </c>
      <c r="J8" s="17"/>
    </row>
    <row r="9" spans="1:44" s="1" customFormat="1" ht="16.5" hidden="1" customHeight="1" x14ac:dyDescent="0.2">
      <c r="B9" s="17"/>
      <c r="E9" s="240" t="s">
        <v>646</v>
      </c>
      <c r="F9" s="210"/>
      <c r="G9" s="210"/>
      <c r="H9" s="92"/>
      <c r="J9" s="17"/>
    </row>
    <row r="10" spans="1:44" s="1" customFormat="1" ht="12" hidden="1" customHeight="1" x14ac:dyDescent="0.2">
      <c r="B10" s="17"/>
      <c r="D10" s="24" t="s">
        <v>140</v>
      </c>
      <c r="H10" s="92"/>
      <c r="J10" s="17"/>
    </row>
    <row r="11" spans="1:44" s="2" customFormat="1" ht="16.5" hidden="1" customHeight="1" x14ac:dyDescent="0.2">
      <c r="A11" s="28"/>
      <c r="B11" s="29"/>
      <c r="C11" s="28"/>
      <c r="D11" s="28"/>
      <c r="E11" s="242" t="s">
        <v>647</v>
      </c>
      <c r="F11" s="243"/>
      <c r="G11" s="243"/>
      <c r="H11" s="96"/>
      <c r="I11" s="28"/>
      <c r="J11" s="3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44" s="2" customFormat="1" ht="12" hidden="1" customHeight="1" x14ac:dyDescent="0.2">
      <c r="A12" s="28"/>
      <c r="B12" s="29"/>
      <c r="C12" s="28"/>
      <c r="D12" s="24" t="s">
        <v>142</v>
      </c>
      <c r="E12" s="28"/>
      <c r="F12" s="28"/>
      <c r="G12" s="28"/>
      <c r="H12" s="96"/>
      <c r="I12" s="28"/>
      <c r="J12" s="3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44" s="2" customFormat="1" ht="16.5" hidden="1" customHeight="1" x14ac:dyDescent="0.2">
      <c r="A13" s="28"/>
      <c r="B13" s="29"/>
      <c r="C13" s="28"/>
      <c r="D13" s="28"/>
      <c r="E13" s="217" t="s">
        <v>648</v>
      </c>
      <c r="F13" s="243"/>
      <c r="G13" s="243"/>
      <c r="H13" s="96"/>
      <c r="I13" s="28"/>
      <c r="J13" s="3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</row>
    <row r="14" spans="1:44" s="2" customFormat="1" hidden="1" x14ac:dyDescent="0.2">
      <c r="A14" s="28"/>
      <c r="B14" s="29"/>
      <c r="C14" s="28"/>
      <c r="D14" s="28"/>
      <c r="E14" s="28"/>
      <c r="F14" s="28"/>
      <c r="G14" s="28"/>
      <c r="H14" s="96"/>
      <c r="I14" s="28"/>
      <c r="J14" s="3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44" s="2" customFormat="1" ht="12" hidden="1" customHeight="1" x14ac:dyDescent="0.2">
      <c r="A15" s="28"/>
      <c r="B15" s="29"/>
      <c r="C15" s="28"/>
      <c r="D15" s="24" t="s">
        <v>18</v>
      </c>
      <c r="E15" s="28"/>
      <c r="F15" s="22" t="s">
        <v>1</v>
      </c>
      <c r="G15" s="28"/>
      <c r="H15" s="97" t="s">
        <v>19</v>
      </c>
      <c r="I15" s="28"/>
      <c r="J15" s="3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</row>
    <row r="16" spans="1:44" s="2" customFormat="1" ht="12" hidden="1" customHeight="1" x14ac:dyDescent="0.2">
      <c r="A16" s="28"/>
      <c r="B16" s="29"/>
      <c r="C16" s="28"/>
      <c r="D16" s="24" t="s">
        <v>20</v>
      </c>
      <c r="E16" s="28"/>
      <c r="F16" s="22" t="s">
        <v>21</v>
      </c>
      <c r="G16" s="28"/>
      <c r="H16" s="97" t="s">
        <v>22</v>
      </c>
      <c r="I16" s="28"/>
      <c r="J16" s="3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</row>
    <row r="17" spans="1:29" s="2" customFormat="1" ht="10.9" hidden="1" customHeight="1" x14ac:dyDescent="0.2">
      <c r="A17" s="28"/>
      <c r="B17" s="29"/>
      <c r="C17" s="28"/>
      <c r="D17" s="28"/>
      <c r="E17" s="28"/>
      <c r="F17" s="28"/>
      <c r="G17" s="28"/>
      <c r="H17" s="96"/>
      <c r="I17" s="28"/>
      <c r="J17" s="3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29" s="2" customFormat="1" ht="12" hidden="1" customHeight="1" x14ac:dyDescent="0.2">
      <c r="A18" s="28"/>
      <c r="B18" s="29"/>
      <c r="C18" s="28"/>
      <c r="D18" s="24" t="s">
        <v>24</v>
      </c>
      <c r="E18" s="28"/>
      <c r="F18" s="28"/>
      <c r="G18" s="28"/>
      <c r="H18" s="97" t="s">
        <v>25</v>
      </c>
      <c r="I18" s="28"/>
      <c r="J18" s="3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</row>
    <row r="19" spans="1:29" s="2" customFormat="1" ht="18" hidden="1" customHeight="1" x14ac:dyDescent="0.2">
      <c r="A19" s="28"/>
      <c r="B19" s="29"/>
      <c r="C19" s="28"/>
      <c r="D19" s="28"/>
      <c r="E19" s="22" t="s">
        <v>26</v>
      </c>
      <c r="F19" s="28"/>
      <c r="G19" s="28"/>
      <c r="H19" s="97" t="s">
        <v>27</v>
      </c>
      <c r="I19" s="28"/>
      <c r="J19" s="3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2" customFormat="1" ht="6.95" hidden="1" customHeight="1" x14ac:dyDescent="0.2">
      <c r="A20" s="28"/>
      <c r="B20" s="29"/>
      <c r="C20" s="28"/>
      <c r="D20" s="28"/>
      <c r="E20" s="28"/>
      <c r="F20" s="28"/>
      <c r="G20" s="28"/>
      <c r="H20" s="96"/>
      <c r="I20" s="28"/>
      <c r="J20" s="3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2" customFormat="1" ht="12" hidden="1" customHeight="1" x14ac:dyDescent="0.2">
      <c r="A21" s="28"/>
      <c r="B21" s="29"/>
      <c r="C21" s="28"/>
      <c r="D21" s="24" t="s">
        <v>28</v>
      </c>
      <c r="E21" s="28"/>
      <c r="F21" s="28"/>
      <c r="G21" s="28"/>
      <c r="H21" s="97" t="s">
        <v>25</v>
      </c>
      <c r="I21" s="28"/>
      <c r="J21" s="3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2" customFormat="1" ht="18" hidden="1" customHeight="1" x14ac:dyDescent="0.2">
      <c r="A22" s="28"/>
      <c r="B22" s="29"/>
      <c r="C22" s="28"/>
      <c r="D22" s="28"/>
      <c r="E22" s="244" t="str">
        <f>'Rekapitulace stavby'!E14</f>
        <v>Vyplň údaj</v>
      </c>
      <c r="F22" s="220"/>
      <c r="G22" s="220"/>
      <c r="H22" s="97" t="s">
        <v>27</v>
      </c>
      <c r="I22" s="28"/>
      <c r="J22" s="3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2" customFormat="1" ht="6.95" hidden="1" customHeight="1" x14ac:dyDescent="0.2">
      <c r="A23" s="28"/>
      <c r="B23" s="29"/>
      <c r="C23" s="28"/>
      <c r="D23" s="28"/>
      <c r="E23" s="28"/>
      <c r="F23" s="28"/>
      <c r="G23" s="28"/>
      <c r="H23" s="96"/>
      <c r="I23" s="28"/>
      <c r="J23" s="3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s="2" customFormat="1" ht="12" hidden="1" customHeight="1" x14ac:dyDescent="0.2">
      <c r="A24" s="28"/>
      <c r="B24" s="29"/>
      <c r="C24" s="28"/>
      <c r="D24" s="24" t="s">
        <v>30</v>
      </c>
      <c r="E24" s="28"/>
      <c r="F24" s="28"/>
      <c r="G24" s="28"/>
      <c r="H24" s="97" t="s">
        <v>25</v>
      </c>
      <c r="I24" s="28"/>
      <c r="J24" s="3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1:29" s="2" customFormat="1" ht="18" hidden="1" customHeight="1" x14ac:dyDescent="0.2">
      <c r="A25" s="28"/>
      <c r="B25" s="29"/>
      <c r="C25" s="28"/>
      <c r="D25" s="28"/>
      <c r="E25" s="22" t="str">
        <f>IF('Rekapitulace stavby'!E17="","",'Rekapitulace stavby'!E17)</f>
        <v xml:space="preserve"> </v>
      </c>
      <c r="F25" s="28"/>
      <c r="G25" s="28"/>
      <c r="H25" s="97" t="s">
        <v>27</v>
      </c>
      <c r="I25" s="28"/>
      <c r="J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29" s="2" customFormat="1" ht="6.95" hidden="1" customHeight="1" x14ac:dyDescent="0.2">
      <c r="A26" s="28"/>
      <c r="B26" s="29"/>
      <c r="C26" s="28"/>
      <c r="D26" s="28"/>
      <c r="E26" s="28"/>
      <c r="F26" s="28"/>
      <c r="G26" s="28"/>
      <c r="H26" s="96"/>
      <c r="I26" s="28"/>
      <c r="J26" s="3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</row>
    <row r="27" spans="1:29" s="2" customFormat="1" ht="12" hidden="1" customHeight="1" x14ac:dyDescent="0.2">
      <c r="A27" s="28"/>
      <c r="B27" s="29"/>
      <c r="C27" s="28"/>
      <c r="D27" s="24" t="s">
        <v>33</v>
      </c>
      <c r="E27" s="28"/>
      <c r="F27" s="28"/>
      <c r="G27" s="28"/>
      <c r="H27" s="97" t="s">
        <v>25</v>
      </c>
      <c r="I27" s="28"/>
      <c r="J27" s="3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</row>
    <row r="28" spans="1:29" s="2" customFormat="1" ht="18" hidden="1" customHeight="1" x14ac:dyDescent="0.2">
      <c r="A28" s="28"/>
      <c r="B28" s="29"/>
      <c r="C28" s="28"/>
      <c r="D28" s="28"/>
      <c r="E28" s="22" t="s">
        <v>34</v>
      </c>
      <c r="F28" s="28"/>
      <c r="G28" s="28"/>
      <c r="H28" s="97" t="s">
        <v>27</v>
      </c>
      <c r="I28" s="28"/>
      <c r="J28" s="3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</row>
    <row r="29" spans="1:29" s="2" customFormat="1" ht="6.95" hidden="1" customHeight="1" x14ac:dyDescent="0.2">
      <c r="A29" s="28"/>
      <c r="B29" s="29"/>
      <c r="C29" s="28"/>
      <c r="D29" s="28"/>
      <c r="E29" s="28"/>
      <c r="F29" s="28"/>
      <c r="G29" s="28"/>
      <c r="H29" s="96"/>
      <c r="I29" s="28"/>
      <c r="J29" s="3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</row>
    <row r="30" spans="1:29" s="2" customFormat="1" ht="12" hidden="1" customHeight="1" x14ac:dyDescent="0.2">
      <c r="A30" s="28"/>
      <c r="B30" s="29"/>
      <c r="C30" s="28"/>
      <c r="D30" s="24" t="s">
        <v>35</v>
      </c>
      <c r="E30" s="28"/>
      <c r="F30" s="28"/>
      <c r="G30" s="28"/>
      <c r="H30" s="96"/>
      <c r="I30" s="28"/>
      <c r="J30" s="3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</row>
    <row r="31" spans="1:29" s="8" customFormat="1" ht="16.5" hidden="1" customHeight="1" x14ac:dyDescent="0.2">
      <c r="A31" s="98"/>
      <c r="B31" s="99"/>
      <c r="C31" s="98"/>
      <c r="D31" s="98"/>
      <c r="E31" s="224" t="s">
        <v>1</v>
      </c>
      <c r="F31" s="224"/>
      <c r="G31" s="224"/>
      <c r="H31" s="100"/>
      <c r="I31" s="98"/>
      <c r="J31" s="101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s="2" customFormat="1" ht="6.95" hidden="1" customHeight="1" x14ac:dyDescent="0.2">
      <c r="A32" s="28"/>
      <c r="B32" s="29"/>
      <c r="C32" s="28"/>
      <c r="D32" s="28"/>
      <c r="E32" s="28"/>
      <c r="F32" s="28"/>
      <c r="G32" s="28"/>
      <c r="H32" s="96"/>
      <c r="I32" s="28"/>
      <c r="J32" s="3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</row>
    <row r="33" spans="1:29" s="2" customFormat="1" ht="6.95" hidden="1" customHeight="1" x14ac:dyDescent="0.2">
      <c r="A33" s="28"/>
      <c r="B33" s="29"/>
      <c r="C33" s="28"/>
      <c r="D33" s="61"/>
      <c r="E33" s="61"/>
      <c r="F33" s="61"/>
      <c r="G33" s="61"/>
      <c r="H33" s="102"/>
      <c r="I33" s="61"/>
      <c r="J33" s="3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1:29" s="2" customFormat="1" ht="25.35" hidden="1" customHeight="1" x14ac:dyDescent="0.2">
      <c r="A34" s="28"/>
      <c r="B34" s="29"/>
      <c r="C34" s="28"/>
      <c r="D34" s="103" t="s">
        <v>36</v>
      </c>
      <c r="E34" s="28"/>
      <c r="F34" s="28"/>
      <c r="G34" s="28"/>
      <c r="H34" s="96"/>
      <c r="I34" s="28"/>
      <c r="J34" s="3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1:29" s="2" customFormat="1" ht="6.95" hidden="1" customHeight="1" x14ac:dyDescent="0.2">
      <c r="A35" s="28"/>
      <c r="B35" s="29"/>
      <c r="C35" s="28"/>
      <c r="D35" s="61"/>
      <c r="E35" s="61"/>
      <c r="F35" s="61"/>
      <c r="G35" s="61"/>
      <c r="H35" s="102"/>
      <c r="I35" s="61"/>
      <c r="J35" s="3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1:29" s="2" customFormat="1" ht="14.45" hidden="1" customHeight="1" x14ac:dyDescent="0.2">
      <c r="A36" s="28"/>
      <c r="B36" s="29"/>
      <c r="C36" s="28"/>
      <c r="D36" s="28"/>
      <c r="E36" s="28"/>
      <c r="F36" s="32" t="s">
        <v>38</v>
      </c>
      <c r="G36" s="28"/>
      <c r="H36" s="104" t="s">
        <v>37</v>
      </c>
      <c r="I36" s="28"/>
      <c r="J36" s="3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</row>
    <row r="37" spans="1:29" s="2" customFormat="1" ht="14.45" hidden="1" customHeight="1" x14ac:dyDescent="0.2">
      <c r="A37" s="28"/>
      <c r="B37" s="29"/>
      <c r="C37" s="28"/>
      <c r="D37" s="95" t="s">
        <v>40</v>
      </c>
      <c r="E37" s="24" t="s">
        <v>41</v>
      </c>
      <c r="F37" s="105" t="e">
        <f>ROUND((SUM(BC122:BC218)),  2)</f>
        <v>#REF!</v>
      </c>
      <c r="G37" s="28"/>
      <c r="H37" s="106">
        <v>0.21</v>
      </c>
      <c r="I37" s="28"/>
      <c r="J37" s="3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29" s="2" customFormat="1" ht="14.45" hidden="1" customHeight="1" x14ac:dyDescent="0.2">
      <c r="A38" s="28"/>
      <c r="B38" s="29"/>
      <c r="C38" s="28"/>
      <c r="D38" s="28"/>
      <c r="E38" s="24" t="s">
        <v>42</v>
      </c>
      <c r="F38" s="105">
        <f>ROUND((SUM(BD122:BD218)),  2)</f>
        <v>0</v>
      </c>
      <c r="G38" s="28"/>
      <c r="H38" s="106">
        <v>0.15</v>
      </c>
      <c r="I38" s="28"/>
      <c r="J38" s="3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29" s="2" customFormat="1" ht="14.45" hidden="1" customHeight="1" x14ac:dyDescent="0.2">
      <c r="A39" s="28"/>
      <c r="B39" s="29"/>
      <c r="C39" s="28"/>
      <c r="D39" s="28"/>
      <c r="E39" s="24" t="s">
        <v>43</v>
      </c>
      <c r="F39" s="105">
        <f>ROUND((SUM(BE122:BE218)),  2)</f>
        <v>0</v>
      </c>
      <c r="G39" s="28"/>
      <c r="H39" s="106">
        <v>0.21</v>
      </c>
      <c r="I39" s="28"/>
      <c r="J39" s="3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1:29" s="2" customFormat="1" ht="14.45" hidden="1" customHeight="1" x14ac:dyDescent="0.2">
      <c r="A40" s="28"/>
      <c r="B40" s="29"/>
      <c r="C40" s="28"/>
      <c r="D40" s="28"/>
      <c r="E40" s="24" t="s">
        <v>44</v>
      </c>
      <c r="F40" s="105">
        <f>ROUND((SUM(BF122:BF218)),  2)</f>
        <v>0</v>
      </c>
      <c r="G40" s="28"/>
      <c r="H40" s="106">
        <v>0.15</v>
      </c>
      <c r="I40" s="28"/>
      <c r="J40" s="3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</row>
    <row r="41" spans="1:29" s="2" customFormat="1" ht="14.45" hidden="1" customHeight="1" x14ac:dyDescent="0.2">
      <c r="A41" s="28"/>
      <c r="B41" s="29"/>
      <c r="C41" s="28"/>
      <c r="D41" s="28"/>
      <c r="E41" s="24" t="s">
        <v>45</v>
      </c>
      <c r="F41" s="105">
        <f>ROUND((SUM(BG122:BG218)),  2)</f>
        <v>0</v>
      </c>
      <c r="G41" s="28"/>
      <c r="H41" s="106">
        <v>0</v>
      </c>
      <c r="I41" s="28"/>
      <c r="J41" s="3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</row>
    <row r="42" spans="1:29" s="2" customFormat="1" ht="6.95" hidden="1" customHeight="1" x14ac:dyDescent="0.2">
      <c r="A42" s="28"/>
      <c r="B42" s="29"/>
      <c r="C42" s="28"/>
      <c r="D42" s="28"/>
      <c r="E42" s="28"/>
      <c r="F42" s="28"/>
      <c r="G42" s="28"/>
      <c r="H42" s="96"/>
      <c r="I42" s="28"/>
      <c r="J42" s="3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</row>
    <row r="43" spans="1:29" s="2" customFormat="1" ht="25.35" hidden="1" customHeight="1" x14ac:dyDescent="0.2">
      <c r="A43" s="28"/>
      <c r="B43" s="29"/>
      <c r="C43" s="107"/>
      <c r="D43" s="108" t="s">
        <v>46</v>
      </c>
      <c r="E43" s="55"/>
      <c r="F43" s="55"/>
      <c r="G43" s="109" t="s">
        <v>47</v>
      </c>
      <c r="H43" s="110"/>
      <c r="I43" s="111"/>
      <c r="J43" s="3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1:29" s="2" customFormat="1" ht="14.45" hidden="1" customHeight="1" x14ac:dyDescent="0.2">
      <c r="A44" s="28"/>
      <c r="B44" s="29"/>
      <c r="C44" s="28"/>
      <c r="D44" s="28"/>
      <c r="E44" s="28"/>
      <c r="F44" s="28"/>
      <c r="G44" s="28"/>
      <c r="H44" s="96"/>
      <c r="I44" s="28"/>
      <c r="J44" s="3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1:29" s="1" customFormat="1" ht="14.45" hidden="1" customHeight="1" x14ac:dyDescent="0.2">
      <c r="B45" s="17"/>
      <c r="H45" s="92"/>
      <c r="J45" s="17"/>
    </row>
    <row r="46" spans="1:29" s="1" customFormat="1" ht="14.45" hidden="1" customHeight="1" x14ac:dyDescent="0.2">
      <c r="B46" s="17"/>
      <c r="H46" s="92"/>
      <c r="J46" s="17"/>
    </row>
    <row r="47" spans="1:29" s="1" customFormat="1" ht="14.45" hidden="1" customHeight="1" x14ac:dyDescent="0.2">
      <c r="B47" s="17"/>
      <c r="H47" s="92"/>
      <c r="J47" s="17"/>
    </row>
    <row r="48" spans="1:29" s="1" customFormat="1" ht="14.45" hidden="1" customHeight="1" x14ac:dyDescent="0.2">
      <c r="B48" s="17"/>
      <c r="H48" s="92"/>
      <c r="J48" s="17"/>
    </row>
    <row r="49" spans="1:29" s="1" customFormat="1" ht="14.45" hidden="1" customHeight="1" x14ac:dyDescent="0.2">
      <c r="B49" s="17"/>
      <c r="H49" s="92"/>
      <c r="J49" s="17"/>
    </row>
    <row r="50" spans="1:29" s="2" customFormat="1" ht="14.45" hidden="1" customHeight="1" x14ac:dyDescent="0.2">
      <c r="B50" s="38"/>
      <c r="D50" s="39" t="s">
        <v>49</v>
      </c>
      <c r="E50" s="40"/>
      <c r="F50" s="40"/>
      <c r="G50" s="39" t="s">
        <v>50</v>
      </c>
      <c r="H50" s="112"/>
      <c r="I50" s="40"/>
      <c r="J50" s="38"/>
    </row>
    <row r="51" spans="1:29" hidden="1" x14ac:dyDescent="0.2">
      <c r="B51" s="17"/>
      <c r="J51" s="17"/>
    </row>
    <row r="52" spans="1:29" hidden="1" x14ac:dyDescent="0.2">
      <c r="B52" s="17"/>
      <c r="J52" s="17"/>
    </row>
    <row r="53" spans="1:29" hidden="1" x14ac:dyDescent="0.2">
      <c r="B53" s="17"/>
      <c r="J53" s="17"/>
    </row>
    <row r="54" spans="1:29" hidden="1" x14ac:dyDescent="0.2">
      <c r="B54" s="17"/>
      <c r="J54" s="17"/>
    </row>
    <row r="55" spans="1:29" hidden="1" x14ac:dyDescent="0.2">
      <c r="B55" s="17"/>
      <c r="J55" s="17"/>
    </row>
    <row r="56" spans="1:29" hidden="1" x14ac:dyDescent="0.2">
      <c r="B56" s="17"/>
      <c r="J56" s="17"/>
    </row>
    <row r="57" spans="1:29" hidden="1" x14ac:dyDescent="0.2">
      <c r="B57" s="17"/>
      <c r="J57" s="17"/>
    </row>
    <row r="58" spans="1:29" hidden="1" x14ac:dyDescent="0.2">
      <c r="B58" s="17"/>
      <c r="J58" s="17"/>
    </row>
    <row r="59" spans="1:29" hidden="1" x14ac:dyDescent="0.2">
      <c r="B59" s="17"/>
      <c r="J59" s="17"/>
    </row>
    <row r="60" spans="1:29" hidden="1" x14ac:dyDescent="0.2">
      <c r="B60" s="17"/>
      <c r="J60" s="17"/>
    </row>
    <row r="61" spans="1:29" s="2" customFormat="1" ht="12.75" hidden="1" x14ac:dyDescent="0.2">
      <c r="A61" s="28"/>
      <c r="B61" s="29"/>
      <c r="C61" s="28"/>
      <c r="D61" s="41" t="s">
        <v>51</v>
      </c>
      <c r="E61" s="31"/>
      <c r="F61" s="113" t="s">
        <v>52</v>
      </c>
      <c r="G61" s="41" t="s">
        <v>51</v>
      </c>
      <c r="H61" s="114"/>
      <c r="I61" s="31"/>
      <c r="J61" s="3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</row>
    <row r="62" spans="1:29" hidden="1" x14ac:dyDescent="0.2">
      <c r="B62" s="17"/>
      <c r="J62" s="17"/>
    </row>
    <row r="63" spans="1:29" hidden="1" x14ac:dyDescent="0.2">
      <c r="B63" s="17"/>
      <c r="J63" s="17"/>
    </row>
    <row r="64" spans="1:29" hidden="1" x14ac:dyDescent="0.2">
      <c r="B64" s="17"/>
      <c r="J64" s="17"/>
    </row>
    <row r="65" spans="1:29" s="2" customFormat="1" ht="12.75" hidden="1" x14ac:dyDescent="0.2">
      <c r="A65" s="28"/>
      <c r="B65" s="29"/>
      <c r="C65" s="28"/>
      <c r="D65" s="39" t="s">
        <v>53</v>
      </c>
      <c r="E65" s="42"/>
      <c r="F65" s="42"/>
      <c r="G65" s="39" t="s">
        <v>54</v>
      </c>
      <c r="H65" s="115"/>
      <c r="I65" s="42"/>
      <c r="J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29" hidden="1" x14ac:dyDescent="0.2">
      <c r="B66" s="17"/>
      <c r="J66" s="17"/>
    </row>
    <row r="67" spans="1:29" hidden="1" x14ac:dyDescent="0.2">
      <c r="B67" s="17"/>
      <c r="J67" s="17"/>
    </row>
    <row r="68" spans="1:29" hidden="1" x14ac:dyDescent="0.2">
      <c r="B68" s="17"/>
      <c r="J68" s="17"/>
    </row>
    <row r="69" spans="1:29" hidden="1" x14ac:dyDescent="0.2">
      <c r="B69" s="17"/>
      <c r="J69" s="17"/>
    </row>
    <row r="70" spans="1:29" hidden="1" x14ac:dyDescent="0.2">
      <c r="B70" s="17"/>
      <c r="J70" s="17"/>
    </row>
    <row r="71" spans="1:29" hidden="1" x14ac:dyDescent="0.2">
      <c r="B71" s="17"/>
      <c r="J71" s="17"/>
    </row>
    <row r="72" spans="1:29" hidden="1" x14ac:dyDescent="0.2">
      <c r="B72" s="17"/>
      <c r="J72" s="17"/>
    </row>
    <row r="73" spans="1:29" hidden="1" x14ac:dyDescent="0.2">
      <c r="B73" s="17"/>
      <c r="J73" s="17"/>
    </row>
    <row r="74" spans="1:29" hidden="1" x14ac:dyDescent="0.2">
      <c r="B74" s="17"/>
      <c r="J74" s="17"/>
    </row>
    <row r="75" spans="1:29" hidden="1" x14ac:dyDescent="0.2">
      <c r="B75" s="17"/>
      <c r="J75" s="17"/>
    </row>
    <row r="76" spans="1:29" s="2" customFormat="1" ht="12.75" hidden="1" x14ac:dyDescent="0.2">
      <c r="A76" s="28"/>
      <c r="B76" s="29"/>
      <c r="C76" s="28"/>
      <c r="D76" s="41" t="s">
        <v>51</v>
      </c>
      <c r="E76" s="31"/>
      <c r="F76" s="113" t="s">
        <v>52</v>
      </c>
      <c r="G76" s="41" t="s">
        <v>51</v>
      </c>
      <c r="H76" s="114"/>
      <c r="I76" s="31"/>
      <c r="J76" s="3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</row>
    <row r="77" spans="1:29" s="2" customFormat="1" ht="14.45" hidden="1" customHeight="1" x14ac:dyDescent="0.2">
      <c r="A77" s="28"/>
      <c r="B77" s="43"/>
      <c r="C77" s="44"/>
      <c r="D77" s="44"/>
      <c r="E77" s="44"/>
      <c r="F77" s="44"/>
      <c r="G77" s="44"/>
      <c r="H77" s="116"/>
      <c r="I77" s="44"/>
      <c r="J77" s="3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</row>
    <row r="78" spans="1:29" hidden="1" x14ac:dyDescent="0.2"/>
    <row r="79" spans="1:29" hidden="1" x14ac:dyDescent="0.2"/>
    <row r="80" spans="1:29" hidden="1" x14ac:dyDescent="0.2"/>
    <row r="81" spans="1:29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117"/>
      <c r="I81" s="46"/>
      <c r="J81" s="3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</row>
    <row r="82" spans="1:29" s="2" customFormat="1" ht="24.95" hidden="1" customHeight="1" x14ac:dyDescent="0.2">
      <c r="A82" s="28"/>
      <c r="B82" s="29"/>
      <c r="C82" s="18" t="s">
        <v>144</v>
      </c>
      <c r="D82" s="28"/>
      <c r="E82" s="28"/>
      <c r="F82" s="28"/>
      <c r="G82" s="28"/>
      <c r="H82" s="96"/>
      <c r="I82" s="28"/>
      <c r="J82" s="3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</row>
    <row r="83" spans="1:29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96"/>
      <c r="I83" s="28"/>
      <c r="J83" s="3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</row>
    <row r="84" spans="1:29" s="2" customFormat="1" ht="12" hidden="1" customHeight="1" x14ac:dyDescent="0.2">
      <c r="A84" s="28"/>
      <c r="B84" s="29"/>
      <c r="C84" s="24" t="s">
        <v>16</v>
      </c>
      <c r="D84" s="28"/>
      <c r="E84" s="28"/>
      <c r="F84" s="28"/>
      <c r="G84" s="28"/>
      <c r="H84" s="96"/>
      <c r="I84" s="28"/>
      <c r="J84" s="3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</row>
    <row r="85" spans="1:29" s="2" customFormat="1" ht="25.5" hidden="1" customHeight="1" x14ac:dyDescent="0.2">
      <c r="A85" s="28"/>
      <c r="B85" s="29"/>
      <c r="C85" s="28"/>
      <c r="D85" s="28"/>
      <c r="E85" s="240" t="str">
        <f>E7</f>
        <v>Údržba a oprava výměnných dílů zabezpečovacího zařízení v obvodu SSZT 2020</v>
      </c>
      <c r="F85" s="241"/>
      <c r="G85" s="241"/>
      <c r="H85" s="96"/>
      <c r="I85" s="28"/>
      <c r="J85" s="3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</row>
    <row r="86" spans="1:29" s="1" customFormat="1" ht="12" hidden="1" customHeight="1" x14ac:dyDescent="0.2">
      <c r="B86" s="17"/>
      <c r="C86" s="24" t="s">
        <v>138</v>
      </c>
      <c r="H86" s="92"/>
      <c r="J86" s="17"/>
    </row>
    <row r="87" spans="1:29" s="1" customFormat="1" ht="16.5" hidden="1" customHeight="1" x14ac:dyDescent="0.2">
      <c r="B87" s="17"/>
      <c r="E87" s="240" t="s">
        <v>646</v>
      </c>
      <c r="F87" s="210"/>
      <c r="G87" s="210"/>
      <c r="H87" s="92"/>
      <c r="J87" s="17"/>
    </row>
    <row r="88" spans="1:29" s="1" customFormat="1" ht="12" hidden="1" customHeight="1" x14ac:dyDescent="0.2">
      <c r="B88" s="17"/>
      <c r="C88" s="24" t="s">
        <v>140</v>
      </c>
      <c r="H88" s="92"/>
      <c r="J88" s="17"/>
    </row>
    <row r="89" spans="1:29" s="2" customFormat="1" ht="16.5" hidden="1" customHeight="1" x14ac:dyDescent="0.2">
      <c r="A89" s="28"/>
      <c r="B89" s="29"/>
      <c r="C89" s="28"/>
      <c r="D89" s="28"/>
      <c r="E89" s="242" t="s">
        <v>647</v>
      </c>
      <c r="F89" s="243"/>
      <c r="G89" s="243"/>
      <c r="H89" s="96"/>
      <c r="I89" s="28"/>
      <c r="J89" s="3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</row>
    <row r="90" spans="1:29" s="2" customFormat="1" ht="12" hidden="1" customHeight="1" x14ac:dyDescent="0.2">
      <c r="A90" s="28"/>
      <c r="B90" s="29"/>
      <c r="C90" s="24" t="s">
        <v>142</v>
      </c>
      <c r="D90" s="28"/>
      <c r="E90" s="28"/>
      <c r="F90" s="28"/>
      <c r="G90" s="28"/>
      <c r="H90" s="96"/>
      <c r="I90" s="28"/>
      <c r="J90" s="3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</row>
    <row r="91" spans="1:29" s="2" customFormat="1" ht="16.5" hidden="1" customHeight="1" x14ac:dyDescent="0.2">
      <c r="A91" s="28"/>
      <c r="B91" s="29"/>
      <c r="C91" s="28"/>
      <c r="D91" s="28"/>
      <c r="E91" s="217" t="str">
        <f>E13</f>
        <v>03-01-01 - 2020 - souhrn oprav relé</v>
      </c>
      <c r="F91" s="243"/>
      <c r="G91" s="243"/>
      <c r="H91" s="96"/>
      <c r="I91" s="28"/>
      <c r="J91" s="3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</row>
    <row r="92" spans="1:29" s="2" customFormat="1" ht="6.95" hidden="1" customHeight="1" x14ac:dyDescent="0.2">
      <c r="A92" s="28"/>
      <c r="B92" s="29"/>
      <c r="C92" s="28"/>
      <c r="D92" s="28"/>
      <c r="E92" s="28"/>
      <c r="F92" s="28"/>
      <c r="G92" s="28"/>
      <c r="H92" s="96"/>
      <c r="I92" s="28"/>
      <c r="J92" s="3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</row>
    <row r="93" spans="1:29" s="2" customFormat="1" ht="12" hidden="1" customHeight="1" x14ac:dyDescent="0.2">
      <c r="A93" s="28"/>
      <c r="B93" s="29"/>
      <c r="C93" s="24" t="s">
        <v>20</v>
      </c>
      <c r="D93" s="28"/>
      <c r="E93" s="28"/>
      <c r="F93" s="22" t="str">
        <f>F16</f>
        <v>OŘ Praha</v>
      </c>
      <c r="G93" s="28"/>
      <c r="H93" s="97" t="s">
        <v>22</v>
      </c>
      <c r="I93" s="28"/>
      <c r="J93" s="3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</row>
    <row r="94" spans="1:29" s="2" customFormat="1" ht="6.95" hidden="1" customHeight="1" x14ac:dyDescent="0.2">
      <c r="A94" s="28"/>
      <c r="B94" s="29"/>
      <c r="C94" s="28"/>
      <c r="D94" s="28"/>
      <c r="E94" s="28"/>
      <c r="F94" s="28"/>
      <c r="G94" s="28"/>
      <c r="H94" s="96"/>
      <c r="I94" s="28"/>
      <c r="J94" s="3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</row>
    <row r="95" spans="1:29" s="2" customFormat="1" ht="15.2" hidden="1" customHeight="1" x14ac:dyDescent="0.2">
      <c r="A95" s="28"/>
      <c r="B95" s="29"/>
      <c r="C95" s="24" t="s">
        <v>24</v>
      </c>
      <c r="D95" s="28"/>
      <c r="E95" s="28"/>
      <c r="F95" s="22" t="str">
        <f>E19</f>
        <v>Jiří Kejkula, přednosta SSZT Pv</v>
      </c>
      <c r="G95" s="28"/>
      <c r="H95" s="97" t="s">
        <v>30</v>
      </c>
      <c r="I95" s="28"/>
      <c r="J95" s="3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</row>
    <row r="96" spans="1:29" s="2" customFormat="1" ht="15.2" hidden="1" customHeight="1" x14ac:dyDescent="0.2">
      <c r="A96" s="28"/>
      <c r="B96" s="29"/>
      <c r="C96" s="24" t="s">
        <v>28</v>
      </c>
      <c r="D96" s="28"/>
      <c r="E96" s="28"/>
      <c r="F96" s="22" t="str">
        <f>IF(E22="","",E22)</f>
        <v>Vyplň údaj</v>
      </c>
      <c r="G96" s="28"/>
      <c r="H96" s="97" t="s">
        <v>33</v>
      </c>
      <c r="I96" s="28"/>
      <c r="J96" s="3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</row>
    <row r="97" spans="1:45" s="2" customFormat="1" ht="10.35" hidden="1" customHeight="1" x14ac:dyDescent="0.2">
      <c r="A97" s="28"/>
      <c r="B97" s="29"/>
      <c r="C97" s="28"/>
      <c r="D97" s="28"/>
      <c r="E97" s="28"/>
      <c r="F97" s="28"/>
      <c r="G97" s="28"/>
      <c r="H97" s="96"/>
      <c r="I97" s="28"/>
      <c r="J97" s="3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</row>
    <row r="98" spans="1:45" s="2" customFormat="1" ht="29.25" hidden="1" customHeight="1" x14ac:dyDescent="0.2">
      <c r="A98" s="28"/>
      <c r="B98" s="29"/>
      <c r="C98" s="118" t="s">
        <v>145</v>
      </c>
      <c r="D98" s="107"/>
      <c r="E98" s="107"/>
      <c r="F98" s="107"/>
      <c r="G98" s="107"/>
      <c r="H98" s="119"/>
      <c r="I98" s="107"/>
      <c r="J98" s="3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</row>
    <row r="99" spans="1:45" s="2" customFormat="1" ht="10.35" hidden="1" customHeight="1" x14ac:dyDescent="0.2">
      <c r="A99" s="28"/>
      <c r="B99" s="29"/>
      <c r="C99" s="28"/>
      <c r="D99" s="28"/>
      <c r="E99" s="28"/>
      <c r="F99" s="28"/>
      <c r="G99" s="28"/>
      <c r="H99" s="96"/>
      <c r="I99" s="28"/>
      <c r="J99" s="3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</row>
    <row r="100" spans="1:45" s="2" customFormat="1" ht="22.9" hidden="1" customHeight="1" x14ac:dyDescent="0.2">
      <c r="A100" s="28"/>
      <c r="B100" s="29"/>
      <c r="C100" s="120" t="s">
        <v>146</v>
      </c>
      <c r="D100" s="28"/>
      <c r="E100" s="28"/>
      <c r="F100" s="28"/>
      <c r="G100" s="28"/>
      <c r="H100" s="96"/>
      <c r="I100" s="28"/>
      <c r="J100" s="3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S100" s="14" t="s">
        <v>147</v>
      </c>
    </row>
    <row r="101" spans="1:45" s="9" customFormat="1" ht="24.95" hidden="1" customHeight="1" x14ac:dyDescent="0.2">
      <c r="B101" s="121"/>
      <c r="D101" s="122" t="s">
        <v>148</v>
      </c>
      <c r="E101" s="123"/>
      <c r="F101" s="123"/>
      <c r="G101" s="123"/>
      <c r="H101" s="124"/>
      <c r="J101" s="121"/>
    </row>
    <row r="102" spans="1:45" s="12" customFormat="1" ht="19.899999999999999" hidden="1" customHeight="1" x14ac:dyDescent="0.2">
      <c r="B102" s="151"/>
      <c r="D102" s="152" t="s">
        <v>649</v>
      </c>
      <c r="E102" s="153"/>
      <c r="F102" s="153"/>
      <c r="G102" s="153"/>
      <c r="H102" s="154"/>
      <c r="J102" s="151"/>
    </row>
    <row r="103" spans="1:45" s="2" customFormat="1" ht="21.75" hidden="1" customHeight="1" x14ac:dyDescent="0.2">
      <c r="A103" s="28"/>
      <c r="B103" s="29"/>
      <c r="C103" s="28"/>
      <c r="D103" s="28"/>
      <c r="E103" s="28"/>
      <c r="F103" s="28"/>
      <c r="G103" s="28"/>
      <c r="H103" s="96"/>
      <c r="I103" s="28"/>
      <c r="J103" s="3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</row>
    <row r="104" spans="1:45" s="2" customFormat="1" ht="6.95" hidden="1" customHeight="1" x14ac:dyDescent="0.2">
      <c r="A104" s="28"/>
      <c r="B104" s="43"/>
      <c r="C104" s="44"/>
      <c r="D104" s="44"/>
      <c r="E104" s="44"/>
      <c r="F104" s="44"/>
      <c r="G104" s="44"/>
      <c r="H104" s="116"/>
      <c r="I104" s="44"/>
      <c r="J104" s="3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</row>
    <row r="105" spans="1:45" hidden="1" x14ac:dyDescent="0.2"/>
    <row r="106" spans="1:45" hidden="1" x14ac:dyDescent="0.2"/>
    <row r="107" spans="1:45" hidden="1" x14ac:dyDescent="0.2"/>
    <row r="108" spans="1:45" s="2" customFormat="1" ht="6.95" customHeight="1" x14ac:dyDescent="0.2">
      <c r="A108" s="28"/>
      <c r="B108" s="158"/>
      <c r="C108" s="159"/>
      <c r="D108" s="159"/>
      <c r="E108" s="159"/>
      <c r="F108" s="159"/>
      <c r="G108" s="159"/>
      <c r="H108" s="159"/>
      <c r="I108" s="159"/>
      <c r="J108" s="3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45" s="2" customFormat="1" ht="24.95" customHeight="1" x14ac:dyDescent="0.2">
      <c r="A109" s="28"/>
      <c r="B109" s="160"/>
      <c r="C109" s="161" t="s">
        <v>149</v>
      </c>
      <c r="D109" s="162"/>
      <c r="E109" s="162"/>
      <c r="F109" s="162"/>
      <c r="G109" s="162"/>
      <c r="H109" s="162"/>
      <c r="I109" s="162"/>
      <c r="J109" s="3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45" s="2" customFormat="1" ht="6.95" customHeight="1" x14ac:dyDescent="0.2">
      <c r="A110" s="28"/>
      <c r="B110" s="160"/>
      <c r="C110" s="162"/>
      <c r="D110" s="162"/>
      <c r="E110" s="162"/>
      <c r="F110" s="162"/>
      <c r="G110" s="162"/>
      <c r="H110" s="162"/>
      <c r="I110" s="162"/>
      <c r="J110" s="3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  <row r="111" spans="1:45" s="2" customFormat="1" ht="12" customHeight="1" x14ac:dyDescent="0.2">
      <c r="A111" s="28"/>
      <c r="B111" s="160"/>
      <c r="C111" s="163" t="s">
        <v>16</v>
      </c>
      <c r="D111" s="162"/>
      <c r="E111" s="162"/>
      <c r="F111" s="162"/>
      <c r="G111" s="162"/>
      <c r="H111" s="162"/>
      <c r="I111" s="162"/>
      <c r="J111" s="3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</row>
    <row r="112" spans="1:45" s="2" customFormat="1" ht="25.5" customHeight="1" x14ac:dyDescent="0.2">
      <c r="A112" s="28"/>
      <c r="B112" s="160"/>
      <c r="C112" s="162"/>
      <c r="D112" s="162"/>
      <c r="E112" s="234" t="str">
        <f>E7</f>
        <v>Údržba a oprava výměnných dílů zabezpečovacího zařízení v obvodu SSZT 2020</v>
      </c>
      <c r="F112" s="235"/>
      <c r="G112" s="235"/>
      <c r="H112" s="162"/>
      <c r="I112" s="162"/>
      <c r="J112" s="3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</row>
    <row r="113" spans="1:63" s="1" customFormat="1" ht="12" customHeight="1" x14ac:dyDescent="0.2">
      <c r="B113" s="164"/>
      <c r="C113" s="163" t="s">
        <v>138</v>
      </c>
      <c r="D113" s="165"/>
      <c r="E113" s="165"/>
      <c r="F113" s="165"/>
      <c r="G113" s="165"/>
      <c r="H113" s="165"/>
      <c r="I113" s="165"/>
      <c r="J113" s="17"/>
    </row>
    <row r="114" spans="1:63" s="1" customFormat="1" ht="16.5" customHeight="1" x14ac:dyDescent="0.2">
      <c r="B114" s="164"/>
      <c r="C114" s="165"/>
      <c r="D114" s="165"/>
      <c r="E114" s="234" t="s">
        <v>646</v>
      </c>
      <c r="F114" s="238"/>
      <c r="G114" s="238"/>
      <c r="H114" s="165"/>
      <c r="I114" s="165"/>
      <c r="J114" s="17"/>
    </row>
    <row r="115" spans="1:63" s="1" customFormat="1" ht="12" customHeight="1" x14ac:dyDescent="0.2">
      <c r="B115" s="164"/>
      <c r="C115" s="163" t="s">
        <v>140</v>
      </c>
      <c r="D115" s="165"/>
      <c r="E115" s="165"/>
      <c r="F115" s="165"/>
      <c r="G115" s="165"/>
      <c r="H115" s="165"/>
      <c r="I115" s="165"/>
      <c r="J115" s="17"/>
    </row>
    <row r="116" spans="1:63" s="2" customFormat="1" ht="16.5" customHeight="1" x14ac:dyDescent="0.2">
      <c r="A116" s="28"/>
      <c r="B116" s="160"/>
      <c r="C116" s="162"/>
      <c r="D116" s="162"/>
      <c r="E116" s="236" t="s">
        <v>647</v>
      </c>
      <c r="F116" s="237"/>
      <c r="G116" s="237"/>
      <c r="H116" s="162"/>
      <c r="I116" s="162"/>
      <c r="J116" s="3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</row>
    <row r="117" spans="1:63" s="2" customFormat="1" ht="12" customHeight="1" x14ac:dyDescent="0.2">
      <c r="A117" s="28"/>
      <c r="B117" s="160"/>
      <c r="C117" s="163" t="s">
        <v>142</v>
      </c>
      <c r="D117" s="162"/>
      <c r="E117" s="162"/>
      <c r="F117" s="162"/>
      <c r="G117" s="162"/>
      <c r="H117" s="162"/>
      <c r="I117" s="162"/>
      <c r="J117" s="3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</row>
    <row r="118" spans="1:63" s="2" customFormat="1" ht="16.5" customHeight="1" x14ac:dyDescent="0.2">
      <c r="A118" s="28"/>
      <c r="B118" s="160"/>
      <c r="C118" s="162"/>
      <c r="D118" s="162"/>
      <c r="E118" s="239" t="str">
        <f>E13</f>
        <v>03-01-01 - 2020 - souhrn oprav relé</v>
      </c>
      <c r="F118" s="237"/>
      <c r="G118" s="237"/>
      <c r="H118" s="162"/>
      <c r="I118" s="162"/>
      <c r="J118" s="3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</row>
    <row r="119" spans="1:63" s="2" customFormat="1" ht="6.95" customHeight="1" x14ac:dyDescent="0.2">
      <c r="A119" s="28"/>
      <c r="B119" s="160"/>
      <c r="C119" s="162"/>
      <c r="D119" s="162"/>
      <c r="E119" s="162"/>
      <c r="F119" s="162"/>
      <c r="G119" s="162"/>
      <c r="H119" s="162"/>
      <c r="I119" s="162"/>
      <c r="J119" s="3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</row>
    <row r="120" spans="1:63" s="2" customFormat="1" ht="10.35" customHeight="1" x14ac:dyDescent="0.2">
      <c r="A120" s="28"/>
      <c r="B120" s="160"/>
      <c r="C120" s="162"/>
      <c r="D120" s="162"/>
      <c r="E120" s="162"/>
      <c r="F120" s="162"/>
      <c r="G120" s="162"/>
      <c r="H120" s="162"/>
      <c r="I120" s="162"/>
      <c r="J120" s="3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</row>
    <row r="121" spans="1:63" s="10" customFormat="1" ht="29.25" customHeight="1" x14ac:dyDescent="0.2">
      <c r="A121" s="125"/>
      <c r="B121" s="166"/>
      <c r="C121" s="167" t="s">
        <v>150</v>
      </c>
      <c r="D121" s="168" t="s">
        <v>61</v>
      </c>
      <c r="E121" s="168" t="s">
        <v>57</v>
      </c>
      <c r="F121" s="168" t="s">
        <v>58</v>
      </c>
      <c r="G121" s="168" t="s">
        <v>151</v>
      </c>
      <c r="H121" s="168" t="s">
        <v>152</v>
      </c>
      <c r="I121" s="169" t="s">
        <v>153</v>
      </c>
      <c r="J121" s="126"/>
      <c r="K121" s="57" t="s">
        <v>1</v>
      </c>
      <c r="L121" s="58" t="s">
        <v>40</v>
      </c>
      <c r="M121" s="58" t="s">
        <v>154</v>
      </c>
      <c r="N121" s="58" t="s">
        <v>155</v>
      </c>
      <c r="O121" s="58" t="s">
        <v>156</v>
      </c>
      <c r="P121" s="58" t="s">
        <v>157</v>
      </c>
      <c r="Q121" s="58" t="s">
        <v>158</v>
      </c>
      <c r="R121" s="59" t="s">
        <v>159</v>
      </c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63" s="2" customFormat="1" ht="22.9" customHeight="1" x14ac:dyDescent="0.2">
      <c r="A122" s="28"/>
      <c r="B122" s="160"/>
      <c r="C122" s="170" t="s">
        <v>160</v>
      </c>
      <c r="D122" s="162"/>
      <c r="E122" s="162"/>
      <c r="F122" s="162"/>
      <c r="G122" s="162"/>
      <c r="H122" s="162"/>
      <c r="I122" s="162"/>
      <c r="J122" s="29"/>
      <c r="K122" s="60"/>
      <c r="L122" s="51"/>
      <c r="M122" s="61"/>
      <c r="N122" s="127" t="e">
        <f>N123</f>
        <v>#REF!</v>
      </c>
      <c r="O122" s="61"/>
      <c r="P122" s="127" t="e">
        <f>P123</f>
        <v>#REF!</v>
      </c>
      <c r="Q122" s="61"/>
      <c r="R122" s="128" t="e">
        <f>R123</f>
        <v>#REF!</v>
      </c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R122" s="14" t="s">
        <v>75</v>
      </c>
      <c r="AS122" s="14" t="s">
        <v>147</v>
      </c>
      <c r="BI122" s="129" t="e">
        <f>BI123</f>
        <v>#REF!</v>
      </c>
    </row>
    <row r="123" spans="1:63" s="11" customFormat="1" ht="25.9" customHeight="1" x14ac:dyDescent="0.2">
      <c r="B123" s="171"/>
      <c r="C123" s="172"/>
      <c r="D123" s="173" t="s">
        <v>75</v>
      </c>
      <c r="E123" s="174" t="s">
        <v>161</v>
      </c>
      <c r="F123" s="174" t="s">
        <v>162</v>
      </c>
      <c r="G123" s="172"/>
      <c r="H123" s="172"/>
      <c r="I123" s="172"/>
      <c r="J123" s="130"/>
      <c r="K123" s="132"/>
      <c r="L123" s="133"/>
      <c r="M123" s="133"/>
      <c r="N123" s="134" t="e">
        <f>N124+SUM(N125:N212)</f>
        <v>#REF!</v>
      </c>
      <c r="O123" s="133"/>
      <c r="P123" s="134" t="e">
        <f>P124+SUM(P125:P212)</f>
        <v>#REF!</v>
      </c>
      <c r="Q123" s="133"/>
      <c r="R123" s="135" t="e">
        <f>R124+SUM(R125:R212)</f>
        <v>#REF!</v>
      </c>
      <c r="AP123" s="131" t="s">
        <v>163</v>
      </c>
      <c r="AR123" s="136" t="s">
        <v>75</v>
      </c>
      <c r="AS123" s="136" t="s">
        <v>76</v>
      </c>
      <c r="AW123" s="131" t="s">
        <v>164</v>
      </c>
      <c r="BI123" s="137" t="e">
        <f>BI124+SUM(BI125:BI212)</f>
        <v>#REF!</v>
      </c>
    </row>
    <row r="124" spans="1:63" s="2" customFormat="1" ht="24" customHeight="1" x14ac:dyDescent="0.2">
      <c r="A124" s="28"/>
      <c r="B124" s="160"/>
      <c r="C124" s="175" t="s">
        <v>365</v>
      </c>
      <c r="D124" s="175" t="s">
        <v>166</v>
      </c>
      <c r="E124" s="176" t="s">
        <v>650</v>
      </c>
      <c r="F124" s="177" t="s">
        <v>651</v>
      </c>
      <c r="G124" s="178" t="s">
        <v>169</v>
      </c>
      <c r="H124" s="138"/>
      <c r="I124" s="177" t="s">
        <v>170</v>
      </c>
      <c r="J124" s="29"/>
      <c r="K124" s="139" t="s">
        <v>1</v>
      </c>
      <c r="L124" s="140" t="s">
        <v>41</v>
      </c>
      <c r="M124" s="53"/>
      <c r="N124" s="141" t="e">
        <f>M124*#REF!</f>
        <v>#REF!</v>
      </c>
      <c r="O124" s="141">
        <v>0</v>
      </c>
      <c r="P124" s="141" t="e">
        <f>O124*#REF!</f>
        <v>#REF!</v>
      </c>
      <c r="Q124" s="141">
        <v>0</v>
      </c>
      <c r="R124" s="142" t="e">
        <f>Q124*#REF!</f>
        <v>#REF!</v>
      </c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P124" s="143" t="s">
        <v>440</v>
      </c>
      <c r="AR124" s="143" t="s">
        <v>166</v>
      </c>
      <c r="AS124" s="143" t="s">
        <v>83</v>
      </c>
      <c r="AW124" s="14" t="s">
        <v>164</v>
      </c>
      <c r="BC124" s="144" t="e">
        <f>IF(L124="základní",#REF!,0)</f>
        <v>#REF!</v>
      </c>
      <c r="BD124" s="144">
        <f>IF(L124="snížená",#REF!,0)</f>
        <v>0</v>
      </c>
      <c r="BE124" s="144">
        <f>IF(L124="zákl. přenesená",#REF!,0)</f>
        <v>0</v>
      </c>
      <c r="BF124" s="144">
        <f>IF(L124="sníž. přenesená",#REF!,0)</f>
        <v>0</v>
      </c>
      <c r="BG124" s="144">
        <f>IF(L124="nulová",#REF!,0)</f>
        <v>0</v>
      </c>
      <c r="BH124" s="14" t="s">
        <v>83</v>
      </c>
      <c r="BI124" s="144" t="e">
        <f>ROUND(H124*#REF!,2)</f>
        <v>#REF!</v>
      </c>
      <c r="BJ124" s="14" t="s">
        <v>440</v>
      </c>
      <c r="BK124" s="143" t="s">
        <v>652</v>
      </c>
    </row>
    <row r="125" spans="1:63" s="2" customFormat="1" ht="78" x14ac:dyDescent="0.2">
      <c r="A125" s="28"/>
      <c r="B125" s="160"/>
      <c r="C125" s="162"/>
      <c r="D125" s="179" t="s">
        <v>172</v>
      </c>
      <c r="E125" s="162"/>
      <c r="F125" s="180" t="s">
        <v>653</v>
      </c>
      <c r="G125" s="162"/>
      <c r="H125" s="162"/>
      <c r="I125" s="162"/>
      <c r="J125" s="29"/>
      <c r="K125" s="145"/>
      <c r="L125" s="146"/>
      <c r="M125" s="53"/>
      <c r="N125" s="53"/>
      <c r="O125" s="53"/>
      <c r="P125" s="53"/>
      <c r="Q125" s="53"/>
      <c r="R125" s="54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R125" s="14" t="s">
        <v>172</v>
      </c>
      <c r="AS125" s="14" t="s">
        <v>83</v>
      </c>
    </row>
    <row r="126" spans="1:63" s="2" customFormat="1" ht="24" customHeight="1" x14ac:dyDescent="0.2">
      <c r="A126" s="28"/>
      <c r="B126" s="160"/>
      <c r="C126" s="175" t="s">
        <v>83</v>
      </c>
      <c r="D126" s="175" t="s">
        <v>166</v>
      </c>
      <c r="E126" s="176" t="s">
        <v>167</v>
      </c>
      <c r="F126" s="177" t="s">
        <v>168</v>
      </c>
      <c r="G126" s="178" t="s">
        <v>169</v>
      </c>
      <c r="H126" s="138"/>
      <c r="I126" s="177" t="s">
        <v>170</v>
      </c>
      <c r="J126" s="29"/>
      <c r="K126" s="139" t="s">
        <v>1</v>
      </c>
      <c r="L126" s="140" t="s">
        <v>41</v>
      </c>
      <c r="M126" s="53"/>
      <c r="N126" s="141" t="e">
        <f>M126*#REF!</f>
        <v>#REF!</v>
      </c>
      <c r="O126" s="141">
        <v>0</v>
      </c>
      <c r="P126" s="141" t="e">
        <f>O126*#REF!</f>
        <v>#REF!</v>
      </c>
      <c r="Q126" s="141">
        <v>0</v>
      </c>
      <c r="R126" s="142" t="e">
        <f>Q126*#REF!</f>
        <v>#REF!</v>
      </c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P126" s="143" t="s">
        <v>440</v>
      </c>
      <c r="AR126" s="143" t="s">
        <v>166</v>
      </c>
      <c r="AS126" s="143" t="s">
        <v>83</v>
      </c>
      <c r="AW126" s="14" t="s">
        <v>164</v>
      </c>
      <c r="BC126" s="144" t="e">
        <f>IF(L126="základní",#REF!,0)</f>
        <v>#REF!</v>
      </c>
      <c r="BD126" s="144">
        <f>IF(L126="snížená",#REF!,0)</f>
        <v>0</v>
      </c>
      <c r="BE126" s="144">
        <f>IF(L126="zákl. přenesená",#REF!,0)</f>
        <v>0</v>
      </c>
      <c r="BF126" s="144">
        <f>IF(L126="sníž. přenesená",#REF!,0)</f>
        <v>0</v>
      </c>
      <c r="BG126" s="144">
        <f>IF(L126="nulová",#REF!,0)</f>
        <v>0</v>
      </c>
      <c r="BH126" s="14" t="s">
        <v>83</v>
      </c>
      <c r="BI126" s="144" t="e">
        <f>ROUND(H126*#REF!,2)</f>
        <v>#REF!</v>
      </c>
      <c r="BJ126" s="14" t="s">
        <v>440</v>
      </c>
      <c r="BK126" s="143" t="s">
        <v>654</v>
      </c>
    </row>
    <row r="127" spans="1:63" s="2" customFormat="1" ht="29.25" x14ac:dyDescent="0.2">
      <c r="A127" s="28"/>
      <c r="B127" s="160"/>
      <c r="C127" s="162"/>
      <c r="D127" s="179" t="s">
        <v>172</v>
      </c>
      <c r="E127" s="162"/>
      <c r="F127" s="180" t="s">
        <v>173</v>
      </c>
      <c r="G127" s="162"/>
      <c r="H127" s="162"/>
      <c r="I127" s="162"/>
      <c r="J127" s="29"/>
      <c r="K127" s="145"/>
      <c r="L127" s="146"/>
      <c r="M127" s="53"/>
      <c r="N127" s="53"/>
      <c r="O127" s="53"/>
      <c r="P127" s="53"/>
      <c r="Q127" s="53"/>
      <c r="R127" s="54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R127" s="14" t="s">
        <v>172</v>
      </c>
      <c r="AS127" s="14" t="s">
        <v>83</v>
      </c>
    </row>
    <row r="128" spans="1:63" s="2" customFormat="1" ht="36" customHeight="1" x14ac:dyDescent="0.2">
      <c r="A128" s="28"/>
      <c r="B128" s="160"/>
      <c r="C128" s="175" t="s">
        <v>85</v>
      </c>
      <c r="D128" s="175" t="s">
        <v>166</v>
      </c>
      <c r="E128" s="176" t="s">
        <v>175</v>
      </c>
      <c r="F128" s="177" t="s">
        <v>176</v>
      </c>
      <c r="G128" s="178" t="s">
        <v>169</v>
      </c>
      <c r="H128" s="138"/>
      <c r="I128" s="177" t="s">
        <v>170</v>
      </c>
      <c r="J128" s="29"/>
      <c r="K128" s="139" t="s">
        <v>1</v>
      </c>
      <c r="L128" s="140" t="s">
        <v>41</v>
      </c>
      <c r="M128" s="53"/>
      <c r="N128" s="141" t="e">
        <f>M128*#REF!</f>
        <v>#REF!</v>
      </c>
      <c r="O128" s="141">
        <v>0</v>
      </c>
      <c r="P128" s="141" t="e">
        <f>O128*#REF!</f>
        <v>#REF!</v>
      </c>
      <c r="Q128" s="141">
        <v>0</v>
      </c>
      <c r="R128" s="142" t="e">
        <f>Q128*#REF!</f>
        <v>#REF!</v>
      </c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P128" s="143" t="s">
        <v>440</v>
      </c>
      <c r="AR128" s="143" t="s">
        <v>166</v>
      </c>
      <c r="AS128" s="143" t="s">
        <v>83</v>
      </c>
      <c r="AW128" s="14" t="s">
        <v>164</v>
      </c>
      <c r="BC128" s="144" t="e">
        <f>IF(L128="základní",#REF!,0)</f>
        <v>#REF!</v>
      </c>
      <c r="BD128" s="144">
        <f>IF(L128="snížená",#REF!,0)</f>
        <v>0</v>
      </c>
      <c r="BE128" s="144">
        <f>IF(L128="zákl. přenesená",#REF!,0)</f>
        <v>0</v>
      </c>
      <c r="BF128" s="144">
        <f>IF(L128="sníž. přenesená",#REF!,0)</f>
        <v>0</v>
      </c>
      <c r="BG128" s="144">
        <f>IF(L128="nulová",#REF!,0)</f>
        <v>0</v>
      </c>
      <c r="BH128" s="14" t="s">
        <v>83</v>
      </c>
      <c r="BI128" s="144" t="e">
        <f>ROUND(H128*#REF!,2)</f>
        <v>#REF!</v>
      </c>
      <c r="BJ128" s="14" t="s">
        <v>440</v>
      </c>
      <c r="BK128" s="143" t="s">
        <v>655</v>
      </c>
    </row>
    <row r="129" spans="1:63" s="2" customFormat="1" ht="48.75" x14ac:dyDescent="0.2">
      <c r="A129" s="28"/>
      <c r="B129" s="160"/>
      <c r="C129" s="162"/>
      <c r="D129" s="179" t="s">
        <v>172</v>
      </c>
      <c r="E129" s="162"/>
      <c r="F129" s="180" t="s">
        <v>178</v>
      </c>
      <c r="G129" s="162"/>
      <c r="H129" s="162"/>
      <c r="I129" s="162"/>
      <c r="J129" s="29"/>
      <c r="K129" s="145"/>
      <c r="L129" s="146"/>
      <c r="M129" s="53"/>
      <c r="N129" s="53"/>
      <c r="O129" s="53"/>
      <c r="P129" s="53"/>
      <c r="Q129" s="53"/>
      <c r="R129" s="54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R129" s="14" t="s">
        <v>172</v>
      </c>
      <c r="AS129" s="14" t="s">
        <v>83</v>
      </c>
    </row>
    <row r="130" spans="1:63" s="2" customFormat="1" ht="24" customHeight="1" x14ac:dyDescent="0.2">
      <c r="A130" s="28"/>
      <c r="B130" s="160"/>
      <c r="C130" s="175" t="s">
        <v>93</v>
      </c>
      <c r="D130" s="175" t="s">
        <v>166</v>
      </c>
      <c r="E130" s="176" t="s">
        <v>310</v>
      </c>
      <c r="F130" s="177" t="s">
        <v>311</v>
      </c>
      <c r="G130" s="178" t="s">
        <v>169</v>
      </c>
      <c r="H130" s="138"/>
      <c r="I130" s="177" t="s">
        <v>170</v>
      </c>
      <c r="J130" s="29"/>
      <c r="K130" s="139" t="s">
        <v>1</v>
      </c>
      <c r="L130" s="140" t="s">
        <v>41</v>
      </c>
      <c r="M130" s="53"/>
      <c r="N130" s="141" t="e">
        <f>M130*#REF!</f>
        <v>#REF!</v>
      </c>
      <c r="O130" s="141">
        <v>0</v>
      </c>
      <c r="P130" s="141" t="e">
        <f>O130*#REF!</f>
        <v>#REF!</v>
      </c>
      <c r="Q130" s="141">
        <v>0</v>
      </c>
      <c r="R130" s="142" t="e">
        <f>Q130*#REF!</f>
        <v>#REF!</v>
      </c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P130" s="143" t="s">
        <v>440</v>
      </c>
      <c r="AR130" s="143" t="s">
        <v>166</v>
      </c>
      <c r="AS130" s="143" t="s">
        <v>83</v>
      </c>
      <c r="AW130" s="14" t="s">
        <v>164</v>
      </c>
      <c r="BC130" s="144" t="e">
        <f>IF(L130="základní",#REF!,0)</f>
        <v>#REF!</v>
      </c>
      <c r="BD130" s="144">
        <f>IF(L130="snížená",#REF!,0)</f>
        <v>0</v>
      </c>
      <c r="BE130" s="144">
        <f>IF(L130="zákl. přenesená",#REF!,0)</f>
        <v>0</v>
      </c>
      <c r="BF130" s="144">
        <f>IF(L130="sníž. přenesená",#REF!,0)</f>
        <v>0</v>
      </c>
      <c r="BG130" s="144">
        <f>IF(L130="nulová",#REF!,0)</f>
        <v>0</v>
      </c>
      <c r="BH130" s="14" t="s">
        <v>83</v>
      </c>
      <c r="BI130" s="144" t="e">
        <f>ROUND(H130*#REF!,2)</f>
        <v>#REF!</v>
      </c>
      <c r="BJ130" s="14" t="s">
        <v>440</v>
      </c>
      <c r="BK130" s="143" t="s">
        <v>656</v>
      </c>
    </row>
    <row r="131" spans="1:63" s="2" customFormat="1" ht="29.25" x14ac:dyDescent="0.2">
      <c r="A131" s="28"/>
      <c r="B131" s="160"/>
      <c r="C131" s="162"/>
      <c r="D131" s="179" t="s">
        <v>172</v>
      </c>
      <c r="E131" s="162"/>
      <c r="F131" s="180" t="s">
        <v>313</v>
      </c>
      <c r="G131" s="162"/>
      <c r="H131" s="162"/>
      <c r="I131" s="162"/>
      <c r="J131" s="29"/>
      <c r="K131" s="145"/>
      <c r="L131" s="146"/>
      <c r="M131" s="53"/>
      <c r="N131" s="53"/>
      <c r="O131" s="53"/>
      <c r="P131" s="53"/>
      <c r="Q131" s="53"/>
      <c r="R131" s="54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R131" s="14" t="s">
        <v>172</v>
      </c>
      <c r="AS131" s="14" t="s">
        <v>83</v>
      </c>
    </row>
    <row r="132" spans="1:63" s="2" customFormat="1" ht="48" customHeight="1" x14ac:dyDescent="0.2">
      <c r="A132" s="28"/>
      <c r="B132" s="160"/>
      <c r="C132" s="175" t="s">
        <v>163</v>
      </c>
      <c r="D132" s="175" t="s">
        <v>166</v>
      </c>
      <c r="E132" s="176" t="s">
        <v>314</v>
      </c>
      <c r="F132" s="177" t="s">
        <v>315</v>
      </c>
      <c r="G132" s="178" t="s">
        <v>169</v>
      </c>
      <c r="H132" s="138"/>
      <c r="I132" s="177" t="s">
        <v>170</v>
      </c>
      <c r="J132" s="29"/>
      <c r="K132" s="139" t="s">
        <v>1</v>
      </c>
      <c r="L132" s="140" t="s">
        <v>41</v>
      </c>
      <c r="M132" s="53"/>
      <c r="N132" s="141" t="e">
        <f>M132*#REF!</f>
        <v>#REF!</v>
      </c>
      <c r="O132" s="141">
        <v>0</v>
      </c>
      <c r="P132" s="141" t="e">
        <f>O132*#REF!</f>
        <v>#REF!</v>
      </c>
      <c r="Q132" s="141">
        <v>0</v>
      </c>
      <c r="R132" s="142" t="e">
        <f>Q132*#REF!</f>
        <v>#REF!</v>
      </c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P132" s="143" t="s">
        <v>440</v>
      </c>
      <c r="AR132" s="143" t="s">
        <v>166</v>
      </c>
      <c r="AS132" s="143" t="s">
        <v>83</v>
      </c>
      <c r="AW132" s="14" t="s">
        <v>164</v>
      </c>
      <c r="BC132" s="144" t="e">
        <f>IF(L132="základní",#REF!,0)</f>
        <v>#REF!</v>
      </c>
      <c r="BD132" s="144">
        <f>IF(L132="snížená",#REF!,0)</f>
        <v>0</v>
      </c>
      <c r="BE132" s="144">
        <f>IF(L132="zákl. přenesená",#REF!,0)</f>
        <v>0</v>
      </c>
      <c r="BF132" s="144">
        <f>IF(L132="sníž. přenesená",#REF!,0)</f>
        <v>0</v>
      </c>
      <c r="BG132" s="144">
        <f>IF(L132="nulová",#REF!,0)</f>
        <v>0</v>
      </c>
      <c r="BH132" s="14" t="s">
        <v>83</v>
      </c>
      <c r="BI132" s="144" t="e">
        <f>ROUND(H132*#REF!,2)</f>
        <v>#REF!</v>
      </c>
      <c r="BJ132" s="14" t="s">
        <v>440</v>
      </c>
      <c r="BK132" s="143" t="s">
        <v>657</v>
      </c>
    </row>
    <row r="133" spans="1:63" s="2" customFormat="1" ht="48.75" x14ac:dyDescent="0.2">
      <c r="A133" s="28"/>
      <c r="B133" s="160"/>
      <c r="C133" s="162"/>
      <c r="D133" s="179" t="s">
        <v>172</v>
      </c>
      <c r="E133" s="162"/>
      <c r="F133" s="180" t="s">
        <v>317</v>
      </c>
      <c r="G133" s="162"/>
      <c r="H133" s="162"/>
      <c r="I133" s="162"/>
      <c r="J133" s="29"/>
      <c r="K133" s="145"/>
      <c r="L133" s="146"/>
      <c r="M133" s="53"/>
      <c r="N133" s="53"/>
      <c r="O133" s="53"/>
      <c r="P133" s="53"/>
      <c r="Q133" s="53"/>
      <c r="R133" s="54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R133" s="14" t="s">
        <v>172</v>
      </c>
      <c r="AS133" s="14" t="s">
        <v>83</v>
      </c>
    </row>
    <row r="134" spans="1:63" s="2" customFormat="1" ht="24" customHeight="1" x14ac:dyDescent="0.2">
      <c r="A134" s="28"/>
      <c r="B134" s="160"/>
      <c r="C134" s="175" t="s">
        <v>212</v>
      </c>
      <c r="D134" s="175" t="s">
        <v>166</v>
      </c>
      <c r="E134" s="176" t="s">
        <v>619</v>
      </c>
      <c r="F134" s="177" t="s">
        <v>658</v>
      </c>
      <c r="G134" s="178" t="s">
        <v>169</v>
      </c>
      <c r="H134" s="138"/>
      <c r="I134" s="177" t="s">
        <v>170</v>
      </c>
      <c r="J134" s="29"/>
      <c r="K134" s="139" t="s">
        <v>1</v>
      </c>
      <c r="L134" s="140" t="s">
        <v>41</v>
      </c>
      <c r="M134" s="53"/>
      <c r="N134" s="141" t="e">
        <f>M134*#REF!</f>
        <v>#REF!</v>
      </c>
      <c r="O134" s="141">
        <v>0</v>
      </c>
      <c r="P134" s="141" t="e">
        <f>O134*#REF!</f>
        <v>#REF!</v>
      </c>
      <c r="Q134" s="141">
        <v>0</v>
      </c>
      <c r="R134" s="142" t="e">
        <f>Q134*#REF!</f>
        <v>#REF!</v>
      </c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P134" s="143" t="s">
        <v>440</v>
      </c>
      <c r="AR134" s="143" t="s">
        <v>166</v>
      </c>
      <c r="AS134" s="143" t="s">
        <v>83</v>
      </c>
      <c r="AW134" s="14" t="s">
        <v>164</v>
      </c>
      <c r="BC134" s="144" t="e">
        <f>IF(L134="základní",#REF!,0)</f>
        <v>#REF!</v>
      </c>
      <c r="BD134" s="144">
        <f>IF(L134="snížená",#REF!,0)</f>
        <v>0</v>
      </c>
      <c r="BE134" s="144">
        <f>IF(L134="zákl. přenesená",#REF!,0)</f>
        <v>0</v>
      </c>
      <c r="BF134" s="144">
        <f>IF(L134="sníž. přenesená",#REF!,0)</f>
        <v>0</v>
      </c>
      <c r="BG134" s="144">
        <f>IF(L134="nulová",#REF!,0)</f>
        <v>0</v>
      </c>
      <c r="BH134" s="14" t="s">
        <v>83</v>
      </c>
      <c r="BI134" s="144" t="e">
        <f>ROUND(H134*#REF!,2)</f>
        <v>#REF!</v>
      </c>
      <c r="BJ134" s="14" t="s">
        <v>440</v>
      </c>
      <c r="BK134" s="143" t="s">
        <v>659</v>
      </c>
    </row>
    <row r="135" spans="1:63" s="2" customFormat="1" ht="39" x14ac:dyDescent="0.2">
      <c r="A135" s="28"/>
      <c r="B135" s="160"/>
      <c r="C135" s="162"/>
      <c r="D135" s="179" t="s">
        <v>172</v>
      </c>
      <c r="E135" s="162"/>
      <c r="F135" s="180" t="s">
        <v>620</v>
      </c>
      <c r="G135" s="162"/>
      <c r="H135" s="162"/>
      <c r="I135" s="162"/>
      <c r="J135" s="29"/>
      <c r="K135" s="145"/>
      <c r="L135" s="146"/>
      <c r="M135" s="53"/>
      <c r="N135" s="53"/>
      <c r="O135" s="53"/>
      <c r="P135" s="53"/>
      <c r="Q135" s="53"/>
      <c r="R135" s="54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R135" s="14" t="s">
        <v>172</v>
      </c>
      <c r="AS135" s="14" t="s">
        <v>83</v>
      </c>
    </row>
    <row r="136" spans="1:63" s="2" customFormat="1" ht="24" customHeight="1" x14ac:dyDescent="0.2">
      <c r="A136" s="28"/>
      <c r="B136" s="160"/>
      <c r="C136" s="175" t="s">
        <v>250</v>
      </c>
      <c r="D136" s="175" t="s">
        <v>166</v>
      </c>
      <c r="E136" s="176" t="s">
        <v>327</v>
      </c>
      <c r="F136" s="177" t="s">
        <v>328</v>
      </c>
      <c r="G136" s="178" t="s">
        <v>169</v>
      </c>
      <c r="H136" s="138"/>
      <c r="I136" s="177" t="s">
        <v>170</v>
      </c>
      <c r="J136" s="29"/>
      <c r="K136" s="139" t="s">
        <v>1</v>
      </c>
      <c r="L136" s="140" t="s">
        <v>41</v>
      </c>
      <c r="M136" s="53"/>
      <c r="N136" s="141" t="e">
        <f>M136*#REF!</f>
        <v>#REF!</v>
      </c>
      <c r="O136" s="141">
        <v>0</v>
      </c>
      <c r="P136" s="141" t="e">
        <f>O136*#REF!</f>
        <v>#REF!</v>
      </c>
      <c r="Q136" s="141">
        <v>0</v>
      </c>
      <c r="R136" s="142" t="e">
        <f>Q136*#REF!</f>
        <v>#REF!</v>
      </c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P136" s="143" t="s">
        <v>440</v>
      </c>
      <c r="AR136" s="143" t="s">
        <v>166</v>
      </c>
      <c r="AS136" s="143" t="s">
        <v>83</v>
      </c>
      <c r="AW136" s="14" t="s">
        <v>164</v>
      </c>
      <c r="BC136" s="144" t="e">
        <f>IF(L136="základní",#REF!,0)</f>
        <v>#REF!</v>
      </c>
      <c r="BD136" s="144">
        <f>IF(L136="snížená",#REF!,0)</f>
        <v>0</v>
      </c>
      <c r="BE136" s="144">
        <f>IF(L136="zákl. přenesená",#REF!,0)</f>
        <v>0</v>
      </c>
      <c r="BF136" s="144">
        <f>IF(L136="sníž. přenesená",#REF!,0)</f>
        <v>0</v>
      </c>
      <c r="BG136" s="144">
        <f>IF(L136="nulová",#REF!,0)</f>
        <v>0</v>
      </c>
      <c r="BH136" s="14" t="s">
        <v>83</v>
      </c>
      <c r="BI136" s="144" t="e">
        <f>ROUND(H136*#REF!,2)</f>
        <v>#REF!</v>
      </c>
      <c r="BJ136" s="14" t="s">
        <v>440</v>
      </c>
      <c r="BK136" s="143" t="s">
        <v>660</v>
      </c>
    </row>
    <row r="137" spans="1:63" s="2" customFormat="1" ht="29.25" x14ac:dyDescent="0.2">
      <c r="A137" s="28"/>
      <c r="B137" s="160"/>
      <c r="C137" s="162"/>
      <c r="D137" s="179" t="s">
        <v>172</v>
      </c>
      <c r="E137" s="162"/>
      <c r="F137" s="180" t="s">
        <v>330</v>
      </c>
      <c r="G137" s="162"/>
      <c r="H137" s="162"/>
      <c r="I137" s="162"/>
      <c r="J137" s="29"/>
      <c r="K137" s="145"/>
      <c r="L137" s="146"/>
      <c r="M137" s="53"/>
      <c r="N137" s="53"/>
      <c r="O137" s="53"/>
      <c r="P137" s="53"/>
      <c r="Q137" s="53"/>
      <c r="R137" s="54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R137" s="14" t="s">
        <v>172</v>
      </c>
      <c r="AS137" s="14" t="s">
        <v>83</v>
      </c>
    </row>
    <row r="138" spans="1:63" s="2" customFormat="1" ht="24" customHeight="1" x14ac:dyDescent="0.2">
      <c r="A138" s="28"/>
      <c r="B138" s="160"/>
      <c r="C138" s="175" t="s">
        <v>268</v>
      </c>
      <c r="D138" s="175" t="s">
        <v>166</v>
      </c>
      <c r="E138" s="176" t="s">
        <v>336</v>
      </c>
      <c r="F138" s="177" t="s">
        <v>337</v>
      </c>
      <c r="G138" s="178" t="s">
        <v>169</v>
      </c>
      <c r="H138" s="138"/>
      <c r="I138" s="177" t="s">
        <v>170</v>
      </c>
      <c r="J138" s="29"/>
      <c r="K138" s="139" t="s">
        <v>1</v>
      </c>
      <c r="L138" s="140" t="s">
        <v>41</v>
      </c>
      <c r="M138" s="53"/>
      <c r="N138" s="141" t="e">
        <f>M138*#REF!</f>
        <v>#REF!</v>
      </c>
      <c r="O138" s="141">
        <v>0</v>
      </c>
      <c r="P138" s="141" t="e">
        <f>O138*#REF!</f>
        <v>#REF!</v>
      </c>
      <c r="Q138" s="141">
        <v>0</v>
      </c>
      <c r="R138" s="142" t="e">
        <f>Q138*#REF!</f>
        <v>#REF!</v>
      </c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P138" s="143" t="s">
        <v>440</v>
      </c>
      <c r="AR138" s="143" t="s">
        <v>166</v>
      </c>
      <c r="AS138" s="143" t="s">
        <v>83</v>
      </c>
      <c r="AW138" s="14" t="s">
        <v>164</v>
      </c>
      <c r="BC138" s="144" t="e">
        <f>IF(L138="základní",#REF!,0)</f>
        <v>#REF!</v>
      </c>
      <c r="BD138" s="144">
        <f>IF(L138="snížená",#REF!,0)</f>
        <v>0</v>
      </c>
      <c r="BE138" s="144">
        <f>IF(L138="zákl. přenesená",#REF!,0)</f>
        <v>0</v>
      </c>
      <c r="BF138" s="144">
        <f>IF(L138="sníž. přenesená",#REF!,0)</f>
        <v>0</v>
      </c>
      <c r="BG138" s="144">
        <f>IF(L138="nulová",#REF!,0)</f>
        <v>0</v>
      </c>
      <c r="BH138" s="14" t="s">
        <v>83</v>
      </c>
      <c r="BI138" s="144" t="e">
        <f>ROUND(H138*#REF!,2)</f>
        <v>#REF!</v>
      </c>
      <c r="BJ138" s="14" t="s">
        <v>440</v>
      </c>
      <c r="BK138" s="143" t="s">
        <v>661</v>
      </c>
    </row>
    <row r="139" spans="1:63" s="2" customFormat="1" ht="29.25" x14ac:dyDescent="0.2">
      <c r="A139" s="28"/>
      <c r="B139" s="160"/>
      <c r="C139" s="162"/>
      <c r="D139" s="179" t="s">
        <v>172</v>
      </c>
      <c r="E139" s="162"/>
      <c r="F139" s="180" t="s">
        <v>339</v>
      </c>
      <c r="G139" s="162"/>
      <c r="H139" s="162"/>
      <c r="I139" s="162"/>
      <c r="J139" s="29"/>
      <c r="K139" s="145"/>
      <c r="L139" s="146"/>
      <c r="M139" s="53"/>
      <c r="N139" s="53"/>
      <c r="O139" s="53"/>
      <c r="P139" s="53"/>
      <c r="Q139" s="53"/>
      <c r="R139" s="54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R139" s="14" t="s">
        <v>172</v>
      </c>
      <c r="AS139" s="14" t="s">
        <v>83</v>
      </c>
    </row>
    <row r="140" spans="1:63" s="2" customFormat="1" ht="24" customHeight="1" x14ac:dyDescent="0.2">
      <c r="A140" s="28"/>
      <c r="B140" s="160"/>
      <c r="C140" s="175" t="s">
        <v>198</v>
      </c>
      <c r="D140" s="175" t="s">
        <v>166</v>
      </c>
      <c r="E140" s="176" t="s">
        <v>662</v>
      </c>
      <c r="F140" s="177" t="s">
        <v>663</v>
      </c>
      <c r="G140" s="178" t="s">
        <v>169</v>
      </c>
      <c r="H140" s="138"/>
      <c r="I140" s="177" t="s">
        <v>170</v>
      </c>
      <c r="J140" s="29"/>
      <c r="K140" s="139" t="s">
        <v>1</v>
      </c>
      <c r="L140" s="140" t="s">
        <v>41</v>
      </c>
      <c r="M140" s="53"/>
      <c r="N140" s="141" t="e">
        <f>M140*#REF!</f>
        <v>#REF!</v>
      </c>
      <c r="O140" s="141">
        <v>0</v>
      </c>
      <c r="P140" s="141" t="e">
        <f>O140*#REF!</f>
        <v>#REF!</v>
      </c>
      <c r="Q140" s="141">
        <v>0</v>
      </c>
      <c r="R140" s="142" t="e">
        <f>Q140*#REF!</f>
        <v>#REF!</v>
      </c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P140" s="143" t="s">
        <v>440</v>
      </c>
      <c r="AR140" s="143" t="s">
        <v>166</v>
      </c>
      <c r="AS140" s="143" t="s">
        <v>83</v>
      </c>
      <c r="AW140" s="14" t="s">
        <v>164</v>
      </c>
      <c r="BC140" s="144" t="e">
        <f>IF(L140="základní",#REF!,0)</f>
        <v>#REF!</v>
      </c>
      <c r="BD140" s="144">
        <f>IF(L140="snížená",#REF!,0)</f>
        <v>0</v>
      </c>
      <c r="BE140" s="144">
        <f>IF(L140="zákl. přenesená",#REF!,0)</f>
        <v>0</v>
      </c>
      <c r="BF140" s="144">
        <f>IF(L140="sníž. přenesená",#REF!,0)</f>
        <v>0</v>
      </c>
      <c r="BG140" s="144">
        <f>IF(L140="nulová",#REF!,0)</f>
        <v>0</v>
      </c>
      <c r="BH140" s="14" t="s">
        <v>83</v>
      </c>
      <c r="BI140" s="144" t="e">
        <f>ROUND(H140*#REF!,2)</f>
        <v>#REF!</v>
      </c>
      <c r="BJ140" s="14" t="s">
        <v>440</v>
      </c>
      <c r="BK140" s="143" t="s">
        <v>664</v>
      </c>
    </row>
    <row r="141" spans="1:63" s="2" customFormat="1" ht="29.25" x14ac:dyDescent="0.2">
      <c r="A141" s="28"/>
      <c r="B141" s="160"/>
      <c r="C141" s="162"/>
      <c r="D141" s="179" t="s">
        <v>172</v>
      </c>
      <c r="E141" s="162"/>
      <c r="F141" s="180" t="s">
        <v>665</v>
      </c>
      <c r="G141" s="162"/>
      <c r="H141" s="162"/>
      <c r="I141" s="162"/>
      <c r="J141" s="29"/>
      <c r="K141" s="145"/>
      <c r="L141" s="146"/>
      <c r="M141" s="53"/>
      <c r="N141" s="53"/>
      <c r="O141" s="53"/>
      <c r="P141" s="53"/>
      <c r="Q141" s="53"/>
      <c r="R141" s="54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R141" s="14" t="s">
        <v>172</v>
      </c>
      <c r="AS141" s="14" t="s">
        <v>83</v>
      </c>
    </row>
    <row r="142" spans="1:63" s="2" customFormat="1" ht="24" customHeight="1" x14ac:dyDescent="0.2">
      <c r="A142" s="28"/>
      <c r="B142" s="160"/>
      <c r="C142" s="175" t="s">
        <v>207</v>
      </c>
      <c r="D142" s="175" t="s">
        <v>166</v>
      </c>
      <c r="E142" s="176" t="s">
        <v>554</v>
      </c>
      <c r="F142" s="177" t="s">
        <v>666</v>
      </c>
      <c r="G142" s="178" t="s">
        <v>169</v>
      </c>
      <c r="H142" s="138"/>
      <c r="I142" s="177" t="s">
        <v>170</v>
      </c>
      <c r="J142" s="29"/>
      <c r="K142" s="139" t="s">
        <v>1</v>
      </c>
      <c r="L142" s="140" t="s">
        <v>41</v>
      </c>
      <c r="M142" s="53"/>
      <c r="N142" s="141" t="e">
        <f>M142*#REF!</f>
        <v>#REF!</v>
      </c>
      <c r="O142" s="141">
        <v>0</v>
      </c>
      <c r="P142" s="141" t="e">
        <f>O142*#REF!</f>
        <v>#REF!</v>
      </c>
      <c r="Q142" s="141">
        <v>0</v>
      </c>
      <c r="R142" s="142" t="e">
        <f>Q142*#REF!</f>
        <v>#REF!</v>
      </c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P142" s="143" t="s">
        <v>440</v>
      </c>
      <c r="AR142" s="143" t="s">
        <v>166</v>
      </c>
      <c r="AS142" s="143" t="s">
        <v>83</v>
      </c>
      <c r="AW142" s="14" t="s">
        <v>164</v>
      </c>
      <c r="BC142" s="144" t="e">
        <f>IF(L142="základní",#REF!,0)</f>
        <v>#REF!</v>
      </c>
      <c r="BD142" s="144">
        <f>IF(L142="snížená",#REF!,0)</f>
        <v>0</v>
      </c>
      <c r="BE142" s="144">
        <f>IF(L142="zákl. přenesená",#REF!,0)</f>
        <v>0</v>
      </c>
      <c r="BF142" s="144">
        <f>IF(L142="sníž. přenesená",#REF!,0)</f>
        <v>0</v>
      </c>
      <c r="BG142" s="144">
        <f>IF(L142="nulová",#REF!,0)</f>
        <v>0</v>
      </c>
      <c r="BH142" s="14" t="s">
        <v>83</v>
      </c>
      <c r="BI142" s="144" t="e">
        <f>ROUND(H142*#REF!,2)</f>
        <v>#REF!</v>
      </c>
      <c r="BJ142" s="14" t="s">
        <v>440</v>
      </c>
      <c r="BK142" s="143" t="s">
        <v>667</v>
      </c>
    </row>
    <row r="143" spans="1:63" s="2" customFormat="1" ht="39" x14ac:dyDescent="0.2">
      <c r="A143" s="28"/>
      <c r="B143" s="160"/>
      <c r="C143" s="162"/>
      <c r="D143" s="179" t="s">
        <v>172</v>
      </c>
      <c r="E143" s="162"/>
      <c r="F143" s="180" t="s">
        <v>555</v>
      </c>
      <c r="G143" s="162"/>
      <c r="H143" s="162"/>
      <c r="I143" s="162"/>
      <c r="J143" s="29"/>
      <c r="K143" s="145"/>
      <c r="L143" s="146"/>
      <c r="M143" s="53"/>
      <c r="N143" s="53"/>
      <c r="O143" s="53"/>
      <c r="P143" s="53"/>
      <c r="Q143" s="53"/>
      <c r="R143" s="54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R143" s="14" t="s">
        <v>172</v>
      </c>
      <c r="AS143" s="14" t="s">
        <v>83</v>
      </c>
    </row>
    <row r="144" spans="1:63" s="2" customFormat="1" ht="24" customHeight="1" x14ac:dyDescent="0.2">
      <c r="A144" s="28"/>
      <c r="B144" s="160"/>
      <c r="C144" s="175" t="s">
        <v>259</v>
      </c>
      <c r="D144" s="175" t="s">
        <v>166</v>
      </c>
      <c r="E144" s="176" t="s">
        <v>199</v>
      </c>
      <c r="F144" s="177" t="s">
        <v>200</v>
      </c>
      <c r="G144" s="178" t="s">
        <v>169</v>
      </c>
      <c r="H144" s="138"/>
      <c r="I144" s="177" t="s">
        <v>170</v>
      </c>
      <c r="J144" s="29"/>
      <c r="K144" s="139" t="s">
        <v>1</v>
      </c>
      <c r="L144" s="140" t="s">
        <v>41</v>
      </c>
      <c r="M144" s="53"/>
      <c r="N144" s="141" t="e">
        <f>M144*#REF!</f>
        <v>#REF!</v>
      </c>
      <c r="O144" s="141">
        <v>0</v>
      </c>
      <c r="P144" s="141" t="e">
        <f>O144*#REF!</f>
        <v>#REF!</v>
      </c>
      <c r="Q144" s="141">
        <v>0</v>
      </c>
      <c r="R144" s="142" t="e">
        <f>Q144*#REF!</f>
        <v>#REF!</v>
      </c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P144" s="143" t="s">
        <v>440</v>
      </c>
      <c r="AR144" s="143" t="s">
        <v>166</v>
      </c>
      <c r="AS144" s="143" t="s">
        <v>83</v>
      </c>
      <c r="AW144" s="14" t="s">
        <v>164</v>
      </c>
      <c r="BC144" s="144" t="e">
        <f>IF(L144="základní",#REF!,0)</f>
        <v>#REF!</v>
      </c>
      <c r="BD144" s="144">
        <f>IF(L144="snížená",#REF!,0)</f>
        <v>0</v>
      </c>
      <c r="BE144" s="144">
        <f>IF(L144="zákl. přenesená",#REF!,0)</f>
        <v>0</v>
      </c>
      <c r="BF144" s="144">
        <f>IF(L144="sníž. přenesená",#REF!,0)</f>
        <v>0</v>
      </c>
      <c r="BG144" s="144">
        <f>IF(L144="nulová",#REF!,0)</f>
        <v>0</v>
      </c>
      <c r="BH144" s="14" t="s">
        <v>83</v>
      </c>
      <c r="BI144" s="144" t="e">
        <f>ROUND(H144*#REF!,2)</f>
        <v>#REF!</v>
      </c>
      <c r="BJ144" s="14" t="s">
        <v>440</v>
      </c>
      <c r="BK144" s="143" t="s">
        <v>668</v>
      </c>
    </row>
    <row r="145" spans="1:63" s="2" customFormat="1" ht="39" x14ac:dyDescent="0.2">
      <c r="A145" s="28"/>
      <c r="B145" s="160"/>
      <c r="C145" s="162"/>
      <c r="D145" s="179" t="s">
        <v>172</v>
      </c>
      <c r="E145" s="162"/>
      <c r="F145" s="180" t="s">
        <v>202</v>
      </c>
      <c r="G145" s="162"/>
      <c r="H145" s="162"/>
      <c r="I145" s="162"/>
      <c r="J145" s="29"/>
      <c r="K145" s="145"/>
      <c r="L145" s="146"/>
      <c r="M145" s="53"/>
      <c r="N145" s="53"/>
      <c r="O145" s="53"/>
      <c r="P145" s="53"/>
      <c r="Q145" s="53"/>
      <c r="R145" s="54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R145" s="14" t="s">
        <v>172</v>
      </c>
      <c r="AS145" s="14" t="s">
        <v>83</v>
      </c>
    </row>
    <row r="146" spans="1:63" s="2" customFormat="1" ht="24" customHeight="1" x14ac:dyDescent="0.2">
      <c r="A146" s="28"/>
      <c r="B146" s="160"/>
      <c r="C146" s="175" t="s">
        <v>231</v>
      </c>
      <c r="D146" s="175" t="s">
        <v>166</v>
      </c>
      <c r="E146" s="176" t="s">
        <v>559</v>
      </c>
      <c r="F146" s="177" t="s">
        <v>669</v>
      </c>
      <c r="G146" s="178" t="s">
        <v>169</v>
      </c>
      <c r="H146" s="138"/>
      <c r="I146" s="177" t="s">
        <v>170</v>
      </c>
      <c r="J146" s="29"/>
      <c r="K146" s="139" t="s">
        <v>1</v>
      </c>
      <c r="L146" s="140" t="s">
        <v>41</v>
      </c>
      <c r="M146" s="53"/>
      <c r="N146" s="141" t="e">
        <f>M146*#REF!</f>
        <v>#REF!</v>
      </c>
      <c r="O146" s="141">
        <v>0</v>
      </c>
      <c r="P146" s="141" t="e">
        <f>O146*#REF!</f>
        <v>#REF!</v>
      </c>
      <c r="Q146" s="141">
        <v>0</v>
      </c>
      <c r="R146" s="142" t="e">
        <f>Q146*#REF!</f>
        <v>#REF!</v>
      </c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P146" s="143" t="s">
        <v>440</v>
      </c>
      <c r="AR146" s="143" t="s">
        <v>166</v>
      </c>
      <c r="AS146" s="143" t="s">
        <v>83</v>
      </c>
      <c r="AW146" s="14" t="s">
        <v>164</v>
      </c>
      <c r="BC146" s="144" t="e">
        <f>IF(L146="základní",#REF!,0)</f>
        <v>#REF!</v>
      </c>
      <c r="BD146" s="144">
        <f>IF(L146="snížená",#REF!,0)</f>
        <v>0</v>
      </c>
      <c r="BE146" s="144">
        <f>IF(L146="zákl. přenesená",#REF!,0)</f>
        <v>0</v>
      </c>
      <c r="BF146" s="144">
        <f>IF(L146="sníž. přenesená",#REF!,0)</f>
        <v>0</v>
      </c>
      <c r="BG146" s="144">
        <f>IF(L146="nulová",#REF!,0)</f>
        <v>0</v>
      </c>
      <c r="BH146" s="14" t="s">
        <v>83</v>
      </c>
      <c r="BI146" s="144" t="e">
        <f>ROUND(H146*#REF!,2)</f>
        <v>#REF!</v>
      </c>
      <c r="BJ146" s="14" t="s">
        <v>440</v>
      </c>
      <c r="BK146" s="143" t="s">
        <v>670</v>
      </c>
    </row>
    <row r="147" spans="1:63" s="2" customFormat="1" ht="39" x14ac:dyDescent="0.2">
      <c r="A147" s="28"/>
      <c r="B147" s="160"/>
      <c r="C147" s="162"/>
      <c r="D147" s="179" t="s">
        <v>172</v>
      </c>
      <c r="E147" s="162"/>
      <c r="F147" s="180" t="s">
        <v>560</v>
      </c>
      <c r="G147" s="162"/>
      <c r="H147" s="162"/>
      <c r="I147" s="162"/>
      <c r="J147" s="29"/>
      <c r="K147" s="145"/>
      <c r="L147" s="146"/>
      <c r="M147" s="53"/>
      <c r="N147" s="53"/>
      <c r="O147" s="53"/>
      <c r="P147" s="53"/>
      <c r="Q147" s="53"/>
      <c r="R147" s="54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R147" s="14" t="s">
        <v>172</v>
      </c>
      <c r="AS147" s="14" t="s">
        <v>83</v>
      </c>
    </row>
    <row r="148" spans="1:63" s="2" customFormat="1" ht="24" customHeight="1" x14ac:dyDescent="0.2">
      <c r="A148" s="28"/>
      <c r="B148" s="160"/>
      <c r="C148" s="175" t="s">
        <v>340</v>
      </c>
      <c r="D148" s="175" t="s">
        <v>166</v>
      </c>
      <c r="E148" s="176" t="s">
        <v>671</v>
      </c>
      <c r="F148" s="177" t="s">
        <v>672</v>
      </c>
      <c r="G148" s="178" t="s">
        <v>169</v>
      </c>
      <c r="H148" s="138"/>
      <c r="I148" s="177" t="s">
        <v>170</v>
      </c>
      <c r="J148" s="29"/>
      <c r="K148" s="139" t="s">
        <v>1</v>
      </c>
      <c r="L148" s="140" t="s">
        <v>41</v>
      </c>
      <c r="M148" s="53"/>
      <c r="N148" s="141" t="e">
        <f>M148*#REF!</f>
        <v>#REF!</v>
      </c>
      <c r="O148" s="141">
        <v>0</v>
      </c>
      <c r="P148" s="141" t="e">
        <f>O148*#REF!</f>
        <v>#REF!</v>
      </c>
      <c r="Q148" s="141">
        <v>0</v>
      </c>
      <c r="R148" s="142" t="e">
        <f>Q148*#REF!</f>
        <v>#REF!</v>
      </c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P148" s="143" t="s">
        <v>440</v>
      </c>
      <c r="AR148" s="143" t="s">
        <v>166</v>
      </c>
      <c r="AS148" s="143" t="s">
        <v>83</v>
      </c>
      <c r="AW148" s="14" t="s">
        <v>164</v>
      </c>
      <c r="BC148" s="144" t="e">
        <f>IF(L148="základní",#REF!,0)</f>
        <v>#REF!</v>
      </c>
      <c r="BD148" s="144">
        <f>IF(L148="snížená",#REF!,0)</f>
        <v>0</v>
      </c>
      <c r="BE148" s="144">
        <f>IF(L148="zákl. přenesená",#REF!,0)</f>
        <v>0</v>
      </c>
      <c r="BF148" s="144">
        <f>IF(L148="sníž. přenesená",#REF!,0)</f>
        <v>0</v>
      </c>
      <c r="BG148" s="144">
        <f>IF(L148="nulová",#REF!,0)</f>
        <v>0</v>
      </c>
      <c r="BH148" s="14" t="s">
        <v>83</v>
      </c>
      <c r="BI148" s="144" t="e">
        <f>ROUND(H148*#REF!,2)</f>
        <v>#REF!</v>
      </c>
      <c r="BJ148" s="14" t="s">
        <v>440</v>
      </c>
      <c r="BK148" s="143" t="s">
        <v>673</v>
      </c>
    </row>
    <row r="149" spans="1:63" s="2" customFormat="1" ht="29.25" x14ac:dyDescent="0.2">
      <c r="A149" s="28"/>
      <c r="B149" s="160"/>
      <c r="C149" s="162"/>
      <c r="D149" s="179" t="s">
        <v>172</v>
      </c>
      <c r="E149" s="162"/>
      <c r="F149" s="180" t="s">
        <v>674</v>
      </c>
      <c r="G149" s="162"/>
      <c r="H149" s="162"/>
      <c r="I149" s="162"/>
      <c r="J149" s="29"/>
      <c r="K149" s="145"/>
      <c r="L149" s="146"/>
      <c r="M149" s="53"/>
      <c r="N149" s="53"/>
      <c r="O149" s="53"/>
      <c r="P149" s="53"/>
      <c r="Q149" s="53"/>
      <c r="R149" s="54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R149" s="14" t="s">
        <v>172</v>
      </c>
      <c r="AS149" s="14" t="s">
        <v>83</v>
      </c>
    </row>
    <row r="150" spans="1:63" s="2" customFormat="1" ht="24" customHeight="1" x14ac:dyDescent="0.2">
      <c r="A150" s="28"/>
      <c r="B150" s="160"/>
      <c r="C150" s="175" t="s">
        <v>245</v>
      </c>
      <c r="D150" s="175" t="s">
        <v>166</v>
      </c>
      <c r="E150" s="176" t="s">
        <v>675</v>
      </c>
      <c r="F150" s="177" t="s">
        <v>676</v>
      </c>
      <c r="G150" s="178" t="s">
        <v>169</v>
      </c>
      <c r="H150" s="138"/>
      <c r="I150" s="177" t="s">
        <v>170</v>
      </c>
      <c r="J150" s="29"/>
      <c r="K150" s="139" t="s">
        <v>1</v>
      </c>
      <c r="L150" s="140" t="s">
        <v>41</v>
      </c>
      <c r="M150" s="53"/>
      <c r="N150" s="141" t="e">
        <f>M150*#REF!</f>
        <v>#REF!</v>
      </c>
      <c r="O150" s="141">
        <v>0</v>
      </c>
      <c r="P150" s="141" t="e">
        <f>O150*#REF!</f>
        <v>#REF!</v>
      </c>
      <c r="Q150" s="141">
        <v>0</v>
      </c>
      <c r="R150" s="142" t="e">
        <f>Q150*#REF!</f>
        <v>#REF!</v>
      </c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P150" s="143" t="s">
        <v>440</v>
      </c>
      <c r="AR150" s="143" t="s">
        <v>166</v>
      </c>
      <c r="AS150" s="143" t="s">
        <v>83</v>
      </c>
      <c r="AW150" s="14" t="s">
        <v>164</v>
      </c>
      <c r="BC150" s="144" t="e">
        <f>IF(L150="základní",#REF!,0)</f>
        <v>#REF!</v>
      </c>
      <c r="BD150" s="144">
        <f>IF(L150="snížená",#REF!,0)</f>
        <v>0</v>
      </c>
      <c r="BE150" s="144">
        <f>IF(L150="zákl. přenesená",#REF!,0)</f>
        <v>0</v>
      </c>
      <c r="BF150" s="144">
        <f>IF(L150="sníž. přenesená",#REF!,0)</f>
        <v>0</v>
      </c>
      <c r="BG150" s="144">
        <f>IF(L150="nulová",#REF!,0)</f>
        <v>0</v>
      </c>
      <c r="BH150" s="14" t="s">
        <v>83</v>
      </c>
      <c r="BI150" s="144" t="e">
        <f>ROUND(H150*#REF!,2)</f>
        <v>#REF!</v>
      </c>
      <c r="BJ150" s="14" t="s">
        <v>440</v>
      </c>
      <c r="BK150" s="143" t="s">
        <v>677</v>
      </c>
    </row>
    <row r="151" spans="1:63" s="2" customFormat="1" ht="48.75" x14ac:dyDescent="0.2">
      <c r="A151" s="28"/>
      <c r="B151" s="160"/>
      <c r="C151" s="162"/>
      <c r="D151" s="179" t="s">
        <v>172</v>
      </c>
      <c r="E151" s="162"/>
      <c r="F151" s="180" t="s">
        <v>678</v>
      </c>
      <c r="G151" s="162"/>
      <c r="H151" s="162"/>
      <c r="I151" s="162"/>
      <c r="J151" s="29"/>
      <c r="K151" s="145"/>
      <c r="L151" s="146"/>
      <c r="M151" s="53"/>
      <c r="N151" s="53"/>
      <c r="O151" s="53"/>
      <c r="P151" s="53"/>
      <c r="Q151" s="53"/>
      <c r="R151" s="54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R151" s="14" t="s">
        <v>172</v>
      </c>
      <c r="AS151" s="14" t="s">
        <v>83</v>
      </c>
    </row>
    <row r="152" spans="1:63" s="2" customFormat="1" ht="24" customHeight="1" x14ac:dyDescent="0.2">
      <c r="A152" s="28"/>
      <c r="B152" s="160"/>
      <c r="C152" s="175" t="s">
        <v>221</v>
      </c>
      <c r="D152" s="175" t="s">
        <v>166</v>
      </c>
      <c r="E152" s="176" t="s">
        <v>203</v>
      </c>
      <c r="F152" s="177" t="s">
        <v>204</v>
      </c>
      <c r="G152" s="178" t="s">
        <v>169</v>
      </c>
      <c r="H152" s="138"/>
      <c r="I152" s="177" t="s">
        <v>170</v>
      </c>
      <c r="J152" s="29"/>
      <c r="K152" s="139" t="s">
        <v>1</v>
      </c>
      <c r="L152" s="140" t="s">
        <v>41</v>
      </c>
      <c r="M152" s="53"/>
      <c r="N152" s="141" t="e">
        <f>M152*#REF!</f>
        <v>#REF!</v>
      </c>
      <c r="O152" s="141">
        <v>0</v>
      </c>
      <c r="P152" s="141" t="e">
        <f>O152*#REF!</f>
        <v>#REF!</v>
      </c>
      <c r="Q152" s="141">
        <v>0</v>
      </c>
      <c r="R152" s="142" t="e">
        <f>Q152*#REF!</f>
        <v>#REF!</v>
      </c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P152" s="143" t="s">
        <v>440</v>
      </c>
      <c r="AR152" s="143" t="s">
        <v>166</v>
      </c>
      <c r="AS152" s="143" t="s">
        <v>83</v>
      </c>
      <c r="AW152" s="14" t="s">
        <v>164</v>
      </c>
      <c r="BC152" s="144" t="e">
        <f>IF(L152="základní",#REF!,0)</f>
        <v>#REF!</v>
      </c>
      <c r="BD152" s="144">
        <f>IF(L152="snížená",#REF!,0)</f>
        <v>0</v>
      </c>
      <c r="BE152" s="144">
        <f>IF(L152="zákl. přenesená",#REF!,0)</f>
        <v>0</v>
      </c>
      <c r="BF152" s="144">
        <f>IF(L152="sníž. přenesená",#REF!,0)</f>
        <v>0</v>
      </c>
      <c r="BG152" s="144">
        <f>IF(L152="nulová",#REF!,0)</f>
        <v>0</v>
      </c>
      <c r="BH152" s="14" t="s">
        <v>83</v>
      </c>
      <c r="BI152" s="144" t="e">
        <f>ROUND(H152*#REF!,2)</f>
        <v>#REF!</v>
      </c>
      <c r="BJ152" s="14" t="s">
        <v>440</v>
      </c>
      <c r="BK152" s="143" t="s">
        <v>679</v>
      </c>
    </row>
    <row r="153" spans="1:63" s="2" customFormat="1" ht="29.25" x14ac:dyDescent="0.2">
      <c r="A153" s="28"/>
      <c r="B153" s="160"/>
      <c r="C153" s="162"/>
      <c r="D153" s="179" t="s">
        <v>172</v>
      </c>
      <c r="E153" s="162"/>
      <c r="F153" s="180" t="s">
        <v>206</v>
      </c>
      <c r="G153" s="162"/>
      <c r="H153" s="162"/>
      <c r="I153" s="162"/>
      <c r="J153" s="29"/>
      <c r="K153" s="145"/>
      <c r="L153" s="146"/>
      <c r="M153" s="53"/>
      <c r="N153" s="53"/>
      <c r="O153" s="53"/>
      <c r="P153" s="53"/>
      <c r="Q153" s="53"/>
      <c r="R153" s="54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R153" s="14" t="s">
        <v>172</v>
      </c>
      <c r="AS153" s="14" t="s">
        <v>83</v>
      </c>
    </row>
    <row r="154" spans="1:63" s="2" customFormat="1" ht="24" customHeight="1" x14ac:dyDescent="0.2">
      <c r="A154" s="28"/>
      <c r="B154" s="160"/>
      <c r="C154" s="175" t="s">
        <v>8</v>
      </c>
      <c r="D154" s="175" t="s">
        <v>166</v>
      </c>
      <c r="E154" s="176" t="s">
        <v>208</v>
      </c>
      <c r="F154" s="177" t="s">
        <v>209</v>
      </c>
      <c r="G154" s="178" t="s">
        <v>169</v>
      </c>
      <c r="H154" s="138"/>
      <c r="I154" s="177" t="s">
        <v>170</v>
      </c>
      <c r="J154" s="29"/>
      <c r="K154" s="139" t="s">
        <v>1</v>
      </c>
      <c r="L154" s="140" t="s">
        <v>41</v>
      </c>
      <c r="M154" s="53"/>
      <c r="N154" s="141" t="e">
        <f>M154*#REF!</f>
        <v>#REF!</v>
      </c>
      <c r="O154" s="141">
        <v>0</v>
      </c>
      <c r="P154" s="141" t="e">
        <f>O154*#REF!</f>
        <v>#REF!</v>
      </c>
      <c r="Q154" s="141">
        <v>0</v>
      </c>
      <c r="R154" s="142" t="e">
        <f>Q154*#REF!</f>
        <v>#REF!</v>
      </c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P154" s="143" t="s">
        <v>440</v>
      </c>
      <c r="AR154" s="143" t="s">
        <v>166</v>
      </c>
      <c r="AS154" s="143" t="s">
        <v>83</v>
      </c>
      <c r="AW154" s="14" t="s">
        <v>164</v>
      </c>
      <c r="BC154" s="144" t="e">
        <f>IF(L154="základní",#REF!,0)</f>
        <v>#REF!</v>
      </c>
      <c r="BD154" s="144">
        <f>IF(L154="snížená",#REF!,0)</f>
        <v>0</v>
      </c>
      <c r="BE154" s="144">
        <f>IF(L154="zákl. přenesená",#REF!,0)</f>
        <v>0</v>
      </c>
      <c r="BF154" s="144">
        <f>IF(L154="sníž. přenesená",#REF!,0)</f>
        <v>0</v>
      </c>
      <c r="BG154" s="144">
        <f>IF(L154="nulová",#REF!,0)</f>
        <v>0</v>
      </c>
      <c r="BH154" s="14" t="s">
        <v>83</v>
      </c>
      <c r="BI154" s="144" t="e">
        <f>ROUND(H154*#REF!,2)</f>
        <v>#REF!</v>
      </c>
      <c r="BJ154" s="14" t="s">
        <v>440</v>
      </c>
      <c r="BK154" s="143" t="s">
        <v>680</v>
      </c>
    </row>
    <row r="155" spans="1:63" s="2" customFormat="1" ht="29.25" x14ac:dyDescent="0.2">
      <c r="A155" s="28"/>
      <c r="B155" s="160"/>
      <c r="C155" s="162"/>
      <c r="D155" s="179" t="s">
        <v>172</v>
      </c>
      <c r="E155" s="162"/>
      <c r="F155" s="180" t="s">
        <v>211</v>
      </c>
      <c r="G155" s="162"/>
      <c r="H155" s="162"/>
      <c r="I155" s="162"/>
      <c r="J155" s="29"/>
      <c r="K155" s="145"/>
      <c r="L155" s="146"/>
      <c r="M155" s="53"/>
      <c r="N155" s="53"/>
      <c r="O155" s="53"/>
      <c r="P155" s="53"/>
      <c r="Q155" s="53"/>
      <c r="R155" s="54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R155" s="14" t="s">
        <v>172</v>
      </c>
      <c r="AS155" s="14" t="s">
        <v>83</v>
      </c>
    </row>
    <row r="156" spans="1:63" s="2" customFormat="1" ht="24" customHeight="1" x14ac:dyDescent="0.2">
      <c r="A156" s="28"/>
      <c r="B156" s="160"/>
      <c r="C156" s="175" t="s">
        <v>226</v>
      </c>
      <c r="D156" s="175" t="s">
        <v>166</v>
      </c>
      <c r="E156" s="176" t="s">
        <v>213</v>
      </c>
      <c r="F156" s="177" t="s">
        <v>214</v>
      </c>
      <c r="G156" s="178" t="s">
        <v>169</v>
      </c>
      <c r="H156" s="138"/>
      <c r="I156" s="177" t="s">
        <v>170</v>
      </c>
      <c r="J156" s="29"/>
      <c r="K156" s="139" t="s">
        <v>1</v>
      </c>
      <c r="L156" s="140" t="s">
        <v>41</v>
      </c>
      <c r="M156" s="53"/>
      <c r="N156" s="141" t="e">
        <f>M156*#REF!</f>
        <v>#REF!</v>
      </c>
      <c r="O156" s="141">
        <v>0</v>
      </c>
      <c r="P156" s="141" t="e">
        <f>O156*#REF!</f>
        <v>#REF!</v>
      </c>
      <c r="Q156" s="141">
        <v>0</v>
      </c>
      <c r="R156" s="142" t="e">
        <f>Q156*#REF!</f>
        <v>#REF!</v>
      </c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P156" s="143" t="s">
        <v>440</v>
      </c>
      <c r="AR156" s="143" t="s">
        <v>166</v>
      </c>
      <c r="AS156" s="143" t="s">
        <v>83</v>
      </c>
      <c r="AW156" s="14" t="s">
        <v>164</v>
      </c>
      <c r="BC156" s="144" t="e">
        <f>IF(L156="základní",#REF!,0)</f>
        <v>#REF!</v>
      </c>
      <c r="BD156" s="144">
        <f>IF(L156="snížená",#REF!,0)</f>
        <v>0</v>
      </c>
      <c r="BE156" s="144">
        <f>IF(L156="zákl. přenesená",#REF!,0)</f>
        <v>0</v>
      </c>
      <c r="BF156" s="144">
        <f>IF(L156="sníž. přenesená",#REF!,0)</f>
        <v>0</v>
      </c>
      <c r="BG156" s="144">
        <f>IF(L156="nulová",#REF!,0)</f>
        <v>0</v>
      </c>
      <c r="BH156" s="14" t="s">
        <v>83</v>
      </c>
      <c r="BI156" s="144" t="e">
        <f>ROUND(H156*#REF!,2)</f>
        <v>#REF!</v>
      </c>
      <c r="BJ156" s="14" t="s">
        <v>440</v>
      </c>
      <c r="BK156" s="143" t="s">
        <v>681</v>
      </c>
    </row>
    <row r="157" spans="1:63" s="2" customFormat="1" ht="29.25" x14ac:dyDescent="0.2">
      <c r="A157" s="28"/>
      <c r="B157" s="160"/>
      <c r="C157" s="162"/>
      <c r="D157" s="179" t="s">
        <v>172</v>
      </c>
      <c r="E157" s="162"/>
      <c r="F157" s="180" t="s">
        <v>216</v>
      </c>
      <c r="G157" s="162"/>
      <c r="H157" s="162"/>
      <c r="I157" s="162"/>
      <c r="J157" s="29"/>
      <c r="K157" s="145"/>
      <c r="L157" s="146"/>
      <c r="M157" s="53"/>
      <c r="N157" s="53"/>
      <c r="O157" s="53"/>
      <c r="P157" s="53"/>
      <c r="Q157" s="53"/>
      <c r="R157" s="54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R157" s="14" t="s">
        <v>172</v>
      </c>
      <c r="AS157" s="14" t="s">
        <v>83</v>
      </c>
    </row>
    <row r="158" spans="1:63" s="2" customFormat="1" ht="24" customHeight="1" x14ac:dyDescent="0.2">
      <c r="A158" s="28"/>
      <c r="B158" s="160"/>
      <c r="C158" s="175" t="s">
        <v>236</v>
      </c>
      <c r="D158" s="175" t="s">
        <v>166</v>
      </c>
      <c r="E158" s="176" t="s">
        <v>217</v>
      </c>
      <c r="F158" s="177" t="s">
        <v>218</v>
      </c>
      <c r="G158" s="178" t="s">
        <v>169</v>
      </c>
      <c r="H158" s="138"/>
      <c r="I158" s="177" t="s">
        <v>170</v>
      </c>
      <c r="J158" s="29"/>
      <c r="K158" s="139" t="s">
        <v>1</v>
      </c>
      <c r="L158" s="140" t="s">
        <v>41</v>
      </c>
      <c r="M158" s="53"/>
      <c r="N158" s="141" t="e">
        <f>M158*#REF!</f>
        <v>#REF!</v>
      </c>
      <c r="O158" s="141">
        <v>0</v>
      </c>
      <c r="P158" s="141" t="e">
        <f>O158*#REF!</f>
        <v>#REF!</v>
      </c>
      <c r="Q158" s="141">
        <v>0</v>
      </c>
      <c r="R158" s="142" t="e">
        <f>Q158*#REF!</f>
        <v>#REF!</v>
      </c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P158" s="143" t="s">
        <v>440</v>
      </c>
      <c r="AR158" s="143" t="s">
        <v>166</v>
      </c>
      <c r="AS158" s="143" t="s">
        <v>83</v>
      </c>
      <c r="AW158" s="14" t="s">
        <v>164</v>
      </c>
      <c r="BC158" s="144" t="e">
        <f>IF(L158="základní",#REF!,0)</f>
        <v>#REF!</v>
      </c>
      <c r="BD158" s="144">
        <f>IF(L158="snížená",#REF!,0)</f>
        <v>0</v>
      </c>
      <c r="BE158" s="144">
        <f>IF(L158="zákl. přenesená",#REF!,0)</f>
        <v>0</v>
      </c>
      <c r="BF158" s="144">
        <f>IF(L158="sníž. přenesená",#REF!,0)</f>
        <v>0</v>
      </c>
      <c r="BG158" s="144">
        <f>IF(L158="nulová",#REF!,0)</f>
        <v>0</v>
      </c>
      <c r="BH158" s="14" t="s">
        <v>83</v>
      </c>
      <c r="BI158" s="144" t="e">
        <f>ROUND(H158*#REF!,2)</f>
        <v>#REF!</v>
      </c>
      <c r="BJ158" s="14" t="s">
        <v>440</v>
      </c>
      <c r="BK158" s="143" t="s">
        <v>682</v>
      </c>
    </row>
    <row r="159" spans="1:63" s="2" customFormat="1" ht="29.25" x14ac:dyDescent="0.2">
      <c r="A159" s="28"/>
      <c r="B159" s="160"/>
      <c r="C159" s="162"/>
      <c r="D159" s="179" t="s">
        <v>172</v>
      </c>
      <c r="E159" s="162"/>
      <c r="F159" s="180" t="s">
        <v>220</v>
      </c>
      <c r="G159" s="162"/>
      <c r="H159" s="162"/>
      <c r="I159" s="162"/>
      <c r="J159" s="29"/>
      <c r="K159" s="145"/>
      <c r="L159" s="146"/>
      <c r="M159" s="53"/>
      <c r="N159" s="53"/>
      <c r="O159" s="53"/>
      <c r="P159" s="53"/>
      <c r="Q159" s="53"/>
      <c r="R159" s="54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R159" s="14" t="s">
        <v>172</v>
      </c>
      <c r="AS159" s="14" t="s">
        <v>83</v>
      </c>
    </row>
    <row r="160" spans="1:63" s="2" customFormat="1" ht="24" customHeight="1" x14ac:dyDescent="0.2">
      <c r="A160" s="28"/>
      <c r="B160" s="160"/>
      <c r="C160" s="175" t="s">
        <v>184</v>
      </c>
      <c r="D160" s="175" t="s">
        <v>166</v>
      </c>
      <c r="E160" s="176" t="s">
        <v>683</v>
      </c>
      <c r="F160" s="177" t="s">
        <v>684</v>
      </c>
      <c r="G160" s="178" t="s">
        <v>169</v>
      </c>
      <c r="H160" s="138"/>
      <c r="I160" s="177" t="s">
        <v>170</v>
      </c>
      <c r="J160" s="29"/>
      <c r="K160" s="139" t="s">
        <v>1</v>
      </c>
      <c r="L160" s="140" t="s">
        <v>41</v>
      </c>
      <c r="M160" s="53"/>
      <c r="N160" s="141" t="e">
        <f>M160*#REF!</f>
        <v>#REF!</v>
      </c>
      <c r="O160" s="141">
        <v>0</v>
      </c>
      <c r="P160" s="141" t="e">
        <f>O160*#REF!</f>
        <v>#REF!</v>
      </c>
      <c r="Q160" s="141">
        <v>0</v>
      </c>
      <c r="R160" s="142" t="e">
        <f>Q160*#REF!</f>
        <v>#REF!</v>
      </c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P160" s="143" t="s">
        <v>440</v>
      </c>
      <c r="AR160" s="143" t="s">
        <v>166</v>
      </c>
      <c r="AS160" s="143" t="s">
        <v>83</v>
      </c>
      <c r="AW160" s="14" t="s">
        <v>164</v>
      </c>
      <c r="BC160" s="144" t="e">
        <f>IF(L160="základní",#REF!,0)</f>
        <v>#REF!</v>
      </c>
      <c r="BD160" s="144">
        <f>IF(L160="snížená",#REF!,0)</f>
        <v>0</v>
      </c>
      <c r="BE160" s="144">
        <f>IF(L160="zákl. přenesená",#REF!,0)</f>
        <v>0</v>
      </c>
      <c r="BF160" s="144">
        <f>IF(L160="sníž. přenesená",#REF!,0)</f>
        <v>0</v>
      </c>
      <c r="BG160" s="144">
        <f>IF(L160="nulová",#REF!,0)</f>
        <v>0</v>
      </c>
      <c r="BH160" s="14" t="s">
        <v>83</v>
      </c>
      <c r="BI160" s="144" t="e">
        <f>ROUND(H160*#REF!,2)</f>
        <v>#REF!</v>
      </c>
      <c r="BJ160" s="14" t="s">
        <v>440</v>
      </c>
      <c r="BK160" s="143" t="s">
        <v>685</v>
      </c>
    </row>
    <row r="161" spans="1:63" s="2" customFormat="1" ht="29.25" x14ac:dyDescent="0.2">
      <c r="A161" s="28"/>
      <c r="B161" s="160"/>
      <c r="C161" s="162"/>
      <c r="D161" s="179" t="s">
        <v>172</v>
      </c>
      <c r="E161" s="162"/>
      <c r="F161" s="180" t="s">
        <v>686</v>
      </c>
      <c r="G161" s="162"/>
      <c r="H161" s="162"/>
      <c r="I161" s="162"/>
      <c r="J161" s="29"/>
      <c r="K161" s="145"/>
      <c r="L161" s="146"/>
      <c r="M161" s="53"/>
      <c r="N161" s="53"/>
      <c r="O161" s="53"/>
      <c r="P161" s="53"/>
      <c r="Q161" s="53"/>
      <c r="R161" s="54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R161" s="14" t="s">
        <v>172</v>
      </c>
      <c r="AS161" s="14" t="s">
        <v>83</v>
      </c>
    </row>
    <row r="162" spans="1:63" s="2" customFormat="1" ht="24" customHeight="1" x14ac:dyDescent="0.2">
      <c r="A162" s="28"/>
      <c r="B162" s="160"/>
      <c r="C162" s="175" t="s">
        <v>283</v>
      </c>
      <c r="D162" s="175" t="s">
        <v>166</v>
      </c>
      <c r="E162" s="176" t="s">
        <v>222</v>
      </c>
      <c r="F162" s="177" t="s">
        <v>223</v>
      </c>
      <c r="G162" s="178" t="s">
        <v>169</v>
      </c>
      <c r="H162" s="138"/>
      <c r="I162" s="177" t="s">
        <v>170</v>
      </c>
      <c r="J162" s="29"/>
      <c r="K162" s="139" t="s">
        <v>1</v>
      </c>
      <c r="L162" s="140" t="s">
        <v>41</v>
      </c>
      <c r="M162" s="53"/>
      <c r="N162" s="141" t="e">
        <f>M162*#REF!</f>
        <v>#REF!</v>
      </c>
      <c r="O162" s="141">
        <v>0</v>
      </c>
      <c r="P162" s="141" t="e">
        <f>O162*#REF!</f>
        <v>#REF!</v>
      </c>
      <c r="Q162" s="141">
        <v>0</v>
      </c>
      <c r="R162" s="142" t="e">
        <f>Q162*#REF!</f>
        <v>#REF!</v>
      </c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P162" s="143" t="s">
        <v>440</v>
      </c>
      <c r="AR162" s="143" t="s">
        <v>166</v>
      </c>
      <c r="AS162" s="143" t="s">
        <v>83</v>
      </c>
      <c r="AW162" s="14" t="s">
        <v>164</v>
      </c>
      <c r="BC162" s="144" t="e">
        <f>IF(L162="základní",#REF!,0)</f>
        <v>#REF!</v>
      </c>
      <c r="BD162" s="144">
        <f>IF(L162="snížená",#REF!,0)</f>
        <v>0</v>
      </c>
      <c r="BE162" s="144">
        <f>IF(L162="zákl. přenesená",#REF!,0)</f>
        <v>0</v>
      </c>
      <c r="BF162" s="144">
        <f>IF(L162="sníž. přenesená",#REF!,0)</f>
        <v>0</v>
      </c>
      <c r="BG162" s="144">
        <f>IF(L162="nulová",#REF!,0)</f>
        <v>0</v>
      </c>
      <c r="BH162" s="14" t="s">
        <v>83</v>
      </c>
      <c r="BI162" s="144" t="e">
        <f>ROUND(H162*#REF!,2)</f>
        <v>#REF!</v>
      </c>
      <c r="BJ162" s="14" t="s">
        <v>440</v>
      </c>
      <c r="BK162" s="143" t="s">
        <v>687</v>
      </c>
    </row>
    <row r="163" spans="1:63" s="2" customFormat="1" ht="29.25" x14ac:dyDescent="0.2">
      <c r="A163" s="28"/>
      <c r="B163" s="160"/>
      <c r="C163" s="162"/>
      <c r="D163" s="179" t="s">
        <v>172</v>
      </c>
      <c r="E163" s="162"/>
      <c r="F163" s="180" t="s">
        <v>225</v>
      </c>
      <c r="G163" s="162"/>
      <c r="H163" s="162"/>
      <c r="I163" s="162"/>
      <c r="J163" s="29"/>
      <c r="K163" s="145"/>
      <c r="L163" s="146"/>
      <c r="M163" s="53"/>
      <c r="N163" s="53"/>
      <c r="O163" s="53"/>
      <c r="P163" s="53"/>
      <c r="Q163" s="53"/>
      <c r="R163" s="54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R163" s="14" t="s">
        <v>172</v>
      </c>
      <c r="AS163" s="14" t="s">
        <v>83</v>
      </c>
    </row>
    <row r="164" spans="1:63" s="2" customFormat="1" ht="24" customHeight="1" x14ac:dyDescent="0.2">
      <c r="A164" s="28"/>
      <c r="B164" s="160"/>
      <c r="C164" s="175" t="s">
        <v>189</v>
      </c>
      <c r="D164" s="175" t="s">
        <v>166</v>
      </c>
      <c r="E164" s="176" t="s">
        <v>688</v>
      </c>
      <c r="F164" s="177" t="s">
        <v>689</v>
      </c>
      <c r="G164" s="178" t="s">
        <v>169</v>
      </c>
      <c r="H164" s="138"/>
      <c r="I164" s="177" t="s">
        <v>170</v>
      </c>
      <c r="J164" s="29"/>
      <c r="K164" s="139" t="s">
        <v>1</v>
      </c>
      <c r="L164" s="140" t="s">
        <v>41</v>
      </c>
      <c r="M164" s="53"/>
      <c r="N164" s="141" t="e">
        <f>M164*#REF!</f>
        <v>#REF!</v>
      </c>
      <c r="O164" s="141">
        <v>0</v>
      </c>
      <c r="P164" s="141" t="e">
        <f>O164*#REF!</f>
        <v>#REF!</v>
      </c>
      <c r="Q164" s="141">
        <v>0</v>
      </c>
      <c r="R164" s="142" t="e">
        <f>Q164*#REF!</f>
        <v>#REF!</v>
      </c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P164" s="143" t="s">
        <v>440</v>
      </c>
      <c r="AR164" s="143" t="s">
        <v>166</v>
      </c>
      <c r="AS164" s="143" t="s">
        <v>83</v>
      </c>
      <c r="AW164" s="14" t="s">
        <v>164</v>
      </c>
      <c r="BC164" s="144" t="e">
        <f>IF(L164="základní",#REF!,0)</f>
        <v>#REF!</v>
      </c>
      <c r="BD164" s="144">
        <f>IF(L164="snížená",#REF!,0)</f>
        <v>0</v>
      </c>
      <c r="BE164" s="144">
        <f>IF(L164="zákl. přenesená",#REF!,0)</f>
        <v>0</v>
      </c>
      <c r="BF164" s="144">
        <f>IF(L164="sníž. přenesená",#REF!,0)</f>
        <v>0</v>
      </c>
      <c r="BG164" s="144">
        <f>IF(L164="nulová",#REF!,0)</f>
        <v>0</v>
      </c>
      <c r="BH164" s="14" t="s">
        <v>83</v>
      </c>
      <c r="BI164" s="144" t="e">
        <f>ROUND(H164*#REF!,2)</f>
        <v>#REF!</v>
      </c>
      <c r="BJ164" s="14" t="s">
        <v>440</v>
      </c>
      <c r="BK164" s="143" t="s">
        <v>690</v>
      </c>
    </row>
    <row r="165" spans="1:63" s="2" customFormat="1" ht="29.25" x14ac:dyDescent="0.2">
      <c r="A165" s="28"/>
      <c r="B165" s="160"/>
      <c r="C165" s="162"/>
      <c r="D165" s="179" t="s">
        <v>172</v>
      </c>
      <c r="E165" s="162"/>
      <c r="F165" s="180" t="s">
        <v>691</v>
      </c>
      <c r="G165" s="162"/>
      <c r="H165" s="162"/>
      <c r="I165" s="162"/>
      <c r="J165" s="29"/>
      <c r="K165" s="145"/>
      <c r="L165" s="146"/>
      <c r="M165" s="53"/>
      <c r="N165" s="53"/>
      <c r="O165" s="53"/>
      <c r="P165" s="53"/>
      <c r="Q165" s="53"/>
      <c r="R165" s="54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R165" s="14" t="s">
        <v>172</v>
      </c>
      <c r="AS165" s="14" t="s">
        <v>83</v>
      </c>
    </row>
    <row r="166" spans="1:63" s="2" customFormat="1" ht="24" customHeight="1" x14ac:dyDescent="0.2">
      <c r="A166" s="28"/>
      <c r="B166" s="160"/>
      <c r="C166" s="175" t="s">
        <v>7</v>
      </c>
      <c r="D166" s="175" t="s">
        <v>166</v>
      </c>
      <c r="E166" s="176" t="s">
        <v>227</v>
      </c>
      <c r="F166" s="177" t="s">
        <v>228</v>
      </c>
      <c r="G166" s="178" t="s">
        <v>169</v>
      </c>
      <c r="H166" s="138"/>
      <c r="I166" s="177" t="s">
        <v>170</v>
      </c>
      <c r="J166" s="29"/>
      <c r="K166" s="139" t="s">
        <v>1</v>
      </c>
      <c r="L166" s="140" t="s">
        <v>41</v>
      </c>
      <c r="M166" s="53"/>
      <c r="N166" s="141" t="e">
        <f>M166*#REF!</f>
        <v>#REF!</v>
      </c>
      <c r="O166" s="141">
        <v>0</v>
      </c>
      <c r="P166" s="141" t="e">
        <f>O166*#REF!</f>
        <v>#REF!</v>
      </c>
      <c r="Q166" s="141">
        <v>0</v>
      </c>
      <c r="R166" s="142" t="e">
        <f>Q166*#REF!</f>
        <v>#REF!</v>
      </c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P166" s="143" t="s">
        <v>440</v>
      </c>
      <c r="AR166" s="143" t="s">
        <v>166</v>
      </c>
      <c r="AS166" s="143" t="s">
        <v>83</v>
      </c>
      <c r="AW166" s="14" t="s">
        <v>164</v>
      </c>
      <c r="BC166" s="144" t="e">
        <f>IF(L166="základní",#REF!,0)</f>
        <v>#REF!</v>
      </c>
      <c r="BD166" s="144">
        <f>IF(L166="snížená",#REF!,0)</f>
        <v>0</v>
      </c>
      <c r="BE166" s="144">
        <f>IF(L166="zákl. přenesená",#REF!,0)</f>
        <v>0</v>
      </c>
      <c r="BF166" s="144">
        <f>IF(L166="sníž. přenesená",#REF!,0)</f>
        <v>0</v>
      </c>
      <c r="BG166" s="144">
        <f>IF(L166="nulová",#REF!,0)</f>
        <v>0</v>
      </c>
      <c r="BH166" s="14" t="s">
        <v>83</v>
      </c>
      <c r="BI166" s="144" t="e">
        <f>ROUND(H166*#REF!,2)</f>
        <v>#REF!</v>
      </c>
      <c r="BJ166" s="14" t="s">
        <v>440</v>
      </c>
      <c r="BK166" s="143" t="s">
        <v>692</v>
      </c>
    </row>
    <row r="167" spans="1:63" s="2" customFormat="1" ht="29.25" x14ac:dyDescent="0.2">
      <c r="A167" s="28"/>
      <c r="B167" s="160"/>
      <c r="C167" s="162"/>
      <c r="D167" s="179" t="s">
        <v>172</v>
      </c>
      <c r="E167" s="162"/>
      <c r="F167" s="180" t="s">
        <v>230</v>
      </c>
      <c r="G167" s="162"/>
      <c r="H167" s="162"/>
      <c r="I167" s="162"/>
      <c r="J167" s="29"/>
      <c r="K167" s="145"/>
      <c r="L167" s="146"/>
      <c r="M167" s="53"/>
      <c r="N167" s="53"/>
      <c r="O167" s="53"/>
      <c r="P167" s="53"/>
      <c r="Q167" s="53"/>
      <c r="R167" s="54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R167" s="14" t="s">
        <v>172</v>
      </c>
      <c r="AS167" s="14" t="s">
        <v>83</v>
      </c>
    </row>
    <row r="168" spans="1:63" s="2" customFormat="1" ht="24" customHeight="1" x14ac:dyDescent="0.2">
      <c r="A168" s="28"/>
      <c r="B168" s="160"/>
      <c r="C168" s="175" t="s">
        <v>273</v>
      </c>
      <c r="D168" s="175" t="s">
        <v>166</v>
      </c>
      <c r="E168" s="176" t="s">
        <v>352</v>
      </c>
      <c r="F168" s="177" t="s">
        <v>353</v>
      </c>
      <c r="G168" s="178" t="s">
        <v>169</v>
      </c>
      <c r="H168" s="138"/>
      <c r="I168" s="177" t="s">
        <v>170</v>
      </c>
      <c r="J168" s="29"/>
      <c r="K168" s="139" t="s">
        <v>1</v>
      </c>
      <c r="L168" s="140" t="s">
        <v>41</v>
      </c>
      <c r="M168" s="53"/>
      <c r="N168" s="141" t="e">
        <f>M168*#REF!</f>
        <v>#REF!</v>
      </c>
      <c r="O168" s="141">
        <v>0</v>
      </c>
      <c r="P168" s="141" t="e">
        <f>O168*#REF!</f>
        <v>#REF!</v>
      </c>
      <c r="Q168" s="141">
        <v>0</v>
      </c>
      <c r="R168" s="142" t="e">
        <f>Q168*#REF!</f>
        <v>#REF!</v>
      </c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P168" s="143" t="s">
        <v>440</v>
      </c>
      <c r="AR168" s="143" t="s">
        <v>166</v>
      </c>
      <c r="AS168" s="143" t="s">
        <v>83</v>
      </c>
      <c r="AW168" s="14" t="s">
        <v>164</v>
      </c>
      <c r="BC168" s="144" t="e">
        <f>IF(L168="základní",#REF!,0)</f>
        <v>#REF!</v>
      </c>
      <c r="BD168" s="144">
        <f>IF(L168="snížená",#REF!,0)</f>
        <v>0</v>
      </c>
      <c r="BE168" s="144">
        <f>IF(L168="zákl. přenesená",#REF!,0)</f>
        <v>0</v>
      </c>
      <c r="BF168" s="144">
        <f>IF(L168="sníž. přenesená",#REF!,0)</f>
        <v>0</v>
      </c>
      <c r="BG168" s="144">
        <f>IF(L168="nulová",#REF!,0)</f>
        <v>0</v>
      </c>
      <c r="BH168" s="14" t="s">
        <v>83</v>
      </c>
      <c r="BI168" s="144" t="e">
        <f>ROUND(H168*#REF!,2)</f>
        <v>#REF!</v>
      </c>
      <c r="BJ168" s="14" t="s">
        <v>440</v>
      </c>
      <c r="BK168" s="143" t="s">
        <v>693</v>
      </c>
    </row>
    <row r="169" spans="1:63" s="2" customFormat="1" ht="29.25" x14ac:dyDescent="0.2">
      <c r="A169" s="28"/>
      <c r="B169" s="160"/>
      <c r="C169" s="162"/>
      <c r="D169" s="179" t="s">
        <v>172</v>
      </c>
      <c r="E169" s="162"/>
      <c r="F169" s="180" t="s">
        <v>355</v>
      </c>
      <c r="G169" s="162"/>
      <c r="H169" s="162"/>
      <c r="I169" s="162"/>
      <c r="J169" s="29"/>
      <c r="K169" s="145"/>
      <c r="L169" s="146"/>
      <c r="M169" s="53"/>
      <c r="N169" s="53"/>
      <c r="O169" s="53"/>
      <c r="P169" s="53"/>
      <c r="Q169" s="53"/>
      <c r="R169" s="54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R169" s="14" t="s">
        <v>172</v>
      </c>
      <c r="AS169" s="14" t="s">
        <v>83</v>
      </c>
    </row>
    <row r="170" spans="1:63" s="2" customFormat="1" ht="24" customHeight="1" x14ac:dyDescent="0.2">
      <c r="A170" s="28"/>
      <c r="B170" s="160"/>
      <c r="C170" s="175" t="s">
        <v>278</v>
      </c>
      <c r="D170" s="175" t="s">
        <v>166</v>
      </c>
      <c r="E170" s="176" t="s">
        <v>694</v>
      </c>
      <c r="F170" s="177" t="s">
        <v>695</v>
      </c>
      <c r="G170" s="178" t="s">
        <v>169</v>
      </c>
      <c r="H170" s="138"/>
      <c r="I170" s="177" t="s">
        <v>170</v>
      </c>
      <c r="J170" s="29"/>
      <c r="K170" s="139" t="s">
        <v>1</v>
      </c>
      <c r="L170" s="140" t="s">
        <v>41</v>
      </c>
      <c r="M170" s="53"/>
      <c r="N170" s="141" t="e">
        <f>M170*#REF!</f>
        <v>#REF!</v>
      </c>
      <c r="O170" s="141">
        <v>0</v>
      </c>
      <c r="P170" s="141" t="e">
        <f>O170*#REF!</f>
        <v>#REF!</v>
      </c>
      <c r="Q170" s="141">
        <v>0</v>
      </c>
      <c r="R170" s="142" t="e">
        <f>Q170*#REF!</f>
        <v>#REF!</v>
      </c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P170" s="143" t="s">
        <v>440</v>
      </c>
      <c r="AR170" s="143" t="s">
        <v>166</v>
      </c>
      <c r="AS170" s="143" t="s">
        <v>83</v>
      </c>
      <c r="AW170" s="14" t="s">
        <v>164</v>
      </c>
      <c r="BC170" s="144" t="e">
        <f>IF(L170="základní",#REF!,0)</f>
        <v>#REF!</v>
      </c>
      <c r="BD170" s="144">
        <f>IF(L170="snížená",#REF!,0)</f>
        <v>0</v>
      </c>
      <c r="BE170" s="144">
        <f>IF(L170="zákl. přenesená",#REF!,0)</f>
        <v>0</v>
      </c>
      <c r="BF170" s="144">
        <f>IF(L170="sníž. přenesená",#REF!,0)</f>
        <v>0</v>
      </c>
      <c r="BG170" s="144">
        <f>IF(L170="nulová",#REF!,0)</f>
        <v>0</v>
      </c>
      <c r="BH170" s="14" t="s">
        <v>83</v>
      </c>
      <c r="BI170" s="144" t="e">
        <f>ROUND(H170*#REF!,2)</f>
        <v>#REF!</v>
      </c>
      <c r="BJ170" s="14" t="s">
        <v>440</v>
      </c>
      <c r="BK170" s="143" t="s">
        <v>696</v>
      </c>
    </row>
    <row r="171" spans="1:63" s="2" customFormat="1" ht="29.25" x14ac:dyDescent="0.2">
      <c r="A171" s="28"/>
      <c r="B171" s="160"/>
      <c r="C171" s="162"/>
      <c r="D171" s="179" t="s">
        <v>172</v>
      </c>
      <c r="E171" s="162"/>
      <c r="F171" s="180" t="s">
        <v>697</v>
      </c>
      <c r="G171" s="162"/>
      <c r="H171" s="162"/>
      <c r="I171" s="162"/>
      <c r="J171" s="29"/>
      <c r="K171" s="145"/>
      <c r="L171" s="146"/>
      <c r="M171" s="53"/>
      <c r="N171" s="53"/>
      <c r="O171" s="53"/>
      <c r="P171" s="53"/>
      <c r="Q171" s="53"/>
      <c r="R171" s="54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R171" s="14" t="s">
        <v>172</v>
      </c>
      <c r="AS171" s="14" t="s">
        <v>83</v>
      </c>
    </row>
    <row r="172" spans="1:63" s="2" customFormat="1" ht="24" customHeight="1" x14ac:dyDescent="0.2">
      <c r="A172" s="28"/>
      <c r="B172" s="160"/>
      <c r="C172" s="175" t="s">
        <v>179</v>
      </c>
      <c r="D172" s="175" t="s">
        <v>166</v>
      </c>
      <c r="E172" s="176" t="s">
        <v>237</v>
      </c>
      <c r="F172" s="177" t="s">
        <v>238</v>
      </c>
      <c r="G172" s="178" t="s">
        <v>169</v>
      </c>
      <c r="H172" s="138"/>
      <c r="I172" s="177" t="s">
        <v>170</v>
      </c>
      <c r="J172" s="29"/>
      <c r="K172" s="139" t="s">
        <v>1</v>
      </c>
      <c r="L172" s="140" t="s">
        <v>41</v>
      </c>
      <c r="M172" s="53"/>
      <c r="N172" s="141" t="e">
        <f>M172*#REF!</f>
        <v>#REF!</v>
      </c>
      <c r="O172" s="141">
        <v>0</v>
      </c>
      <c r="P172" s="141" t="e">
        <f>O172*#REF!</f>
        <v>#REF!</v>
      </c>
      <c r="Q172" s="141">
        <v>0</v>
      </c>
      <c r="R172" s="142" t="e">
        <f>Q172*#REF!</f>
        <v>#REF!</v>
      </c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P172" s="143" t="s">
        <v>440</v>
      </c>
      <c r="AR172" s="143" t="s">
        <v>166</v>
      </c>
      <c r="AS172" s="143" t="s">
        <v>83</v>
      </c>
      <c r="AW172" s="14" t="s">
        <v>164</v>
      </c>
      <c r="BC172" s="144" t="e">
        <f>IF(L172="základní",#REF!,0)</f>
        <v>#REF!</v>
      </c>
      <c r="BD172" s="144">
        <f>IF(L172="snížená",#REF!,0)</f>
        <v>0</v>
      </c>
      <c r="BE172" s="144">
        <f>IF(L172="zákl. přenesená",#REF!,0)</f>
        <v>0</v>
      </c>
      <c r="BF172" s="144">
        <f>IF(L172="sníž. přenesená",#REF!,0)</f>
        <v>0</v>
      </c>
      <c r="BG172" s="144">
        <f>IF(L172="nulová",#REF!,0)</f>
        <v>0</v>
      </c>
      <c r="BH172" s="14" t="s">
        <v>83</v>
      </c>
      <c r="BI172" s="144" t="e">
        <f>ROUND(H172*#REF!,2)</f>
        <v>#REF!</v>
      </c>
      <c r="BJ172" s="14" t="s">
        <v>440</v>
      </c>
      <c r="BK172" s="143" t="s">
        <v>698</v>
      </c>
    </row>
    <row r="173" spans="1:63" s="2" customFormat="1" ht="29.25" x14ac:dyDescent="0.2">
      <c r="A173" s="28"/>
      <c r="B173" s="160"/>
      <c r="C173" s="162"/>
      <c r="D173" s="179" t="s">
        <v>172</v>
      </c>
      <c r="E173" s="162"/>
      <c r="F173" s="180" t="s">
        <v>240</v>
      </c>
      <c r="G173" s="162"/>
      <c r="H173" s="162"/>
      <c r="I173" s="162"/>
      <c r="J173" s="29"/>
      <c r="K173" s="145"/>
      <c r="L173" s="146"/>
      <c r="M173" s="53"/>
      <c r="N173" s="53"/>
      <c r="O173" s="53"/>
      <c r="P173" s="53"/>
      <c r="Q173" s="53"/>
      <c r="R173" s="54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R173" s="14" t="s">
        <v>172</v>
      </c>
      <c r="AS173" s="14" t="s">
        <v>83</v>
      </c>
    </row>
    <row r="174" spans="1:63" s="2" customFormat="1" ht="24" customHeight="1" x14ac:dyDescent="0.2">
      <c r="A174" s="28"/>
      <c r="B174" s="160"/>
      <c r="C174" s="175" t="s">
        <v>165</v>
      </c>
      <c r="D174" s="175" t="s">
        <v>166</v>
      </c>
      <c r="E174" s="176" t="s">
        <v>241</v>
      </c>
      <c r="F174" s="177" t="s">
        <v>242</v>
      </c>
      <c r="G174" s="178" t="s">
        <v>169</v>
      </c>
      <c r="H174" s="138"/>
      <c r="I174" s="177" t="s">
        <v>170</v>
      </c>
      <c r="J174" s="29"/>
      <c r="K174" s="139" t="s">
        <v>1</v>
      </c>
      <c r="L174" s="140" t="s">
        <v>41</v>
      </c>
      <c r="M174" s="53"/>
      <c r="N174" s="141" t="e">
        <f>M174*#REF!</f>
        <v>#REF!</v>
      </c>
      <c r="O174" s="141">
        <v>0</v>
      </c>
      <c r="P174" s="141" t="e">
        <f>O174*#REF!</f>
        <v>#REF!</v>
      </c>
      <c r="Q174" s="141">
        <v>0</v>
      </c>
      <c r="R174" s="142" t="e">
        <f>Q174*#REF!</f>
        <v>#REF!</v>
      </c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P174" s="143" t="s">
        <v>440</v>
      </c>
      <c r="AR174" s="143" t="s">
        <v>166</v>
      </c>
      <c r="AS174" s="143" t="s">
        <v>83</v>
      </c>
      <c r="AW174" s="14" t="s">
        <v>164</v>
      </c>
      <c r="BC174" s="144" t="e">
        <f>IF(L174="základní",#REF!,0)</f>
        <v>#REF!</v>
      </c>
      <c r="BD174" s="144">
        <f>IF(L174="snížená",#REF!,0)</f>
        <v>0</v>
      </c>
      <c r="BE174" s="144">
        <f>IF(L174="zákl. přenesená",#REF!,0)</f>
        <v>0</v>
      </c>
      <c r="BF174" s="144">
        <f>IF(L174="sníž. přenesená",#REF!,0)</f>
        <v>0</v>
      </c>
      <c r="BG174" s="144">
        <f>IF(L174="nulová",#REF!,0)</f>
        <v>0</v>
      </c>
      <c r="BH174" s="14" t="s">
        <v>83</v>
      </c>
      <c r="BI174" s="144" t="e">
        <f>ROUND(H174*#REF!,2)</f>
        <v>#REF!</v>
      </c>
      <c r="BJ174" s="14" t="s">
        <v>440</v>
      </c>
      <c r="BK174" s="143" t="s">
        <v>699</v>
      </c>
    </row>
    <row r="175" spans="1:63" s="2" customFormat="1" ht="29.25" x14ac:dyDescent="0.2">
      <c r="A175" s="28"/>
      <c r="B175" s="160"/>
      <c r="C175" s="162"/>
      <c r="D175" s="179" t="s">
        <v>172</v>
      </c>
      <c r="E175" s="162"/>
      <c r="F175" s="180" t="s">
        <v>244</v>
      </c>
      <c r="G175" s="162"/>
      <c r="H175" s="162"/>
      <c r="I175" s="162"/>
      <c r="J175" s="29"/>
      <c r="K175" s="145"/>
      <c r="L175" s="146"/>
      <c r="M175" s="53"/>
      <c r="N175" s="53"/>
      <c r="O175" s="53"/>
      <c r="P175" s="53"/>
      <c r="Q175" s="53"/>
      <c r="R175" s="54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R175" s="14" t="s">
        <v>172</v>
      </c>
      <c r="AS175" s="14" t="s">
        <v>83</v>
      </c>
    </row>
    <row r="176" spans="1:63" s="2" customFormat="1" ht="24" customHeight="1" x14ac:dyDescent="0.2">
      <c r="A176" s="28"/>
      <c r="B176" s="160"/>
      <c r="C176" s="175" t="s">
        <v>174</v>
      </c>
      <c r="D176" s="175" t="s">
        <v>166</v>
      </c>
      <c r="E176" s="176" t="s">
        <v>251</v>
      </c>
      <c r="F176" s="177" t="s">
        <v>252</v>
      </c>
      <c r="G176" s="178" t="s">
        <v>169</v>
      </c>
      <c r="H176" s="138"/>
      <c r="I176" s="177" t="s">
        <v>170</v>
      </c>
      <c r="J176" s="29"/>
      <c r="K176" s="139" t="s">
        <v>1</v>
      </c>
      <c r="L176" s="140" t="s">
        <v>41</v>
      </c>
      <c r="M176" s="53"/>
      <c r="N176" s="141" t="e">
        <f>M176*#REF!</f>
        <v>#REF!</v>
      </c>
      <c r="O176" s="141">
        <v>0</v>
      </c>
      <c r="P176" s="141" t="e">
        <f>O176*#REF!</f>
        <v>#REF!</v>
      </c>
      <c r="Q176" s="141">
        <v>0</v>
      </c>
      <c r="R176" s="142" t="e">
        <f>Q176*#REF!</f>
        <v>#REF!</v>
      </c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P176" s="143" t="s">
        <v>440</v>
      </c>
      <c r="AR176" s="143" t="s">
        <v>166</v>
      </c>
      <c r="AS176" s="143" t="s">
        <v>83</v>
      </c>
      <c r="AW176" s="14" t="s">
        <v>164</v>
      </c>
      <c r="BC176" s="144" t="e">
        <f>IF(L176="základní",#REF!,0)</f>
        <v>#REF!</v>
      </c>
      <c r="BD176" s="144">
        <f>IF(L176="snížená",#REF!,0)</f>
        <v>0</v>
      </c>
      <c r="BE176" s="144">
        <f>IF(L176="zákl. přenesená",#REF!,0)</f>
        <v>0</v>
      </c>
      <c r="BF176" s="144">
        <f>IF(L176="sníž. přenesená",#REF!,0)</f>
        <v>0</v>
      </c>
      <c r="BG176" s="144">
        <f>IF(L176="nulová",#REF!,0)</f>
        <v>0</v>
      </c>
      <c r="BH176" s="14" t="s">
        <v>83</v>
      </c>
      <c r="BI176" s="144" t="e">
        <f>ROUND(H176*#REF!,2)</f>
        <v>#REF!</v>
      </c>
      <c r="BJ176" s="14" t="s">
        <v>440</v>
      </c>
      <c r="BK176" s="143" t="s">
        <v>700</v>
      </c>
    </row>
    <row r="177" spans="1:63" s="2" customFormat="1" ht="29.25" x14ac:dyDescent="0.2">
      <c r="A177" s="28"/>
      <c r="B177" s="160"/>
      <c r="C177" s="162"/>
      <c r="D177" s="179" t="s">
        <v>172</v>
      </c>
      <c r="E177" s="162"/>
      <c r="F177" s="180" t="s">
        <v>254</v>
      </c>
      <c r="G177" s="162"/>
      <c r="H177" s="162"/>
      <c r="I177" s="162"/>
      <c r="J177" s="29"/>
      <c r="K177" s="145"/>
      <c r="L177" s="146"/>
      <c r="M177" s="53"/>
      <c r="N177" s="53"/>
      <c r="O177" s="53"/>
      <c r="P177" s="53"/>
      <c r="Q177" s="53"/>
      <c r="R177" s="54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R177" s="14" t="s">
        <v>172</v>
      </c>
      <c r="AS177" s="14" t="s">
        <v>83</v>
      </c>
    </row>
    <row r="178" spans="1:63" s="2" customFormat="1" ht="24" customHeight="1" x14ac:dyDescent="0.2">
      <c r="A178" s="28"/>
      <c r="B178" s="160"/>
      <c r="C178" s="175" t="s">
        <v>558</v>
      </c>
      <c r="D178" s="175" t="s">
        <v>166</v>
      </c>
      <c r="E178" s="176" t="s">
        <v>255</v>
      </c>
      <c r="F178" s="177" t="s">
        <v>256</v>
      </c>
      <c r="G178" s="178" t="s">
        <v>169</v>
      </c>
      <c r="H178" s="138"/>
      <c r="I178" s="177" t="s">
        <v>170</v>
      </c>
      <c r="J178" s="29"/>
      <c r="K178" s="139" t="s">
        <v>1</v>
      </c>
      <c r="L178" s="140" t="s">
        <v>41</v>
      </c>
      <c r="M178" s="53"/>
      <c r="N178" s="141" t="e">
        <f>M178*#REF!</f>
        <v>#REF!</v>
      </c>
      <c r="O178" s="141">
        <v>0</v>
      </c>
      <c r="P178" s="141" t="e">
        <f>O178*#REF!</f>
        <v>#REF!</v>
      </c>
      <c r="Q178" s="141">
        <v>0</v>
      </c>
      <c r="R178" s="142" t="e">
        <f>Q178*#REF!</f>
        <v>#REF!</v>
      </c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P178" s="143" t="s">
        <v>440</v>
      </c>
      <c r="AR178" s="143" t="s">
        <v>166</v>
      </c>
      <c r="AS178" s="143" t="s">
        <v>83</v>
      </c>
      <c r="AW178" s="14" t="s">
        <v>164</v>
      </c>
      <c r="BC178" s="144" t="e">
        <f>IF(L178="základní",#REF!,0)</f>
        <v>#REF!</v>
      </c>
      <c r="BD178" s="144">
        <f>IF(L178="snížená",#REF!,0)</f>
        <v>0</v>
      </c>
      <c r="BE178" s="144">
        <f>IF(L178="zákl. přenesená",#REF!,0)</f>
        <v>0</v>
      </c>
      <c r="BF178" s="144">
        <f>IF(L178="sníž. přenesená",#REF!,0)</f>
        <v>0</v>
      </c>
      <c r="BG178" s="144">
        <f>IF(L178="nulová",#REF!,0)</f>
        <v>0</v>
      </c>
      <c r="BH178" s="14" t="s">
        <v>83</v>
      </c>
      <c r="BI178" s="144" t="e">
        <f>ROUND(H178*#REF!,2)</f>
        <v>#REF!</v>
      </c>
      <c r="BJ178" s="14" t="s">
        <v>440</v>
      </c>
      <c r="BK178" s="143" t="s">
        <v>701</v>
      </c>
    </row>
    <row r="179" spans="1:63" s="2" customFormat="1" ht="29.25" x14ac:dyDescent="0.2">
      <c r="A179" s="28"/>
      <c r="B179" s="160"/>
      <c r="C179" s="162"/>
      <c r="D179" s="179" t="s">
        <v>172</v>
      </c>
      <c r="E179" s="162"/>
      <c r="F179" s="180" t="s">
        <v>258</v>
      </c>
      <c r="G179" s="162"/>
      <c r="H179" s="162"/>
      <c r="I179" s="162"/>
      <c r="J179" s="29"/>
      <c r="K179" s="145"/>
      <c r="L179" s="146"/>
      <c r="M179" s="53"/>
      <c r="N179" s="53"/>
      <c r="O179" s="53"/>
      <c r="P179" s="53"/>
      <c r="Q179" s="53"/>
      <c r="R179" s="54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R179" s="14" t="s">
        <v>172</v>
      </c>
      <c r="AS179" s="14" t="s">
        <v>83</v>
      </c>
    </row>
    <row r="180" spans="1:63" s="2" customFormat="1" ht="24" customHeight="1" x14ac:dyDescent="0.2">
      <c r="A180" s="28"/>
      <c r="B180" s="160"/>
      <c r="C180" s="175" t="s">
        <v>562</v>
      </c>
      <c r="D180" s="175" t="s">
        <v>166</v>
      </c>
      <c r="E180" s="176" t="s">
        <v>260</v>
      </c>
      <c r="F180" s="177" t="s">
        <v>261</v>
      </c>
      <c r="G180" s="178" t="s">
        <v>169</v>
      </c>
      <c r="H180" s="138"/>
      <c r="I180" s="177" t="s">
        <v>170</v>
      </c>
      <c r="J180" s="29"/>
      <c r="K180" s="139" t="s">
        <v>1</v>
      </c>
      <c r="L180" s="140" t="s">
        <v>41</v>
      </c>
      <c r="M180" s="53"/>
      <c r="N180" s="141" t="e">
        <f>M180*#REF!</f>
        <v>#REF!</v>
      </c>
      <c r="O180" s="141">
        <v>0</v>
      </c>
      <c r="P180" s="141" t="e">
        <f>O180*#REF!</f>
        <v>#REF!</v>
      </c>
      <c r="Q180" s="141">
        <v>0</v>
      </c>
      <c r="R180" s="142" t="e">
        <f>Q180*#REF!</f>
        <v>#REF!</v>
      </c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P180" s="143" t="s">
        <v>440</v>
      </c>
      <c r="AR180" s="143" t="s">
        <v>166</v>
      </c>
      <c r="AS180" s="143" t="s">
        <v>83</v>
      </c>
      <c r="AW180" s="14" t="s">
        <v>164</v>
      </c>
      <c r="BC180" s="144" t="e">
        <f>IF(L180="základní",#REF!,0)</f>
        <v>#REF!</v>
      </c>
      <c r="BD180" s="144">
        <f>IF(L180="snížená",#REF!,0)</f>
        <v>0</v>
      </c>
      <c r="BE180" s="144">
        <f>IF(L180="zákl. přenesená",#REF!,0)</f>
        <v>0</v>
      </c>
      <c r="BF180" s="144">
        <f>IF(L180="sníž. přenesená",#REF!,0)</f>
        <v>0</v>
      </c>
      <c r="BG180" s="144">
        <f>IF(L180="nulová",#REF!,0)</f>
        <v>0</v>
      </c>
      <c r="BH180" s="14" t="s">
        <v>83</v>
      </c>
      <c r="BI180" s="144" t="e">
        <f>ROUND(H180*#REF!,2)</f>
        <v>#REF!</v>
      </c>
      <c r="BJ180" s="14" t="s">
        <v>440</v>
      </c>
      <c r="BK180" s="143" t="s">
        <v>702</v>
      </c>
    </row>
    <row r="181" spans="1:63" s="2" customFormat="1" ht="29.25" x14ac:dyDescent="0.2">
      <c r="A181" s="28"/>
      <c r="B181" s="160"/>
      <c r="C181" s="162"/>
      <c r="D181" s="179" t="s">
        <v>172</v>
      </c>
      <c r="E181" s="162"/>
      <c r="F181" s="180" t="s">
        <v>263</v>
      </c>
      <c r="G181" s="162"/>
      <c r="H181" s="162"/>
      <c r="I181" s="162"/>
      <c r="J181" s="29"/>
      <c r="K181" s="145"/>
      <c r="L181" s="146"/>
      <c r="M181" s="53"/>
      <c r="N181" s="53"/>
      <c r="O181" s="53"/>
      <c r="P181" s="53"/>
      <c r="Q181" s="53"/>
      <c r="R181" s="54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R181" s="14" t="s">
        <v>172</v>
      </c>
      <c r="AS181" s="14" t="s">
        <v>83</v>
      </c>
    </row>
    <row r="182" spans="1:63" s="2" customFormat="1" ht="24" customHeight="1" x14ac:dyDescent="0.2">
      <c r="A182" s="28"/>
      <c r="B182" s="160"/>
      <c r="C182" s="175" t="s">
        <v>566</v>
      </c>
      <c r="D182" s="175" t="s">
        <v>166</v>
      </c>
      <c r="E182" s="176" t="s">
        <v>264</v>
      </c>
      <c r="F182" s="177" t="s">
        <v>265</v>
      </c>
      <c r="G182" s="178" t="s">
        <v>169</v>
      </c>
      <c r="H182" s="138"/>
      <c r="I182" s="177" t="s">
        <v>170</v>
      </c>
      <c r="J182" s="29"/>
      <c r="K182" s="139" t="s">
        <v>1</v>
      </c>
      <c r="L182" s="140" t="s">
        <v>41</v>
      </c>
      <c r="M182" s="53"/>
      <c r="N182" s="141" t="e">
        <f>M182*#REF!</f>
        <v>#REF!</v>
      </c>
      <c r="O182" s="141">
        <v>0</v>
      </c>
      <c r="P182" s="141" t="e">
        <f>O182*#REF!</f>
        <v>#REF!</v>
      </c>
      <c r="Q182" s="141">
        <v>0</v>
      </c>
      <c r="R182" s="142" t="e">
        <f>Q182*#REF!</f>
        <v>#REF!</v>
      </c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P182" s="143" t="s">
        <v>440</v>
      </c>
      <c r="AR182" s="143" t="s">
        <v>166</v>
      </c>
      <c r="AS182" s="143" t="s">
        <v>83</v>
      </c>
      <c r="AW182" s="14" t="s">
        <v>164</v>
      </c>
      <c r="BC182" s="144" t="e">
        <f>IF(L182="základní",#REF!,0)</f>
        <v>#REF!</v>
      </c>
      <c r="BD182" s="144">
        <f>IF(L182="snížená",#REF!,0)</f>
        <v>0</v>
      </c>
      <c r="BE182" s="144">
        <f>IF(L182="zákl. přenesená",#REF!,0)</f>
        <v>0</v>
      </c>
      <c r="BF182" s="144">
        <f>IF(L182="sníž. přenesená",#REF!,0)</f>
        <v>0</v>
      </c>
      <c r="BG182" s="144">
        <f>IF(L182="nulová",#REF!,0)</f>
        <v>0</v>
      </c>
      <c r="BH182" s="14" t="s">
        <v>83</v>
      </c>
      <c r="BI182" s="144" t="e">
        <f>ROUND(H182*#REF!,2)</f>
        <v>#REF!</v>
      </c>
      <c r="BJ182" s="14" t="s">
        <v>440</v>
      </c>
      <c r="BK182" s="143" t="s">
        <v>703</v>
      </c>
    </row>
    <row r="183" spans="1:63" s="2" customFormat="1" ht="29.25" x14ac:dyDescent="0.2">
      <c r="A183" s="28"/>
      <c r="B183" s="160"/>
      <c r="C183" s="162"/>
      <c r="D183" s="179" t="s">
        <v>172</v>
      </c>
      <c r="E183" s="162"/>
      <c r="F183" s="180" t="s">
        <v>267</v>
      </c>
      <c r="G183" s="162"/>
      <c r="H183" s="162"/>
      <c r="I183" s="162"/>
      <c r="J183" s="29"/>
      <c r="K183" s="145"/>
      <c r="L183" s="146"/>
      <c r="M183" s="53"/>
      <c r="N183" s="53"/>
      <c r="O183" s="53"/>
      <c r="P183" s="53"/>
      <c r="Q183" s="53"/>
      <c r="R183" s="54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R183" s="14" t="s">
        <v>172</v>
      </c>
      <c r="AS183" s="14" t="s">
        <v>83</v>
      </c>
    </row>
    <row r="184" spans="1:63" s="2" customFormat="1" ht="24" customHeight="1" x14ac:dyDescent="0.2">
      <c r="A184" s="28"/>
      <c r="B184" s="160"/>
      <c r="C184" s="175" t="s">
        <v>464</v>
      </c>
      <c r="D184" s="175" t="s">
        <v>166</v>
      </c>
      <c r="E184" s="176" t="s">
        <v>372</v>
      </c>
      <c r="F184" s="177" t="s">
        <v>373</v>
      </c>
      <c r="G184" s="178" t="s">
        <v>169</v>
      </c>
      <c r="H184" s="138"/>
      <c r="I184" s="177" t="s">
        <v>170</v>
      </c>
      <c r="J184" s="29"/>
      <c r="K184" s="139" t="s">
        <v>1</v>
      </c>
      <c r="L184" s="140" t="s">
        <v>41</v>
      </c>
      <c r="M184" s="53"/>
      <c r="N184" s="141" t="e">
        <f>M184*#REF!</f>
        <v>#REF!</v>
      </c>
      <c r="O184" s="141">
        <v>0</v>
      </c>
      <c r="P184" s="141" t="e">
        <f>O184*#REF!</f>
        <v>#REF!</v>
      </c>
      <c r="Q184" s="141">
        <v>0</v>
      </c>
      <c r="R184" s="142" t="e">
        <f>Q184*#REF!</f>
        <v>#REF!</v>
      </c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P184" s="143" t="s">
        <v>440</v>
      </c>
      <c r="AR184" s="143" t="s">
        <v>166</v>
      </c>
      <c r="AS184" s="143" t="s">
        <v>83</v>
      </c>
      <c r="AW184" s="14" t="s">
        <v>164</v>
      </c>
      <c r="BC184" s="144" t="e">
        <f>IF(L184="základní",#REF!,0)</f>
        <v>#REF!</v>
      </c>
      <c r="BD184" s="144">
        <f>IF(L184="snížená",#REF!,0)</f>
        <v>0</v>
      </c>
      <c r="BE184" s="144">
        <f>IF(L184="zákl. přenesená",#REF!,0)</f>
        <v>0</v>
      </c>
      <c r="BF184" s="144">
        <f>IF(L184="sníž. přenesená",#REF!,0)</f>
        <v>0</v>
      </c>
      <c r="BG184" s="144">
        <f>IF(L184="nulová",#REF!,0)</f>
        <v>0</v>
      </c>
      <c r="BH184" s="14" t="s">
        <v>83</v>
      </c>
      <c r="BI184" s="144" t="e">
        <f>ROUND(H184*#REF!,2)</f>
        <v>#REF!</v>
      </c>
      <c r="BJ184" s="14" t="s">
        <v>440</v>
      </c>
      <c r="BK184" s="143" t="s">
        <v>704</v>
      </c>
    </row>
    <row r="185" spans="1:63" s="2" customFormat="1" ht="29.25" x14ac:dyDescent="0.2">
      <c r="A185" s="28"/>
      <c r="B185" s="160"/>
      <c r="C185" s="162"/>
      <c r="D185" s="179" t="s">
        <v>172</v>
      </c>
      <c r="E185" s="162"/>
      <c r="F185" s="180" t="s">
        <v>375</v>
      </c>
      <c r="G185" s="162"/>
      <c r="H185" s="162"/>
      <c r="I185" s="162"/>
      <c r="J185" s="29"/>
      <c r="K185" s="145"/>
      <c r="L185" s="146"/>
      <c r="M185" s="53"/>
      <c r="N185" s="53"/>
      <c r="O185" s="53"/>
      <c r="P185" s="53"/>
      <c r="Q185" s="53"/>
      <c r="R185" s="54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R185" s="14" t="s">
        <v>172</v>
      </c>
      <c r="AS185" s="14" t="s">
        <v>83</v>
      </c>
    </row>
    <row r="186" spans="1:63" s="2" customFormat="1" ht="24" customHeight="1" x14ac:dyDescent="0.2">
      <c r="A186" s="28"/>
      <c r="B186" s="160"/>
      <c r="C186" s="175" t="s">
        <v>300</v>
      </c>
      <c r="D186" s="175" t="s">
        <v>166</v>
      </c>
      <c r="E186" s="176" t="s">
        <v>269</v>
      </c>
      <c r="F186" s="177" t="s">
        <v>270</v>
      </c>
      <c r="G186" s="178" t="s">
        <v>169</v>
      </c>
      <c r="H186" s="138"/>
      <c r="I186" s="177" t="s">
        <v>170</v>
      </c>
      <c r="J186" s="29"/>
      <c r="K186" s="139" t="s">
        <v>1</v>
      </c>
      <c r="L186" s="140" t="s">
        <v>41</v>
      </c>
      <c r="M186" s="53"/>
      <c r="N186" s="141" t="e">
        <f>M186*#REF!</f>
        <v>#REF!</v>
      </c>
      <c r="O186" s="141">
        <v>0</v>
      </c>
      <c r="P186" s="141" t="e">
        <f>O186*#REF!</f>
        <v>#REF!</v>
      </c>
      <c r="Q186" s="141">
        <v>0</v>
      </c>
      <c r="R186" s="142" t="e">
        <f>Q186*#REF!</f>
        <v>#REF!</v>
      </c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P186" s="143" t="s">
        <v>440</v>
      </c>
      <c r="AR186" s="143" t="s">
        <v>166</v>
      </c>
      <c r="AS186" s="143" t="s">
        <v>83</v>
      </c>
      <c r="AW186" s="14" t="s">
        <v>164</v>
      </c>
      <c r="BC186" s="144" t="e">
        <f>IF(L186="základní",#REF!,0)</f>
        <v>#REF!</v>
      </c>
      <c r="BD186" s="144">
        <f>IF(L186="snížená",#REF!,0)</f>
        <v>0</v>
      </c>
      <c r="BE186" s="144">
        <f>IF(L186="zákl. přenesená",#REF!,0)</f>
        <v>0</v>
      </c>
      <c r="BF186" s="144">
        <f>IF(L186="sníž. přenesená",#REF!,0)</f>
        <v>0</v>
      </c>
      <c r="BG186" s="144">
        <f>IF(L186="nulová",#REF!,0)</f>
        <v>0</v>
      </c>
      <c r="BH186" s="14" t="s">
        <v>83</v>
      </c>
      <c r="BI186" s="144" t="e">
        <f>ROUND(H186*#REF!,2)</f>
        <v>#REF!</v>
      </c>
      <c r="BJ186" s="14" t="s">
        <v>440</v>
      </c>
      <c r="BK186" s="143" t="s">
        <v>705</v>
      </c>
    </row>
    <row r="187" spans="1:63" s="2" customFormat="1" ht="29.25" x14ac:dyDescent="0.2">
      <c r="A187" s="28"/>
      <c r="B187" s="160"/>
      <c r="C187" s="162"/>
      <c r="D187" s="179" t="s">
        <v>172</v>
      </c>
      <c r="E187" s="162"/>
      <c r="F187" s="180" t="s">
        <v>272</v>
      </c>
      <c r="G187" s="162"/>
      <c r="H187" s="162"/>
      <c r="I187" s="162"/>
      <c r="J187" s="29"/>
      <c r="K187" s="145"/>
      <c r="L187" s="146"/>
      <c r="M187" s="53"/>
      <c r="N187" s="53"/>
      <c r="O187" s="53"/>
      <c r="P187" s="53"/>
      <c r="Q187" s="53"/>
      <c r="R187" s="54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R187" s="14" t="s">
        <v>172</v>
      </c>
      <c r="AS187" s="14" t="s">
        <v>83</v>
      </c>
    </row>
    <row r="188" spans="1:63" s="2" customFormat="1" ht="24" customHeight="1" x14ac:dyDescent="0.2">
      <c r="A188" s="28"/>
      <c r="B188" s="160"/>
      <c r="C188" s="175" t="s">
        <v>572</v>
      </c>
      <c r="D188" s="175" t="s">
        <v>166</v>
      </c>
      <c r="E188" s="176" t="s">
        <v>274</v>
      </c>
      <c r="F188" s="177" t="s">
        <v>275</v>
      </c>
      <c r="G188" s="178" t="s">
        <v>169</v>
      </c>
      <c r="H188" s="138"/>
      <c r="I188" s="177" t="s">
        <v>170</v>
      </c>
      <c r="J188" s="29"/>
      <c r="K188" s="139" t="s">
        <v>1</v>
      </c>
      <c r="L188" s="140" t="s">
        <v>41</v>
      </c>
      <c r="M188" s="53"/>
      <c r="N188" s="141" t="e">
        <f>M188*#REF!</f>
        <v>#REF!</v>
      </c>
      <c r="O188" s="141">
        <v>0</v>
      </c>
      <c r="P188" s="141" t="e">
        <f>O188*#REF!</f>
        <v>#REF!</v>
      </c>
      <c r="Q188" s="141">
        <v>0</v>
      </c>
      <c r="R188" s="142" t="e">
        <f>Q188*#REF!</f>
        <v>#REF!</v>
      </c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P188" s="143" t="s">
        <v>440</v>
      </c>
      <c r="AR188" s="143" t="s">
        <v>166</v>
      </c>
      <c r="AS188" s="143" t="s">
        <v>83</v>
      </c>
      <c r="AW188" s="14" t="s">
        <v>164</v>
      </c>
      <c r="BC188" s="144" t="e">
        <f>IF(L188="základní",#REF!,0)</f>
        <v>#REF!</v>
      </c>
      <c r="BD188" s="144">
        <f>IF(L188="snížená",#REF!,0)</f>
        <v>0</v>
      </c>
      <c r="BE188" s="144">
        <f>IF(L188="zákl. přenesená",#REF!,0)</f>
        <v>0</v>
      </c>
      <c r="BF188" s="144">
        <f>IF(L188="sníž. přenesená",#REF!,0)</f>
        <v>0</v>
      </c>
      <c r="BG188" s="144">
        <f>IF(L188="nulová",#REF!,0)</f>
        <v>0</v>
      </c>
      <c r="BH188" s="14" t="s">
        <v>83</v>
      </c>
      <c r="BI188" s="144" t="e">
        <f>ROUND(H188*#REF!,2)</f>
        <v>#REF!</v>
      </c>
      <c r="BJ188" s="14" t="s">
        <v>440</v>
      </c>
      <c r="BK188" s="143" t="s">
        <v>706</v>
      </c>
    </row>
    <row r="189" spans="1:63" s="2" customFormat="1" ht="29.25" x14ac:dyDescent="0.2">
      <c r="A189" s="28"/>
      <c r="B189" s="160"/>
      <c r="C189" s="162"/>
      <c r="D189" s="179" t="s">
        <v>172</v>
      </c>
      <c r="E189" s="162"/>
      <c r="F189" s="180" t="s">
        <v>277</v>
      </c>
      <c r="G189" s="162"/>
      <c r="H189" s="162"/>
      <c r="I189" s="162"/>
      <c r="J189" s="29"/>
      <c r="K189" s="145"/>
      <c r="L189" s="146"/>
      <c r="M189" s="53"/>
      <c r="N189" s="53"/>
      <c r="O189" s="53"/>
      <c r="P189" s="53"/>
      <c r="Q189" s="53"/>
      <c r="R189" s="54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R189" s="14" t="s">
        <v>172</v>
      </c>
      <c r="AS189" s="14" t="s">
        <v>83</v>
      </c>
    </row>
    <row r="190" spans="1:63" s="2" customFormat="1" ht="24" customHeight="1" x14ac:dyDescent="0.2">
      <c r="A190" s="28"/>
      <c r="B190" s="160"/>
      <c r="C190" s="175" t="s">
        <v>482</v>
      </c>
      <c r="D190" s="175" t="s">
        <v>166</v>
      </c>
      <c r="E190" s="176" t="s">
        <v>707</v>
      </c>
      <c r="F190" s="177" t="s">
        <v>708</v>
      </c>
      <c r="G190" s="178" t="s">
        <v>169</v>
      </c>
      <c r="H190" s="138"/>
      <c r="I190" s="177" t="s">
        <v>170</v>
      </c>
      <c r="J190" s="29"/>
      <c r="K190" s="139" t="s">
        <v>1</v>
      </c>
      <c r="L190" s="140" t="s">
        <v>41</v>
      </c>
      <c r="M190" s="53"/>
      <c r="N190" s="141" t="e">
        <f>M190*#REF!</f>
        <v>#REF!</v>
      </c>
      <c r="O190" s="141">
        <v>0</v>
      </c>
      <c r="P190" s="141" t="e">
        <f>O190*#REF!</f>
        <v>#REF!</v>
      </c>
      <c r="Q190" s="141">
        <v>0</v>
      </c>
      <c r="R190" s="142" t="e">
        <f>Q190*#REF!</f>
        <v>#REF!</v>
      </c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P190" s="143" t="s">
        <v>440</v>
      </c>
      <c r="AR190" s="143" t="s">
        <v>166</v>
      </c>
      <c r="AS190" s="143" t="s">
        <v>83</v>
      </c>
      <c r="AW190" s="14" t="s">
        <v>164</v>
      </c>
      <c r="BC190" s="144" t="e">
        <f>IF(L190="základní",#REF!,0)</f>
        <v>#REF!</v>
      </c>
      <c r="BD190" s="144">
        <f>IF(L190="snížená",#REF!,0)</f>
        <v>0</v>
      </c>
      <c r="BE190" s="144">
        <f>IF(L190="zákl. přenesená",#REF!,0)</f>
        <v>0</v>
      </c>
      <c r="BF190" s="144">
        <f>IF(L190="sníž. přenesená",#REF!,0)</f>
        <v>0</v>
      </c>
      <c r="BG190" s="144">
        <f>IF(L190="nulová",#REF!,0)</f>
        <v>0</v>
      </c>
      <c r="BH190" s="14" t="s">
        <v>83</v>
      </c>
      <c r="BI190" s="144" t="e">
        <f>ROUND(H190*#REF!,2)</f>
        <v>#REF!</v>
      </c>
      <c r="BJ190" s="14" t="s">
        <v>440</v>
      </c>
      <c r="BK190" s="143" t="s">
        <v>709</v>
      </c>
    </row>
    <row r="191" spans="1:63" s="2" customFormat="1" ht="29.25" x14ac:dyDescent="0.2">
      <c r="A191" s="28"/>
      <c r="B191" s="160"/>
      <c r="C191" s="162"/>
      <c r="D191" s="179" t="s">
        <v>172</v>
      </c>
      <c r="E191" s="162"/>
      <c r="F191" s="180" t="s">
        <v>710</v>
      </c>
      <c r="G191" s="162"/>
      <c r="H191" s="162"/>
      <c r="I191" s="162"/>
      <c r="J191" s="29"/>
      <c r="K191" s="145"/>
      <c r="L191" s="146"/>
      <c r="M191" s="53"/>
      <c r="N191" s="53"/>
      <c r="O191" s="53"/>
      <c r="P191" s="53"/>
      <c r="Q191" s="53"/>
      <c r="R191" s="54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R191" s="14" t="s">
        <v>172</v>
      </c>
      <c r="AS191" s="14" t="s">
        <v>83</v>
      </c>
    </row>
    <row r="192" spans="1:63" s="2" customFormat="1" ht="24" customHeight="1" x14ac:dyDescent="0.2">
      <c r="A192" s="28"/>
      <c r="B192" s="160"/>
      <c r="C192" s="175" t="s">
        <v>467</v>
      </c>
      <c r="D192" s="175" t="s">
        <v>166</v>
      </c>
      <c r="E192" s="176" t="s">
        <v>378</v>
      </c>
      <c r="F192" s="177" t="s">
        <v>379</v>
      </c>
      <c r="G192" s="178" t="s">
        <v>169</v>
      </c>
      <c r="H192" s="138"/>
      <c r="I192" s="177" t="s">
        <v>170</v>
      </c>
      <c r="J192" s="29"/>
      <c r="K192" s="139" t="s">
        <v>1</v>
      </c>
      <c r="L192" s="140" t="s">
        <v>41</v>
      </c>
      <c r="M192" s="53"/>
      <c r="N192" s="141" t="e">
        <f>M192*#REF!</f>
        <v>#REF!</v>
      </c>
      <c r="O192" s="141">
        <v>0</v>
      </c>
      <c r="P192" s="141" t="e">
        <f>O192*#REF!</f>
        <v>#REF!</v>
      </c>
      <c r="Q192" s="141">
        <v>0</v>
      </c>
      <c r="R192" s="142" t="e">
        <f>Q192*#REF!</f>
        <v>#REF!</v>
      </c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P192" s="143" t="s">
        <v>440</v>
      </c>
      <c r="AR192" s="143" t="s">
        <v>166</v>
      </c>
      <c r="AS192" s="143" t="s">
        <v>83</v>
      </c>
      <c r="AW192" s="14" t="s">
        <v>164</v>
      </c>
      <c r="BC192" s="144" t="e">
        <f>IF(L192="základní",#REF!,0)</f>
        <v>#REF!</v>
      </c>
      <c r="BD192" s="144">
        <f>IF(L192="snížená",#REF!,0)</f>
        <v>0</v>
      </c>
      <c r="BE192" s="144">
        <f>IF(L192="zákl. přenesená",#REF!,0)</f>
        <v>0</v>
      </c>
      <c r="BF192" s="144">
        <f>IF(L192="sníž. přenesená",#REF!,0)</f>
        <v>0</v>
      </c>
      <c r="BG192" s="144">
        <f>IF(L192="nulová",#REF!,0)</f>
        <v>0</v>
      </c>
      <c r="BH192" s="14" t="s">
        <v>83</v>
      </c>
      <c r="BI192" s="144" t="e">
        <f>ROUND(H192*#REF!,2)</f>
        <v>#REF!</v>
      </c>
      <c r="BJ192" s="14" t="s">
        <v>440</v>
      </c>
      <c r="BK192" s="143" t="s">
        <v>711</v>
      </c>
    </row>
    <row r="193" spans="1:63" s="2" customFormat="1" ht="29.25" x14ac:dyDescent="0.2">
      <c r="A193" s="28"/>
      <c r="B193" s="160"/>
      <c r="C193" s="162"/>
      <c r="D193" s="179" t="s">
        <v>172</v>
      </c>
      <c r="E193" s="162"/>
      <c r="F193" s="180" t="s">
        <v>381</v>
      </c>
      <c r="G193" s="162"/>
      <c r="H193" s="162"/>
      <c r="I193" s="162"/>
      <c r="J193" s="29"/>
      <c r="K193" s="145"/>
      <c r="L193" s="146"/>
      <c r="M193" s="53"/>
      <c r="N193" s="53"/>
      <c r="O193" s="53"/>
      <c r="P193" s="53"/>
      <c r="Q193" s="53"/>
      <c r="R193" s="54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R193" s="14" t="s">
        <v>172</v>
      </c>
      <c r="AS193" s="14" t="s">
        <v>83</v>
      </c>
    </row>
    <row r="194" spans="1:63" s="2" customFormat="1" ht="24" customHeight="1" x14ac:dyDescent="0.2">
      <c r="A194" s="28"/>
      <c r="B194" s="160"/>
      <c r="C194" s="175" t="s">
        <v>461</v>
      </c>
      <c r="D194" s="175" t="s">
        <v>166</v>
      </c>
      <c r="E194" s="176" t="s">
        <v>388</v>
      </c>
      <c r="F194" s="177" t="s">
        <v>389</v>
      </c>
      <c r="G194" s="178" t="s">
        <v>169</v>
      </c>
      <c r="H194" s="138"/>
      <c r="I194" s="177" t="s">
        <v>170</v>
      </c>
      <c r="J194" s="29"/>
      <c r="K194" s="139" t="s">
        <v>1</v>
      </c>
      <c r="L194" s="140" t="s">
        <v>41</v>
      </c>
      <c r="M194" s="53"/>
      <c r="N194" s="141" t="e">
        <f>M194*#REF!</f>
        <v>#REF!</v>
      </c>
      <c r="O194" s="141">
        <v>0</v>
      </c>
      <c r="P194" s="141" t="e">
        <f>O194*#REF!</f>
        <v>#REF!</v>
      </c>
      <c r="Q194" s="141">
        <v>0</v>
      </c>
      <c r="R194" s="142" t="e">
        <f>Q194*#REF!</f>
        <v>#REF!</v>
      </c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P194" s="143" t="s">
        <v>440</v>
      </c>
      <c r="AR194" s="143" t="s">
        <v>166</v>
      </c>
      <c r="AS194" s="143" t="s">
        <v>83</v>
      </c>
      <c r="AW194" s="14" t="s">
        <v>164</v>
      </c>
      <c r="BC194" s="144" t="e">
        <f>IF(L194="základní",#REF!,0)</f>
        <v>#REF!</v>
      </c>
      <c r="BD194" s="144">
        <f>IF(L194="snížená",#REF!,0)</f>
        <v>0</v>
      </c>
      <c r="BE194" s="144">
        <f>IF(L194="zákl. přenesená",#REF!,0)</f>
        <v>0</v>
      </c>
      <c r="BF194" s="144">
        <f>IF(L194="sníž. přenesená",#REF!,0)</f>
        <v>0</v>
      </c>
      <c r="BG194" s="144">
        <f>IF(L194="nulová",#REF!,0)</f>
        <v>0</v>
      </c>
      <c r="BH194" s="14" t="s">
        <v>83</v>
      </c>
      <c r="BI194" s="144" t="e">
        <f>ROUND(H194*#REF!,2)</f>
        <v>#REF!</v>
      </c>
      <c r="BJ194" s="14" t="s">
        <v>440</v>
      </c>
      <c r="BK194" s="143" t="s">
        <v>712</v>
      </c>
    </row>
    <row r="195" spans="1:63" s="2" customFormat="1" ht="29.25" x14ac:dyDescent="0.2">
      <c r="A195" s="28"/>
      <c r="B195" s="160"/>
      <c r="C195" s="162"/>
      <c r="D195" s="179" t="s">
        <v>172</v>
      </c>
      <c r="E195" s="162"/>
      <c r="F195" s="180" t="s">
        <v>391</v>
      </c>
      <c r="G195" s="162"/>
      <c r="H195" s="162"/>
      <c r="I195" s="162"/>
      <c r="J195" s="29"/>
      <c r="K195" s="145"/>
      <c r="L195" s="146"/>
      <c r="M195" s="53"/>
      <c r="N195" s="53"/>
      <c r="O195" s="53"/>
      <c r="P195" s="53"/>
      <c r="Q195" s="53"/>
      <c r="R195" s="54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R195" s="14" t="s">
        <v>172</v>
      </c>
      <c r="AS195" s="14" t="s">
        <v>83</v>
      </c>
    </row>
    <row r="196" spans="1:63" s="2" customFormat="1" ht="24" customHeight="1" x14ac:dyDescent="0.2">
      <c r="A196" s="28"/>
      <c r="B196" s="160"/>
      <c r="C196" s="175" t="s">
        <v>309</v>
      </c>
      <c r="D196" s="175" t="s">
        <v>166</v>
      </c>
      <c r="E196" s="176" t="s">
        <v>392</v>
      </c>
      <c r="F196" s="177" t="s">
        <v>393</v>
      </c>
      <c r="G196" s="178" t="s">
        <v>169</v>
      </c>
      <c r="H196" s="138"/>
      <c r="I196" s="177" t="s">
        <v>170</v>
      </c>
      <c r="J196" s="29"/>
      <c r="K196" s="139" t="s">
        <v>1</v>
      </c>
      <c r="L196" s="140" t="s">
        <v>41</v>
      </c>
      <c r="M196" s="53"/>
      <c r="N196" s="141" t="e">
        <f>M196*#REF!</f>
        <v>#REF!</v>
      </c>
      <c r="O196" s="141">
        <v>0</v>
      </c>
      <c r="P196" s="141" t="e">
        <f>O196*#REF!</f>
        <v>#REF!</v>
      </c>
      <c r="Q196" s="141">
        <v>0</v>
      </c>
      <c r="R196" s="142" t="e">
        <f>Q196*#REF!</f>
        <v>#REF!</v>
      </c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P196" s="143" t="s">
        <v>440</v>
      </c>
      <c r="AR196" s="143" t="s">
        <v>166</v>
      </c>
      <c r="AS196" s="143" t="s">
        <v>83</v>
      </c>
      <c r="AW196" s="14" t="s">
        <v>164</v>
      </c>
      <c r="BC196" s="144" t="e">
        <f>IF(L196="základní",#REF!,0)</f>
        <v>#REF!</v>
      </c>
      <c r="BD196" s="144">
        <f>IF(L196="snížená",#REF!,0)</f>
        <v>0</v>
      </c>
      <c r="BE196" s="144">
        <f>IF(L196="zákl. přenesená",#REF!,0)</f>
        <v>0</v>
      </c>
      <c r="BF196" s="144">
        <f>IF(L196="sníž. přenesená",#REF!,0)</f>
        <v>0</v>
      </c>
      <c r="BG196" s="144">
        <f>IF(L196="nulová",#REF!,0)</f>
        <v>0</v>
      </c>
      <c r="BH196" s="14" t="s">
        <v>83</v>
      </c>
      <c r="BI196" s="144" t="e">
        <f>ROUND(H196*#REF!,2)</f>
        <v>#REF!</v>
      </c>
      <c r="BJ196" s="14" t="s">
        <v>440</v>
      </c>
      <c r="BK196" s="143" t="s">
        <v>713</v>
      </c>
    </row>
    <row r="197" spans="1:63" s="2" customFormat="1" ht="29.25" x14ac:dyDescent="0.2">
      <c r="A197" s="28"/>
      <c r="B197" s="160"/>
      <c r="C197" s="162"/>
      <c r="D197" s="179" t="s">
        <v>172</v>
      </c>
      <c r="E197" s="162"/>
      <c r="F197" s="180" t="s">
        <v>395</v>
      </c>
      <c r="G197" s="162"/>
      <c r="H197" s="162"/>
      <c r="I197" s="162"/>
      <c r="J197" s="29"/>
      <c r="K197" s="145"/>
      <c r="L197" s="146"/>
      <c r="M197" s="53"/>
      <c r="N197" s="53"/>
      <c r="O197" s="53"/>
      <c r="P197" s="53"/>
      <c r="Q197" s="53"/>
      <c r="R197" s="54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R197" s="14" t="s">
        <v>172</v>
      </c>
      <c r="AS197" s="14" t="s">
        <v>83</v>
      </c>
    </row>
    <row r="198" spans="1:63" s="2" customFormat="1" ht="24" customHeight="1" x14ac:dyDescent="0.2">
      <c r="A198" s="28"/>
      <c r="B198" s="160"/>
      <c r="C198" s="175" t="s">
        <v>489</v>
      </c>
      <c r="D198" s="175" t="s">
        <v>166</v>
      </c>
      <c r="E198" s="176" t="s">
        <v>575</v>
      </c>
      <c r="F198" s="177" t="s">
        <v>714</v>
      </c>
      <c r="G198" s="178" t="s">
        <v>169</v>
      </c>
      <c r="H198" s="138"/>
      <c r="I198" s="177" t="s">
        <v>170</v>
      </c>
      <c r="J198" s="29"/>
      <c r="K198" s="139" t="s">
        <v>1</v>
      </c>
      <c r="L198" s="140" t="s">
        <v>41</v>
      </c>
      <c r="M198" s="53"/>
      <c r="N198" s="141" t="e">
        <f>M198*#REF!</f>
        <v>#REF!</v>
      </c>
      <c r="O198" s="141">
        <v>0</v>
      </c>
      <c r="P198" s="141" t="e">
        <f>O198*#REF!</f>
        <v>#REF!</v>
      </c>
      <c r="Q198" s="141">
        <v>0</v>
      </c>
      <c r="R198" s="142" t="e">
        <f>Q198*#REF!</f>
        <v>#REF!</v>
      </c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P198" s="143" t="s">
        <v>440</v>
      </c>
      <c r="AR198" s="143" t="s">
        <v>166</v>
      </c>
      <c r="AS198" s="143" t="s">
        <v>83</v>
      </c>
      <c r="AW198" s="14" t="s">
        <v>164</v>
      </c>
      <c r="BC198" s="144" t="e">
        <f>IF(L198="základní",#REF!,0)</f>
        <v>#REF!</v>
      </c>
      <c r="BD198" s="144">
        <f>IF(L198="snížená",#REF!,0)</f>
        <v>0</v>
      </c>
      <c r="BE198" s="144">
        <f>IF(L198="zákl. přenesená",#REF!,0)</f>
        <v>0</v>
      </c>
      <c r="BF198" s="144">
        <f>IF(L198="sníž. přenesená",#REF!,0)</f>
        <v>0</v>
      </c>
      <c r="BG198" s="144">
        <f>IF(L198="nulová",#REF!,0)</f>
        <v>0</v>
      </c>
      <c r="BH198" s="14" t="s">
        <v>83</v>
      </c>
      <c r="BI198" s="144" t="e">
        <f>ROUND(H198*#REF!,2)</f>
        <v>#REF!</v>
      </c>
      <c r="BJ198" s="14" t="s">
        <v>440</v>
      </c>
      <c r="BK198" s="143" t="s">
        <v>715</v>
      </c>
    </row>
    <row r="199" spans="1:63" s="2" customFormat="1" ht="29.25" x14ac:dyDescent="0.2">
      <c r="A199" s="28"/>
      <c r="B199" s="160"/>
      <c r="C199" s="162"/>
      <c r="D199" s="179" t="s">
        <v>172</v>
      </c>
      <c r="E199" s="162"/>
      <c r="F199" s="180" t="s">
        <v>576</v>
      </c>
      <c r="G199" s="162"/>
      <c r="H199" s="162"/>
      <c r="I199" s="162"/>
      <c r="J199" s="29"/>
      <c r="K199" s="145"/>
      <c r="L199" s="146"/>
      <c r="M199" s="53"/>
      <c r="N199" s="53"/>
      <c r="O199" s="53"/>
      <c r="P199" s="53"/>
      <c r="Q199" s="53"/>
      <c r="R199" s="54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R199" s="14" t="s">
        <v>172</v>
      </c>
      <c r="AS199" s="14" t="s">
        <v>83</v>
      </c>
    </row>
    <row r="200" spans="1:63" s="2" customFormat="1" ht="24" customHeight="1" x14ac:dyDescent="0.2">
      <c r="A200" s="28"/>
      <c r="B200" s="160"/>
      <c r="C200" s="175" t="s">
        <v>583</v>
      </c>
      <c r="D200" s="175" t="s">
        <v>166</v>
      </c>
      <c r="E200" s="176" t="s">
        <v>579</v>
      </c>
      <c r="F200" s="177" t="s">
        <v>716</v>
      </c>
      <c r="G200" s="178" t="s">
        <v>169</v>
      </c>
      <c r="H200" s="138"/>
      <c r="I200" s="177" t="s">
        <v>170</v>
      </c>
      <c r="J200" s="29"/>
      <c r="K200" s="139" t="s">
        <v>1</v>
      </c>
      <c r="L200" s="140" t="s">
        <v>41</v>
      </c>
      <c r="M200" s="53"/>
      <c r="N200" s="141" t="e">
        <f>M200*#REF!</f>
        <v>#REF!</v>
      </c>
      <c r="O200" s="141">
        <v>0</v>
      </c>
      <c r="P200" s="141" t="e">
        <f>O200*#REF!</f>
        <v>#REF!</v>
      </c>
      <c r="Q200" s="141">
        <v>0</v>
      </c>
      <c r="R200" s="142" t="e">
        <f>Q200*#REF!</f>
        <v>#REF!</v>
      </c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P200" s="143" t="s">
        <v>440</v>
      </c>
      <c r="AR200" s="143" t="s">
        <v>166</v>
      </c>
      <c r="AS200" s="143" t="s">
        <v>83</v>
      </c>
      <c r="AW200" s="14" t="s">
        <v>164</v>
      </c>
      <c r="BC200" s="144" t="e">
        <f>IF(L200="základní",#REF!,0)</f>
        <v>#REF!</v>
      </c>
      <c r="BD200" s="144">
        <f>IF(L200="snížená",#REF!,0)</f>
        <v>0</v>
      </c>
      <c r="BE200" s="144">
        <f>IF(L200="zákl. přenesená",#REF!,0)</f>
        <v>0</v>
      </c>
      <c r="BF200" s="144">
        <f>IF(L200="sníž. přenesená",#REF!,0)</f>
        <v>0</v>
      </c>
      <c r="BG200" s="144">
        <f>IF(L200="nulová",#REF!,0)</f>
        <v>0</v>
      </c>
      <c r="BH200" s="14" t="s">
        <v>83</v>
      </c>
      <c r="BI200" s="144" t="e">
        <f>ROUND(H200*#REF!,2)</f>
        <v>#REF!</v>
      </c>
      <c r="BJ200" s="14" t="s">
        <v>440</v>
      </c>
      <c r="BK200" s="143" t="s">
        <v>717</v>
      </c>
    </row>
    <row r="201" spans="1:63" s="2" customFormat="1" ht="29.25" x14ac:dyDescent="0.2">
      <c r="A201" s="28"/>
      <c r="B201" s="160"/>
      <c r="C201" s="162"/>
      <c r="D201" s="179" t="s">
        <v>172</v>
      </c>
      <c r="E201" s="162"/>
      <c r="F201" s="180" t="s">
        <v>580</v>
      </c>
      <c r="G201" s="162"/>
      <c r="H201" s="162"/>
      <c r="I201" s="162"/>
      <c r="J201" s="29"/>
      <c r="K201" s="145"/>
      <c r="L201" s="146"/>
      <c r="M201" s="53"/>
      <c r="N201" s="53"/>
      <c r="O201" s="53"/>
      <c r="P201" s="53"/>
      <c r="Q201" s="53"/>
      <c r="R201" s="54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R201" s="14" t="s">
        <v>172</v>
      </c>
      <c r="AS201" s="14" t="s">
        <v>83</v>
      </c>
    </row>
    <row r="202" spans="1:63" s="2" customFormat="1" ht="24" customHeight="1" x14ac:dyDescent="0.2">
      <c r="A202" s="28"/>
      <c r="B202" s="160"/>
      <c r="C202" s="175" t="s">
        <v>585</v>
      </c>
      <c r="D202" s="175" t="s">
        <v>166</v>
      </c>
      <c r="E202" s="176" t="s">
        <v>404</v>
      </c>
      <c r="F202" s="177" t="s">
        <v>405</v>
      </c>
      <c r="G202" s="178" t="s">
        <v>169</v>
      </c>
      <c r="H202" s="138"/>
      <c r="I202" s="177" t="s">
        <v>170</v>
      </c>
      <c r="J202" s="29"/>
      <c r="K202" s="139" t="s">
        <v>1</v>
      </c>
      <c r="L202" s="140" t="s">
        <v>41</v>
      </c>
      <c r="M202" s="53"/>
      <c r="N202" s="141" t="e">
        <f>M202*#REF!</f>
        <v>#REF!</v>
      </c>
      <c r="O202" s="141">
        <v>0</v>
      </c>
      <c r="P202" s="141" t="e">
        <f>O202*#REF!</f>
        <v>#REF!</v>
      </c>
      <c r="Q202" s="141">
        <v>0</v>
      </c>
      <c r="R202" s="142" t="e">
        <f>Q202*#REF!</f>
        <v>#REF!</v>
      </c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P202" s="143" t="s">
        <v>440</v>
      </c>
      <c r="AR202" s="143" t="s">
        <v>166</v>
      </c>
      <c r="AS202" s="143" t="s">
        <v>83</v>
      </c>
      <c r="AW202" s="14" t="s">
        <v>164</v>
      </c>
      <c r="BC202" s="144" t="e">
        <f>IF(L202="základní",#REF!,0)</f>
        <v>#REF!</v>
      </c>
      <c r="BD202" s="144">
        <f>IF(L202="snížená",#REF!,0)</f>
        <v>0</v>
      </c>
      <c r="BE202" s="144">
        <f>IF(L202="zákl. přenesená",#REF!,0)</f>
        <v>0</v>
      </c>
      <c r="BF202" s="144">
        <f>IF(L202="sníž. přenesená",#REF!,0)</f>
        <v>0</v>
      </c>
      <c r="BG202" s="144">
        <f>IF(L202="nulová",#REF!,0)</f>
        <v>0</v>
      </c>
      <c r="BH202" s="14" t="s">
        <v>83</v>
      </c>
      <c r="BI202" s="144" t="e">
        <f>ROUND(H202*#REF!,2)</f>
        <v>#REF!</v>
      </c>
      <c r="BJ202" s="14" t="s">
        <v>440</v>
      </c>
      <c r="BK202" s="143" t="s">
        <v>718</v>
      </c>
    </row>
    <row r="203" spans="1:63" s="2" customFormat="1" ht="29.25" x14ac:dyDescent="0.2">
      <c r="A203" s="28"/>
      <c r="B203" s="160"/>
      <c r="C203" s="162"/>
      <c r="D203" s="179" t="s">
        <v>172</v>
      </c>
      <c r="E203" s="162"/>
      <c r="F203" s="180" t="s">
        <v>407</v>
      </c>
      <c r="G203" s="162"/>
      <c r="H203" s="162"/>
      <c r="I203" s="162"/>
      <c r="J203" s="29"/>
      <c r="K203" s="145"/>
      <c r="L203" s="146"/>
      <c r="M203" s="53"/>
      <c r="N203" s="53"/>
      <c r="O203" s="53"/>
      <c r="P203" s="53"/>
      <c r="Q203" s="53"/>
      <c r="R203" s="54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R203" s="14" t="s">
        <v>172</v>
      </c>
      <c r="AS203" s="14" t="s">
        <v>83</v>
      </c>
    </row>
    <row r="204" spans="1:63" s="2" customFormat="1" ht="24" customHeight="1" x14ac:dyDescent="0.2">
      <c r="A204" s="28"/>
      <c r="B204" s="160"/>
      <c r="C204" s="186" t="s">
        <v>587</v>
      </c>
      <c r="D204" s="186" t="s">
        <v>719</v>
      </c>
      <c r="E204" s="187" t="s">
        <v>720</v>
      </c>
      <c r="F204" s="188" t="s">
        <v>721</v>
      </c>
      <c r="G204" s="189" t="s">
        <v>169</v>
      </c>
      <c r="H204" s="138"/>
      <c r="I204" s="188" t="s">
        <v>170</v>
      </c>
      <c r="J204" s="155"/>
      <c r="K204" s="156" t="s">
        <v>1</v>
      </c>
      <c r="L204" s="157" t="s">
        <v>41</v>
      </c>
      <c r="M204" s="53"/>
      <c r="N204" s="141" t="e">
        <f>M204*#REF!</f>
        <v>#REF!</v>
      </c>
      <c r="O204" s="141">
        <v>0</v>
      </c>
      <c r="P204" s="141" t="e">
        <f>O204*#REF!</f>
        <v>#REF!</v>
      </c>
      <c r="Q204" s="141">
        <v>0</v>
      </c>
      <c r="R204" s="142" t="e">
        <f>Q204*#REF!</f>
        <v>#REF!</v>
      </c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P204" s="143" t="s">
        <v>440</v>
      </c>
      <c r="AR204" s="143" t="s">
        <v>719</v>
      </c>
      <c r="AS204" s="143" t="s">
        <v>83</v>
      </c>
      <c r="AW204" s="14" t="s">
        <v>164</v>
      </c>
      <c r="BC204" s="144" t="e">
        <f>IF(L204="základní",#REF!,0)</f>
        <v>#REF!</v>
      </c>
      <c r="BD204" s="144">
        <f>IF(L204="snížená",#REF!,0)</f>
        <v>0</v>
      </c>
      <c r="BE204" s="144">
        <f>IF(L204="zákl. přenesená",#REF!,0)</f>
        <v>0</v>
      </c>
      <c r="BF204" s="144">
        <f>IF(L204="sníž. přenesená",#REF!,0)</f>
        <v>0</v>
      </c>
      <c r="BG204" s="144">
        <f>IF(L204="nulová",#REF!,0)</f>
        <v>0</v>
      </c>
      <c r="BH204" s="14" t="s">
        <v>83</v>
      </c>
      <c r="BI204" s="144" t="e">
        <f>ROUND(H204*#REF!,2)</f>
        <v>#REF!</v>
      </c>
      <c r="BJ204" s="14" t="s">
        <v>440</v>
      </c>
      <c r="BK204" s="143" t="s">
        <v>722</v>
      </c>
    </row>
    <row r="205" spans="1:63" s="2" customFormat="1" x14ac:dyDescent="0.2">
      <c r="A205" s="28"/>
      <c r="B205" s="160"/>
      <c r="C205" s="162"/>
      <c r="D205" s="179" t="s">
        <v>172</v>
      </c>
      <c r="E205" s="162"/>
      <c r="F205" s="180" t="s">
        <v>721</v>
      </c>
      <c r="G205" s="162"/>
      <c r="H205" s="162"/>
      <c r="I205" s="162"/>
      <c r="J205" s="29"/>
      <c r="K205" s="145"/>
      <c r="L205" s="146"/>
      <c r="M205" s="53"/>
      <c r="N205" s="53"/>
      <c r="O205" s="53"/>
      <c r="P205" s="53"/>
      <c r="Q205" s="53"/>
      <c r="R205" s="54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R205" s="14" t="s">
        <v>172</v>
      </c>
      <c r="AS205" s="14" t="s">
        <v>83</v>
      </c>
    </row>
    <row r="206" spans="1:63" s="2" customFormat="1" ht="24" customHeight="1" x14ac:dyDescent="0.2">
      <c r="A206" s="28"/>
      <c r="B206" s="160"/>
      <c r="C206" s="186" t="s">
        <v>591</v>
      </c>
      <c r="D206" s="186" t="s">
        <v>719</v>
      </c>
      <c r="E206" s="187" t="s">
        <v>723</v>
      </c>
      <c r="F206" s="188" t="s">
        <v>724</v>
      </c>
      <c r="G206" s="189" t="s">
        <v>169</v>
      </c>
      <c r="H206" s="138"/>
      <c r="I206" s="188" t="s">
        <v>170</v>
      </c>
      <c r="J206" s="155"/>
      <c r="K206" s="156" t="s">
        <v>1</v>
      </c>
      <c r="L206" s="157" t="s">
        <v>41</v>
      </c>
      <c r="M206" s="53"/>
      <c r="N206" s="141" t="e">
        <f>M206*#REF!</f>
        <v>#REF!</v>
      </c>
      <c r="O206" s="141">
        <v>0</v>
      </c>
      <c r="P206" s="141" t="e">
        <f>O206*#REF!</f>
        <v>#REF!</v>
      </c>
      <c r="Q206" s="141">
        <v>0</v>
      </c>
      <c r="R206" s="142" t="e">
        <f>Q206*#REF!</f>
        <v>#REF!</v>
      </c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P206" s="143" t="s">
        <v>440</v>
      </c>
      <c r="AR206" s="143" t="s">
        <v>719</v>
      </c>
      <c r="AS206" s="143" t="s">
        <v>83</v>
      </c>
      <c r="AW206" s="14" t="s">
        <v>164</v>
      </c>
      <c r="BC206" s="144" t="e">
        <f>IF(L206="základní",#REF!,0)</f>
        <v>#REF!</v>
      </c>
      <c r="BD206" s="144">
        <f>IF(L206="snížená",#REF!,0)</f>
        <v>0</v>
      </c>
      <c r="BE206" s="144">
        <f>IF(L206="zákl. přenesená",#REF!,0)</f>
        <v>0</v>
      </c>
      <c r="BF206" s="144">
        <f>IF(L206="sníž. přenesená",#REF!,0)</f>
        <v>0</v>
      </c>
      <c r="BG206" s="144">
        <f>IF(L206="nulová",#REF!,0)</f>
        <v>0</v>
      </c>
      <c r="BH206" s="14" t="s">
        <v>83</v>
      </c>
      <c r="BI206" s="144" t="e">
        <f>ROUND(H206*#REF!,2)</f>
        <v>#REF!</v>
      </c>
      <c r="BJ206" s="14" t="s">
        <v>440</v>
      </c>
      <c r="BK206" s="143" t="s">
        <v>725</v>
      </c>
    </row>
    <row r="207" spans="1:63" s="2" customFormat="1" x14ac:dyDescent="0.2">
      <c r="A207" s="28"/>
      <c r="B207" s="160"/>
      <c r="C207" s="162"/>
      <c r="D207" s="179" t="s">
        <v>172</v>
      </c>
      <c r="E207" s="162"/>
      <c r="F207" s="180" t="s">
        <v>724</v>
      </c>
      <c r="G207" s="162"/>
      <c r="H207" s="162"/>
      <c r="I207" s="162"/>
      <c r="J207" s="29"/>
      <c r="K207" s="145"/>
      <c r="L207" s="146"/>
      <c r="M207" s="53"/>
      <c r="N207" s="53"/>
      <c r="O207" s="53"/>
      <c r="P207" s="53"/>
      <c r="Q207" s="53"/>
      <c r="R207" s="54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R207" s="14" t="s">
        <v>172</v>
      </c>
      <c r="AS207" s="14" t="s">
        <v>83</v>
      </c>
    </row>
    <row r="208" spans="1:63" s="2" customFormat="1" ht="24" customHeight="1" x14ac:dyDescent="0.2">
      <c r="A208" s="28"/>
      <c r="B208" s="160"/>
      <c r="C208" s="186" t="s">
        <v>593</v>
      </c>
      <c r="D208" s="186" t="s">
        <v>719</v>
      </c>
      <c r="E208" s="187" t="s">
        <v>726</v>
      </c>
      <c r="F208" s="188" t="s">
        <v>727</v>
      </c>
      <c r="G208" s="189" t="s">
        <v>169</v>
      </c>
      <c r="H208" s="138"/>
      <c r="I208" s="188" t="s">
        <v>170</v>
      </c>
      <c r="J208" s="155"/>
      <c r="K208" s="156" t="s">
        <v>1</v>
      </c>
      <c r="L208" s="157" t="s">
        <v>41</v>
      </c>
      <c r="M208" s="53"/>
      <c r="N208" s="141" t="e">
        <f>M208*#REF!</f>
        <v>#REF!</v>
      </c>
      <c r="O208" s="141">
        <v>0</v>
      </c>
      <c r="P208" s="141" t="e">
        <f>O208*#REF!</f>
        <v>#REF!</v>
      </c>
      <c r="Q208" s="141">
        <v>0</v>
      </c>
      <c r="R208" s="142" t="e">
        <f>Q208*#REF!</f>
        <v>#REF!</v>
      </c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P208" s="143" t="s">
        <v>440</v>
      </c>
      <c r="AR208" s="143" t="s">
        <v>719</v>
      </c>
      <c r="AS208" s="143" t="s">
        <v>83</v>
      </c>
      <c r="AW208" s="14" t="s">
        <v>164</v>
      </c>
      <c r="BC208" s="144" t="e">
        <f>IF(L208="základní",#REF!,0)</f>
        <v>#REF!</v>
      </c>
      <c r="BD208" s="144">
        <f>IF(L208="snížená",#REF!,0)</f>
        <v>0</v>
      </c>
      <c r="BE208" s="144">
        <f>IF(L208="zákl. přenesená",#REF!,0)</f>
        <v>0</v>
      </c>
      <c r="BF208" s="144">
        <f>IF(L208="sníž. přenesená",#REF!,0)</f>
        <v>0</v>
      </c>
      <c r="BG208" s="144">
        <f>IF(L208="nulová",#REF!,0)</f>
        <v>0</v>
      </c>
      <c r="BH208" s="14" t="s">
        <v>83</v>
      </c>
      <c r="BI208" s="144" t="e">
        <f>ROUND(H208*#REF!,2)</f>
        <v>#REF!</v>
      </c>
      <c r="BJ208" s="14" t="s">
        <v>440</v>
      </c>
      <c r="BK208" s="143" t="s">
        <v>728</v>
      </c>
    </row>
    <row r="209" spans="1:63" s="2" customFormat="1" x14ac:dyDescent="0.2">
      <c r="A209" s="28"/>
      <c r="B209" s="160"/>
      <c r="C209" s="162"/>
      <c r="D209" s="179" t="s">
        <v>172</v>
      </c>
      <c r="E209" s="162"/>
      <c r="F209" s="180" t="s">
        <v>727</v>
      </c>
      <c r="G209" s="162"/>
      <c r="H209" s="162"/>
      <c r="I209" s="162"/>
      <c r="J209" s="29"/>
      <c r="K209" s="145"/>
      <c r="L209" s="146"/>
      <c r="M209" s="53"/>
      <c r="N209" s="53"/>
      <c r="O209" s="53"/>
      <c r="P209" s="53"/>
      <c r="Q209" s="53"/>
      <c r="R209" s="54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R209" s="14" t="s">
        <v>172</v>
      </c>
      <c r="AS209" s="14" t="s">
        <v>83</v>
      </c>
    </row>
    <row r="210" spans="1:63" s="2" customFormat="1" ht="24" customHeight="1" x14ac:dyDescent="0.2">
      <c r="A210" s="28"/>
      <c r="B210" s="160"/>
      <c r="C210" s="186" t="s">
        <v>595</v>
      </c>
      <c r="D210" s="186" t="s">
        <v>719</v>
      </c>
      <c r="E210" s="187" t="s">
        <v>729</v>
      </c>
      <c r="F210" s="188" t="s">
        <v>730</v>
      </c>
      <c r="G210" s="189" t="s">
        <v>169</v>
      </c>
      <c r="H210" s="138"/>
      <c r="I210" s="188" t="s">
        <v>170</v>
      </c>
      <c r="J210" s="155"/>
      <c r="K210" s="156" t="s">
        <v>1</v>
      </c>
      <c r="L210" s="157" t="s">
        <v>41</v>
      </c>
      <c r="M210" s="53"/>
      <c r="N210" s="141" t="e">
        <f>M210*#REF!</f>
        <v>#REF!</v>
      </c>
      <c r="O210" s="141">
        <v>0</v>
      </c>
      <c r="P210" s="141" t="e">
        <f>O210*#REF!</f>
        <v>#REF!</v>
      </c>
      <c r="Q210" s="141">
        <v>0</v>
      </c>
      <c r="R210" s="142" t="e">
        <f>Q210*#REF!</f>
        <v>#REF!</v>
      </c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P210" s="143" t="s">
        <v>440</v>
      </c>
      <c r="AR210" s="143" t="s">
        <v>719</v>
      </c>
      <c r="AS210" s="143" t="s">
        <v>83</v>
      </c>
      <c r="AW210" s="14" t="s">
        <v>164</v>
      </c>
      <c r="BC210" s="144" t="e">
        <f>IF(L210="základní",#REF!,0)</f>
        <v>#REF!</v>
      </c>
      <c r="BD210" s="144">
        <f>IF(L210="snížená",#REF!,0)</f>
        <v>0</v>
      </c>
      <c r="BE210" s="144">
        <f>IF(L210="zákl. přenesená",#REF!,0)</f>
        <v>0</v>
      </c>
      <c r="BF210" s="144">
        <f>IF(L210="sníž. přenesená",#REF!,0)</f>
        <v>0</v>
      </c>
      <c r="BG210" s="144">
        <f>IF(L210="nulová",#REF!,0)</f>
        <v>0</v>
      </c>
      <c r="BH210" s="14" t="s">
        <v>83</v>
      </c>
      <c r="BI210" s="144" t="e">
        <f>ROUND(H210*#REF!,2)</f>
        <v>#REF!</v>
      </c>
      <c r="BJ210" s="14" t="s">
        <v>440</v>
      </c>
      <c r="BK210" s="143" t="s">
        <v>731</v>
      </c>
    </row>
    <row r="211" spans="1:63" s="2" customFormat="1" x14ac:dyDescent="0.2">
      <c r="A211" s="28"/>
      <c r="B211" s="160"/>
      <c r="C211" s="162"/>
      <c r="D211" s="179" t="s">
        <v>172</v>
      </c>
      <c r="E211" s="162"/>
      <c r="F211" s="180" t="s">
        <v>730</v>
      </c>
      <c r="G211" s="162"/>
      <c r="H211" s="162"/>
      <c r="I211" s="162"/>
      <c r="J211" s="29"/>
      <c r="K211" s="145"/>
      <c r="L211" s="146"/>
      <c r="M211" s="53"/>
      <c r="N211" s="53"/>
      <c r="O211" s="53"/>
      <c r="P211" s="53"/>
      <c r="Q211" s="53"/>
      <c r="R211" s="54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R211" s="14" t="s">
        <v>172</v>
      </c>
      <c r="AS211" s="14" t="s">
        <v>83</v>
      </c>
    </row>
    <row r="212" spans="1:63" s="11" customFormat="1" ht="22.9" customHeight="1" x14ac:dyDescent="0.2">
      <c r="B212" s="171"/>
      <c r="C212" s="172"/>
      <c r="D212" s="173" t="s">
        <v>75</v>
      </c>
      <c r="E212" s="184" t="s">
        <v>435</v>
      </c>
      <c r="F212" s="184" t="s">
        <v>732</v>
      </c>
      <c r="G212" s="172"/>
      <c r="H212" s="172"/>
      <c r="I212" s="172"/>
      <c r="J212" s="130"/>
      <c r="K212" s="132"/>
      <c r="L212" s="133"/>
      <c r="M212" s="133"/>
      <c r="N212" s="134" t="e">
        <f>SUM(N213:N218)</f>
        <v>#REF!</v>
      </c>
      <c r="O212" s="133"/>
      <c r="P212" s="134" t="e">
        <f>SUM(P213:P218)</f>
        <v>#REF!</v>
      </c>
      <c r="Q212" s="133"/>
      <c r="R212" s="135" t="e">
        <f>SUM(R213:R218)</f>
        <v>#REF!</v>
      </c>
      <c r="AP212" s="131" t="s">
        <v>83</v>
      </c>
      <c r="AR212" s="136" t="s">
        <v>75</v>
      </c>
      <c r="AS212" s="136" t="s">
        <v>83</v>
      </c>
      <c r="AW212" s="131" t="s">
        <v>164</v>
      </c>
      <c r="BI212" s="137" t="e">
        <f>SUM(BI213:BI218)</f>
        <v>#REF!</v>
      </c>
    </row>
    <row r="213" spans="1:63" s="2" customFormat="1" ht="24" customHeight="1" x14ac:dyDescent="0.2">
      <c r="A213" s="28"/>
      <c r="B213" s="160"/>
      <c r="C213" s="175" t="s">
        <v>346</v>
      </c>
      <c r="D213" s="175" t="s">
        <v>166</v>
      </c>
      <c r="E213" s="176" t="s">
        <v>438</v>
      </c>
      <c r="F213" s="177" t="s">
        <v>439</v>
      </c>
      <c r="G213" s="178" t="s">
        <v>169</v>
      </c>
      <c r="H213" s="138"/>
      <c r="I213" s="177" t="s">
        <v>170</v>
      </c>
      <c r="J213" s="29"/>
      <c r="K213" s="139" t="s">
        <v>1</v>
      </c>
      <c r="L213" s="140" t="s">
        <v>41</v>
      </c>
      <c r="M213" s="53"/>
      <c r="N213" s="141" t="e">
        <f>M213*#REF!</f>
        <v>#REF!</v>
      </c>
      <c r="O213" s="141">
        <v>0</v>
      </c>
      <c r="P213" s="141" t="e">
        <f>O213*#REF!</f>
        <v>#REF!</v>
      </c>
      <c r="Q213" s="141">
        <v>0</v>
      </c>
      <c r="R213" s="142" t="e">
        <f>Q213*#REF!</f>
        <v>#REF!</v>
      </c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P213" s="143" t="s">
        <v>440</v>
      </c>
      <c r="AR213" s="143" t="s">
        <v>166</v>
      </c>
      <c r="AS213" s="143" t="s">
        <v>85</v>
      </c>
      <c r="AW213" s="14" t="s">
        <v>164</v>
      </c>
      <c r="BC213" s="144" t="e">
        <f>IF(L213="základní",#REF!,0)</f>
        <v>#REF!</v>
      </c>
      <c r="BD213" s="144">
        <f>IF(L213="snížená",#REF!,0)</f>
        <v>0</v>
      </c>
      <c r="BE213" s="144">
        <f>IF(L213="zákl. přenesená",#REF!,0)</f>
        <v>0</v>
      </c>
      <c r="BF213" s="144">
        <f>IF(L213="sníž. přenesená",#REF!,0)</f>
        <v>0</v>
      </c>
      <c r="BG213" s="144">
        <f>IF(L213="nulová",#REF!,0)</f>
        <v>0</v>
      </c>
      <c r="BH213" s="14" t="s">
        <v>83</v>
      </c>
      <c r="BI213" s="144" t="e">
        <f>ROUND(H213*#REF!,2)</f>
        <v>#REF!</v>
      </c>
      <c r="BJ213" s="14" t="s">
        <v>440</v>
      </c>
      <c r="BK213" s="143" t="s">
        <v>733</v>
      </c>
    </row>
    <row r="214" spans="1:63" s="2" customFormat="1" ht="19.5" x14ac:dyDescent="0.2">
      <c r="A214" s="28"/>
      <c r="B214" s="160"/>
      <c r="C214" s="162"/>
      <c r="D214" s="179" t="s">
        <v>172</v>
      </c>
      <c r="E214" s="162"/>
      <c r="F214" s="180" t="s">
        <v>442</v>
      </c>
      <c r="G214" s="162"/>
      <c r="H214" s="162"/>
      <c r="I214" s="162"/>
      <c r="J214" s="29"/>
      <c r="K214" s="145"/>
      <c r="L214" s="146"/>
      <c r="M214" s="53"/>
      <c r="N214" s="53"/>
      <c r="O214" s="53"/>
      <c r="P214" s="53"/>
      <c r="Q214" s="53"/>
      <c r="R214" s="54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R214" s="14" t="s">
        <v>172</v>
      </c>
      <c r="AS214" s="14" t="s">
        <v>85</v>
      </c>
    </row>
    <row r="215" spans="1:63" s="2" customFormat="1" ht="24" customHeight="1" x14ac:dyDescent="0.2">
      <c r="A215" s="28"/>
      <c r="B215" s="160"/>
      <c r="C215" s="175" t="s">
        <v>413</v>
      </c>
      <c r="D215" s="175" t="s">
        <v>166</v>
      </c>
      <c r="E215" s="176" t="s">
        <v>734</v>
      </c>
      <c r="F215" s="177" t="s">
        <v>735</v>
      </c>
      <c r="G215" s="178" t="s">
        <v>169</v>
      </c>
      <c r="H215" s="138"/>
      <c r="I215" s="177" t="s">
        <v>170</v>
      </c>
      <c r="J215" s="29"/>
      <c r="K215" s="139" t="s">
        <v>1</v>
      </c>
      <c r="L215" s="140" t="s">
        <v>41</v>
      </c>
      <c r="M215" s="53"/>
      <c r="N215" s="141" t="e">
        <f>M215*#REF!</f>
        <v>#REF!</v>
      </c>
      <c r="O215" s="141">
        <v>0</v>
      </c>
      <c r="P215" s="141" t="e">
        <f>O215*#REF!</f>
        <v>#REF!</v>
      </c>
      <c r="Q215" s="141">
        <v>0</v>
      </c>
      <c r="R215" s="142" t="e">
        <f>Q215*#REF!</f>
        <v>#REF!</v>
      </c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P215" s="143" t="s">
        <v>440</v>
      </c>
      <c r="AR215" s="143" t="s">
        <v>166</v>
      </c>
      <c r="AS215" s="143" t="s">
        <v>85</v>
      </c>
      <c r="AW215" s="14" t="s">
        <v>164</v>
      </c>
      <c r="BC215" s="144" t="e">
        <f>IF(L215="základní",#REF!,0)</f>
        <v>#REF!</v>
      </c>
      <c r="BD215" s="144">
        <f>IF(L215="snížená",#REF!,0)</f>
        <v>0</v>
      </c>
      <c r="BE215" s="144">
        <f>IF(L215="zákl. přenesená",#REF!,0)</f>
        <v>0</v>
      </c>
      <c r="BF215" s="144">
        <f>IF(L215="sníž. přenesená",#REF!,0)</f>
        <v>0</v>
      </c>
      <c r="BG215" s="144">
        <f>IF(L215="nulová",#REF!,0)</f>
        <v>0</v>
      </c>
      <c r="BH215" s="14" t="s">
        <v>83</v>
      </c>
      <c r="BI215" s="144" t="e">
        <f>ROUND(H215*#REF!,2)</f>
        <v>#REF!</v>
      </c>
      <c r="BJ215" s="14" t="s">
        <v>440</v>
      </c>
      <c r="BK215" s="143" t="s">
        <v>736</v>
      </c>
    </row>
    <row r="216" spans="1:63" s="2" customFormat="1" ht="19.5" x14ac:dyDescent="0.2">
      <c r="A216" s="28"/>
      <c r="B216" s="160"/>
      <c r="C216" s="162"/>
      <c r="D216" s="179" t="s">
        <v>172</v>
      </c>
      <c r="E216" s="162"/>
      <c r="F216" s="180" t="s">
        <v>735</v>
      </c>
      <c r="G216" s="162"/>
      <c r="H216" s="162"/>
      <c r="I216" s="162"/>
      <c r="J216" s="29"/>
      <c r="K216" s="145"/>
      <c r="L216" s="146"/>
      <c r="M216" s="53"/>
      <c r="N216" s="53"/>
      <c r="O216" s="53"/>
      <c r="P216" s="53"/>
      <c r="Q216" s="53"/>
      <c r="R216" s="54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R216" s="14" t="s">
        <v>172</v>
      </c>
      <c r="AS216" s="14" t="s">
        <v>85</v>
      </c>
    </row>
    <row r="217" spans="1:63" s="2" customFormat="1" ht="24" customHeight="1" x14ac:dyDescent="0.2">
      <c r="A217" s="28"/>
      <c r="B217" s="160"/>
      <c r="C217" s="175" t="s">
        <v>737</v>
      </c>
      <c r="D217" s="175" t="s">
        <v>166</v>
      </c>
      <c r="E217" s="176" t="s">
        <v>738</v>
      </c>
      <c r="F217" s="177" t="s">
        <v>739</v>
      </c>
      <c r="G217" s="178" t="s">
        <v>169</v>
      </c>
      <c r="H217" s="138"/>
      <c r="I217" s="177" t="s">
        <v>170</v>
      </c>
      <c r="J217" s="29"/>
      <c r="K217" s="139" t="s">
        <v>1</v>
      </c>
      <c r="L217" s="140" t="s">
        <v>41</v>
      </c>
      <c r="M217" s="53"/>
      <c r="N217" s="141" t="e">
        <f>M217*#REF!</f>
        <v>#REF!</v>
      </c>
      <c r="O217" s="141">
        <v>0</v>
      </c>
      <c r="P217" s="141" t="e">
        <f>O217*#REF!</f>
        <v>#REF!</v>
      </c>
      <c r="Q217" s="141">
        <v>0</v>
      </c>
      <c r="R217" s="142" t="e">
        <f>Q217*#REF!</f>
        <v>#REF!</v>
      </c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P217" s="143" t="s">
        <v>440</v>
      </c>
      <c r="AR217" s="143" t="s">
        <v>166</v>
      </c>
      <c r="AS217" s="143" t="s">
        <v>85</v>
      </c>
      <c r="AW217" s="14" t="s">
        <v>164</v>
      </c>
      <c r="BC217" s="144" t="e">
        <f>IF(L217="základní",#REF!,0)</f>
        <v>#REF!</v>
      </c>
      <c r="BD217" s="144">
        <f>IF(L217="snížená",#REF!,0)</f>
        <v>0</v>
      </c>
      <c r="BE217" s="144">
        <f>IF(L217="zákl. přenesená",#REF!,0)</f>
        <v>0</v>
      </c>
      <c r="BF217" s="144">
        <f>IF(L217="sníž. přenesená",#REF!,0)</f>
        <v>0</v>
      </c>
      <c r="BG217" s="144">
        <f>IF(L217="nulová",#REF!,0)</f>
        <v>0</v>
      </c>
      <c r="BH217" s="14" t="s">
        <v>83</v>
      </c>
      <c r="BI217" s="144" t="e">
        <f>ROUND(H217*#REF!,2)</f>
        <v>#REF!</v>
      </c>
      <c r="BJ217" s="14" t="s">
        <v>440</v>
      </c>
      <c r="BK217" s="143" t="s">
        <v>740</v>
      </c>
    </row>
    <row r="218" spans="1:63" s="2" customFormat="1" ht="29.25" x14ac:dyDescent="0.2">
      <c r="A218" s="28"/>
      <c r="B218" s="160"/>
      <c r="C218" s="162"/>
      <c r="D218" s="179" t="s">
        <v>172</v>
      </c>
      <c r="E218" s="162"/>
      <c r="F218" s="180" t="s">
        <v>741</v>
      </c>
      <c r="G218" s="162"/>
      <c r="H218" s="162"/>
      <c r="I218" s="162"/>
      <c r="J218" s="29"/>
      <c r="K218" s="147"/>
      <c r="L218" s="148"/>
      <c r="M218" s="149"/>
      <c r="N218" s="149"/>
      <c r="O218" s="149"/>
      <c r="P218" s="149"/>
      <c r="Q218" s="149"/>
      <c r="R218" s="150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R218" s="14" t="s">
        <v>172</v>
      </c>
      <c r="AS218" s="14" t="s">
        <v>85</v>
      </c>
    </row>
    <row r="219" spans="1:63" s="2" customFormat="1" ht="6.95" customHeight="1" x14ac:dyDescent="0.2">
      <c r="A219" s="28"/>
      <c r="B219" s="181"/>
      <c r="C219" s="182"/>
      <c r="D219" s="182"/>
      <c r="E219" s="182"/>
      <c r="F219" s="182"/>
      <c r="G219" s="182"/>
      <c r="H219" s="182"/>
      <c r="I219" s="182"/>
      <c r="J219" s="29"/>
      <c r="K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</row>
  </sheetData>
  <sheetProtection password="8EED" sheet="1" objects="1" scenarios="1" selectLockedCells="1"/>
  <autoFilter ref="C121:I218"/>
  <mergeCells count="15">
    <mergeCell ref="E112:G112"/>
    <mergeCell ref="E116:G116"/>
    <mergeCell ref="E114:G114"/>
    <mergeCell ref="E118:G118"/>
    <mergeCell ref="J2:T2"/>
    <mergeCell ref="E31:G31"/>
    <mergeCell ref="E85:G85"/>
    <mergeCell ref="E89:G89"/>
    <mergeCell ref="E87:G87"/>
    <mergeCell ref="E91:G91"/>
    <mergeCell ref="E7:G7"/>
    <mergeCell ref="E11:G11"/>
    <mergeCell ref="E9:G9"/>
    <mergeCell ref="E13:G13"/>
    <mergeCell ref="E22:G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24</vt:i4>
      </vt:variant>
    </vt:vector>
  </HeadingPairs>
  <TitlesOfParts>
    <vt:vector size="35" baseType="lpstr">
      <vt:lpstr>01-01-01 - 2019 souhrn op...</vt:lpstr>
      <vt:lpstr>01-02-01 - 2020 souhrn op...</vt:lpstr>
      <vt:lpstr>01-02-02 - 2020 VRN</vt:lpstr>
      <vt:lpstr>01-03-01 - 1-2 2021 souhr...</vt:lpstr>
      <vt:lpstr>01-03-02 - 1-2 2021 VRN</vt:lpstr>
      <vt:lpstr>02-01 - 2020 souhrn oprav...</vt:lpstr>
      <vt:lpstr>02-02 - 1-2 2021 - souhrn...</vt:lpstr>
      <vt:lpstr>03-01-01 - 2020 - souhrn ...</vt:lpstr>
      <vt:lpstr>03-01-02 - 2020 VRN</vt:lpstr>
      <vt:lpstr>03-02-01 - 1-2 2021 - sou...</vt:lpstr>
      <vt:lpstr>03-02-02 - 1-2 2021 VRN</vt:lpstr>
      <vt:lpstr>'01-01-01 - 2019 souhrn op...'!Názvy_tisku</vt:lpstr>
      <vt:lpstr>'01-02-01 - 2020 souhrn op...'!Názvy_tisku</vt:lpstr>
      <vt:lpstr>'01-02-02 - 2020 VRN'!Názvy_tisku</vt:lpstr>
      <vt:lpstr>'01-03-01 - 1-2 2021 souhr...'!Názvy_tisku</vt:lpstr>
      <vt:lpstr>'01-03-02 - 1-2 2021 VRN'!Názvy_tisku</vt:lpstr>
      <vt:lpstr>'02-01 - 2020 souhrn oprav...'!Názvy_tisku</vt:lpstr>
      <vt:lpstr>'02-02 - 1-2 2021 - souhrn...'!Názvy_tisku</vt:lpstr>
      <vt:lpstr>'03-01-01 - 2020 - souhrn ...'!Názvy_tisku</vt:lpstr>
      <vt:lpstr>'03-01-02 - 2020 VRN'!Názvy_tisku</vt:lpstr>
      <vt:lpstr>'03-02-01 - 1-2 2021 - sou...'!Názvy_tisku</vt:lpstr>
      <vt:lpstr>'03-02-02 - 1-2 2021 VRN'!Názvy_tisku</vt:lpstr>
      <vt:lpstr>'Rekapitulace stavby'!Názvy_tisku</vt:lpstr>
      <vt:lpstr>'01-01-01 - 2019 souhrn op...'!Oblast_tisku</vt:lpstr>
      <vt:lpstr>'01-02-01 - 2020 souhrn op...'!Oblast_tisku</vt:lpstr>
      <vt:lpstr>'01-02-02 - 2020 VRN'!Oblast_tisku</vt:lpstr>
      <vt:lpstr>'01-03-01 - 1-2 2021 souhr...'!Oblast_tisku</vt:lpstr>
      <vt:lpstr>'01-03-02 - 1-2 2021 VRN'!Oblast_tisku</vt:lpstr>
      <vt:lpstr>'02-01 - 2020 souhrn oprav...'!Oblast_tisku</vt:lpstr>
      <vt:lpstr>'02-02 - 1-2 2021 - souhrn...'!Oblast_tisku</vt:lpstr>
      <vt:lpstr>'03-01-01 - 2020 - souhrn ...'!Oblast_tisku</vt:lpstr>
      <vt:lpstr>'03-01-02 - 2020 VRN'!Oblast_tisku</vt:lpstr>
      <vt:lpstr>'03-02-01 - 1-2 2021 - sou...'!Oblast_tisku</vt:lpstr>
      <vt:lpstr>'03-02-02 - 1-2 2021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Bělehrad Milan</cp:lastModifiedBy>
  <dcterms:created xsi:type="dcterms:W3CDTF">2019-08-20T07:48:15Z</dcterms:created>
  <dcterms:modified xsi:type="dcterms:W3CDTF">2019-08-20T13:12:55Z</dcterms:modified>
</cp:coreProperties>
</file>