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pol.rozp'!$A$1:$K$55</definedName>
  </definedNames>
  <calcPr calcId="152511"/>
</workbook>
</file>

<file path=xl/calcChain.xml><?xml version="1.0" encoding="utf-8"?>
<calcChain xmlns="http://schemas.openxmlformats.org/spreadsheetml/2006/main">
  <c r="K42" i="5" l="1"/>
  <c r="K43" i="5"/>
  <c r="K44" i="5"/>
  <c r="I42" i="5"/>
  <c r="I43" i="5"/>
  <c r="I44" i="5"/>
  <c r="I45" i="5"/>
  <c r="G42" i="5"/>
  <c r="G43" i="5"/>
  <c r="G44" i="5"/>
  <c r="G45" i="5"/>
  <c r="K22" i="5" l="1"/>
  <c r="G22" i="5"/>
  <c r="I22" i="5"/>
  <c r="K48" i="5" l="1"/>
  <c r="I48" i="5"/>
  <c r="G48" i="5"/>
  <c r="K12" i="5"/>
  <c r="K14" i="5" s="1"/>
  <c r="I12" i="5"/>
  <c r="I14" i="5" s="1"/>
  <c r="G12" i="5"/>
  <c r="G14" i="5" s="1"/>
  <c r="G21" i="5" l="1"/>
  <c r="I21" i="5"/>
  <c r="K21" i="5"/>
  <c r="G23" i="5"/>
  <c r="I23" i="5"/>
  <c r="K23" i="5"/>
  <c r="K45" i="5"/>
  <c r="K46" i="5"/>
  <c r="K47" i="5"/>
  <c r="I46" i="5"/>
  <c r="I50" i="5" s="1"/>
  <c r="I47" i="5"/>
  <c r="G50" i="5"/>
  <c r="G46" i="5"/>
  <c r="G47" i="5"/>
  <c r="K27" i="5" l="1"/>
  <c r="K29" i="5" s="1"/>
  <c r="I27" i="5"/>
  <c r="I29" i="5" s="1"/>
  <c r="G27" i="5"/>
  <c r="G29" i="5" s="1"/>
  <c r="K31" i="5"/>
  <c r="K32" i="5"/>
  <c r="K33" i="5"/>
  <c r="K34" i="5"/>
  <c r="K35" i="5"/>
  <c r="K36" i="5"/>
  <c r="I31" i="5"/>
  <c r="I32" i="5"/>
  <c r="I33" i="5"/>
  <c r="I34" i="5"/>
  <c r="I35" i="5"/>
  <c r="I36" i="5"/>
  <c r="G31" i="5"/>
  <c r="G32" i="5"/>
  <c r="G33" i="5"/>
  <c r="G34" i="5"/>
  <c r="G35" i="5"/>
  <c r="G36" i="5"/>
  <c r="K16" i="5"/>
  <c r="K17" i="5"/>
  <c r="K18" i="5"/>
  <c r="K19" i="5"/>
  <c r="I16" i="5"/>
  <c r="I17" i="5"/>
  <c r="I18" i="5"/>
  <c r="I19" i="5"/>
  <c r="G16" i="5"/>
  <c r="G17" i="5"/>
  <c r="G18" i="5"/>
  <c r="G19" i="5"/>
  <c r="G20" i="5"/>
  <c r="I20" i="5"/>
  <c r="K20" i="5"/>
  <c r="I25" i="5" l="1"/>
  <c r="G25" i="5"/>
  <c r="K25" i="5"/>
  <c r="C55" i="5"/>
  <c r="K53" i="5"/>
  <c r="I53" i="5"/>
  <c r="G53" i="5"/>
  <c r="K52" i="5"/>
  <c r="I52" i="5"/>
  <c r="G52" i="5"/>
  <c r="C50" i="5"/>
  <c r="K41" i="5"/>
  <c r="K50" i="5" s="1"/>
  <c r="I41" i="5"/>
  <c r="G41" i="5"/>
  <c r="C39" i="5"/>
  <c r="K37" i="5"/>
  <c r="K39" i="5" s="1"/>
  <c r="I37" i="5"/>
  <c r="I39" i="5" s="1"/>
  <c r="G37" i="5"/>
  <c r="G39" i="5" s="1"/>
  <c r="C25" i="5"/>
  <c r="K1" i="5" l="1"/>
  <c r="G55" i="5"/>
  <c r="I55" i="5"/>
  <c r="K55" i="5"/>
</calcChain>
</file>

<file path=xl/sharedStrings.xml><?xml version="1.0" encoding="utf-8"?>
<sst xmlns="http://schemas.openxmlformats.org/spreadsheetml/2006/main" count="251" uniqueCount="142">
  <si>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</si>
  <si>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</si>
  <si>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</si>
  <si>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</si>
  <si>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</si>
  <si>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</si>
  <si>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</si>
  <si>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</si>
  <si>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</si>
  <si>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</si>
  <si>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</si>
  <si>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</si>
  <si>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</si>
  <si>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</si>
  <si>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</si>
  <si>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</si>
  <si>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</si>
  <si>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</si>
  <si>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</si>
  <si>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</si>
  <si>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</si>
  <si>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</si>
  <si>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</si>
  <si>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</si>
  <si>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</si>
  <si>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</si>
  <si>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</si>
  <si>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</si>
  <si>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</si>
  <si>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</si>
  <si>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</si>
  <si>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</si>
  <si>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</si>
  <si>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</si>
  <si>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</si>
  <si>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</si>
  <si>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</si>
  <si>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</si>
  <si>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</si>
  <si>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</si>
  <si>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</si>
  <si>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</si>
  <si>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</si>
  <si>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</si>
  <si>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3,953</t>
  </si>
  <si>
    <t>SO 06-13-01.1</t>
  </si>
  <si>
    <t>m</t>
  </si>
  <si>
    <t>m3</t>
  </si>
  <si>
    <t>m2</t>
  </si>
  <si>
    <t>ÚPRAVA PLÁNĚ SE ZHUT V HOR TŘ 1-4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</si>
  <si>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</si>
  <si>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</si>
  <si>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</si>
  <si>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</si>
  <si>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</si>
  <si>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</si>
  <si>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</si>
  <si>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</si>
  <si>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</si>
  <si>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t</t>
  </si>
  <si>
    <t>ZÁKLADY Z PROST BETONU DO C16/20 (B20)</t>
  </si>
  <si>
    <t>R 921803</t>
  </si>
  <si>
    <t>DEMONTÁŽ KOLEJNICOVÉHO ŽLÁBKU VYTVOŘENÉHO VÁLCOVANÝM PROFILEM TVARU L</t>
  </si>
  <si>
    <t>ŽELEZNIČNÍ PŘEJEZD PLASTBETONOVÝ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</si>
  <si>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</si>
  <si>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</si>
  <si>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</si>
  <si>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</si>
  <si>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ODSTRANĚNÍ ŽLABŮ Z DÍLCŮ (VČET ŠTĚRBINOVÝCH) ŠÍŘKY 400MM</t>
  </si>
  <si>
    <t>R 96656</t>
  </si>
  <si>
    <t>VLOŽENÍ ŽLABŮ Z DÍLCŮ (VČET ŠTĚRBINOVÝCH) ŠÍŘKY 400MM</t>
  </si>
  <si>
    <t>Montáž přejezdu nebo přechodu z jakýchkoliv vyzískaných nebo regenerovaných dílců</t>
  </si>
  <si>
    <t>ODKOPÁVKY A PROKOPÁVKY OBECNÉ TŘ. II</t>
  </si>
  <si>
    <t>Násypy a přísypy ze sypanin kamenitých (a balvanitých) se zhutněním z upraveného (recyklovaného) materiálu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</si>
  <si>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</si>
  <si>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</si>
  <si>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</si>
  <si>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</si>
  <si>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</si>
  <si>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</si>
  <si>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</si>
  <si>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</si>
  <si>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</si>
  <si>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</si>
  <si>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</si>
  <si>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</si>
  <si>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</si>
  <si>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</si>
  <si>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</si>
  <si>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</si>
  <si>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</si>
  <si>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</si>
  <si>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</si>
  <si>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</si>
  <si>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123838</t>
  </si>
  <si>
    <t>typ řádku</t>
  </si>
  <si>
    <t>kód datové základny</t>
  </si>
  <si>
    <t>Technická specifikace</t>
  </si>
  <si>
    <t>Výkaz výměr</t>
  </si>
  <si>
    <t>25000+3*3000+11*1500</t>
  </si>
  <si>
    <t>0,3*2,5*2*2</t>
  </si>
  <si>
    <t>SD</t>
  </si>
  <si>
    <t>P</t>
  </si>
  <si>
    <t>11,3*2,2</t>
  </si>
  <si>
    <t>41,7*2</t>
  </si>
  <si>
    <t>viz. příloha č. 3</t>
  </si>
  <si>
    <t>odborný odhad</t>
  </si>
  <si>
    <t>1*12</t>
  </si>
  <si>
    <t>3*1*12</t>
  </si>
  <si>
    <t>4*1*12</t>
  </si>
  <si>
    <t>0,2*(4,6*6,5+3*6+1,4*6)</t>
  </si>
  <si>
    <t>0,3*(3,9*6,5+2,5*6)</t>
  </si>
  <si>
    <t>18*5+3*6,5+2*6</t>
  </si>
  <si>
    <t>1,54*18,5</t>
  </si>
  <si>
    <t>6,92*18,5</t>
  </si>
  <si>
    <t>2*5,2</t>
  </si>
  <si>
    <t>3*2*5,2</t>
  </si>
  <si>
    <t>4*2*5,2</t>
  </si>
  <si>
    <t>0,15*8</t>
  </si>
  <si>
    <t>3*6</t>
  </si>
  <si>
    <t>0,04*75</t>
  </si>
  <si>
    <t>0,06*75</t>
  </si>
  <si>
    <t>0,15*23,3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</si>
  <si>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</si>
  <si>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</si>
  <si>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</si>
  <si>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</si>
  <si>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</si>
  <si>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</si>
  <si>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</si>
  <si>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</si>
  <si>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</si>
  <si>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</si>
  <si>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</si>
  <si>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</si>
  <si>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Zahrnuje vybourání žlabů včetně podkladních vrstev a eventuelních mříží,zahrnuje veškerou manipulaci s vybouranou sutí a hmotami včetně uložení na skládku,nezahrnuje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</si>
  <si>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</si>
  <si>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</si>
  <si>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</si>
  <si>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</si>
  <si>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</si>
  <si>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0,69*6,5+0,33*5,5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</si>
</sst>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11"/>
      <color rgb="FFFF0000"/>
      <name val="Calibri"/>
      <family val="2"/>
      <charset val="238"/>
      <scheme val="minor"/>
    </font>
    <font>
      <sz val="8"/>
      <name val="Arial CE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7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5" fillId="0" borderId="19" xfId="1" applyFont="1" applyFill="1" applyBorder="1" applyAlignment="1" applyProtection="1">
      <alignment horizontal="left" vertical="center"/>
      <protection locked="0"/>
    </xf>
    <xf numFmtId="0" fontId="25" fillId="0" borderId="19" xfId="1" applyFont="1" applyBorder="1" applyAlignment="1" applyProtection="1">
      <alignment vertical="center" wrapText="1"/>
      <protection locked="0"/>
    </xf>
    <xf numFmtId="4" fontId="25" fillId="0" borderId="19" xfId="1" applyNumberFormat="1" applyFont="1" applyBorder="1" applyAlignment="1" applyProtection="1">
      <alignment horizontal="center" vertical="center"/>
      <protection locked="0"/>
    </xf>
    <xf numFmtId="0" fontId="24" fillId="0" borderId="0" xfId="0" applyFont="1"/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4" fontId="25" fillId="0" borderId="0" xfId="1" applyNumberFormat="1" applyFont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4" fontId="26" fillId="0" borderId="19" xfId="2" applyNumberFormat="1" applyFont="1" applyBorder="1" applyAlignment="1" applyProtection="1">
      <alignment vertical="center"/>
      <protection locked="0"/>
    </xf>
    <xf numFmtId="4" fontId="23" fillId="0" borderId="0" xfId="1" applyNumberFormat="1" applyFont="1" applyFill="1" applyBorder="1" applyAlignment="1" applyProtection="1">
      <alignment horizontal="center"/>
      <protection locked="0"/>
    </xf>
    <xf numFmtId="4" fontId="26" fillId="0" borderId="19" xfId="2" applyNumberFormat="1" applyFont="1" applyBorder="1" applyAlignment="1" applyProtection="1">
      <protection locked="0"/>
    </xf>
    <xf numFmtId="0" fontId="27" fillId="0" borderId="0" xfId="0" applyFont="1"/>
    <xf numFmtId="4" fontId="17" fillId="0" borderId="18" xfId="2" applyNumberFormat="1" applyFont="1" applyBorder="1" applyAlignment="1" applyProtection="1">
      <alignment vertical="center"/>
      <protection locked="0"/>
    </xf>
    <xf numFmtId="2" fontId="26" fillId="0" borderId="19" xfId="2" applyNumberFormat="1" applyFont="1" applyBorder="1" applyAlignment="1" applyProtection="1">
      <alignment vertical="center"/>
      <protection locked="0"/>
    </xf>
    <xf numFmtId="4" fontId="32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5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0" fontId="0" fillId="0" borderId="0" xfId="0" applyBorder="1" applyAlignment="1">
      <alignment vertical="center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31" fillId="0" borderId="0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31" fillId="0" borderId="0" xfId="0" applyFont="1" applyBorder="1"/>
    <xf numFmtId="4" fontId="32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14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3" fillId="5" borderId="31" xfId="15" applyFill="1" applyBorder="1" applyProtection="1">
      <protection locked="0"/>
    </xf>
    <xf numFmtId="0" fontId="33" fillId="5" borderId="31" xfId="15" applyNumberFormat="1" applyFill="1" applyBorder="1" applyProtection="1">
      <protection locked="0"/>
    </xf>
    <xf numFmtId="0" fontId="33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2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4" xfId="1" applyNumberFormat="1" applyFont="1" applyFill="1" applyBorder="1" applyAlignment="1">
      <alignment horizontal="center"/>
    </xf>
    <xf numFmtId="4" fontId="6" fillId="2" borderId="35" xfId="1" applyNumberFormat="1" applyFont="1" applyFill="1" applyBorder="1" applyProtection="1">
      <protection locked="0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4" fontId="34" fillId="0" borderId="19" xfId="1" applyNumberFormat="1" applyFont="1" applyFill="1" applyBorder="1" applyAlignment="1" applyProtection="1">
      <alignment horizontal="left" vertical="center"/>
      <protection locked="0"/>
    </xf>
    <xf numFmtId="0" fontId="0" fillId="0" borderId="41" xfId="0" applyBorder="1"/>
    <xf numFmtId="0" fontId="31" fillId="0" borderId="6" xfId="0" applyFont="1" applyBorder="1"/>
    <xf numFmtId="4" fontId="29" fillId="0" borderId="32" xfId="2" applyNumberFormat="1" applyFont="1" applyBorder="1" applyAlignment="1" applyProtection="1">
      <alignment vertical="center"/>
      <protection locked="0"/>
    </xf>
    <xf numFmtId="4" fontId="29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33" xfId="0" applyBorder="1"/>
    <xf numFmtId="4" fontId="29" fillId="0" borderId="31" xfId="2" applyNumberFormat="1" applyFont="1" applyFill="1" applyBorder="1" applyAlignment="1" applyProtection="1">
      <alignment vertical="center"/>
      <protection locked="0"/>
    </xf>
    <xf numFmtId="4" fontId="28" fillId="0" borderId="31" xfId="1" applyNumberFormat="1" applyFont="1" applyFill="1" applyBorder="1" applyAlignment="1" applyProtection="1">
      <alignment horizontal="right" vertical="center"/>
      <protection locked="0"/>
    </xf>
    <xf numFmtId="0" fontId="30" fillId="0" borderId="31" xfId="0" applyFont="1" applyFill="1" applyBorder="1" applyAlignment="1">
      <alignment vertical="center"/>
    </xf>
    <xf numFmtId="4" fontId="28" fillId="0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5" xfId="0" applyBorder="1"/>
    <xf numFmtId="49" fontId="34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1" fillId="0" borderId="19" xfId="0" applyFont="1" applyBorder="1"/>
    <xf numFmtId="0" fontId="31" fillId="0" borderId="18" xfId="0" applyFont="1" applyBorder="1"/>
    <xf numFmtId="0" fontId="31" fillId="0" borderId="21" xfId="0" applyFont="1" applyBorder="1" applyAlignment="1">
      <alignment horizontal="left" vertical="center"/>
    </xf>
    <xf numFmtId="0" fontId="35" fillId="0" borderId="19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31" fillId="0" borderId="6" xfId="0" applyFont="1" applyBorder="1" applyAlignment="1">
      <alignment vertical="center"/>
    </xf>
    <xf numFmtId="0" fontId="34" fillId="0" borderId="19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3"/>
    <cellStyle name="čárky 3 2 3" xfId="28"/>
    <cellStyle name="čárky 3 2 4" xfId="23"/>
    <cellStyle name="čárky 3 3" xfId="20"/>
    <cellStyle name="čárky 4" xfId="3"/>
    <cellStyle name="čárky 4 2" xfId="31"/>
    <cellStyle name="čárky 4 3" xfId="26"/>
    <cellStyle name="čárky 4 4" xfId="18"/>
    <cellStyle name="Normální" xfId="0" builtinId="0"/>
    <cellStyle name="normální 2" xfId="6"/>
    <cellStyle name="normální 3" xfId="2"/>
    <cellStyle name="normální 3 2" xfId="30"/>
    <cellStyle name="normální 3 3" xfId="25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4"/>
    <cellStyle name="procent 3 2 3" xfId="29"/>
    <cellStyle name="procent 3 2 4" xfId="24"/>
    <cellStyle name="procent 4" xfId="8"/>
    <cellStyle name="procent 4 2" xfId="32"/>
    <cellStyle name="procent 4 3" xfId="27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abSelected="1" view="pageBreakPreview" topLeftCell="A12" zoomScaleNormal="100" zoomScaleSheetLayoutView="100" workbookViewId="0">
      <selection activeCell="P34" sqref="P34"/>
    </sheetView>
  </sheetViews>
  <sheetFormatPr defaultRowHeight="15" x14ac:dyDescent="0.25"/>
  <cols>
    <col min="1" max="1" width="5.140625" customWidth="1"/>
    <col min="2" max="2" width="15.42578125" customWidth="1"/>
    <col min="3" max="3" width="54.285156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2.7109375" customWidth="1"/>
    <col min="13" max="13" width="3.140625" customWidth="1"/>
    <col min="14" max="14" width="7.140625" customWidth="1"/>
    <col min="15" max="15" width="29.85546875" customWidth="1"/>
    <col min="16" max="16" width="21.85546875" customWidth="1"/>
  </cols>
  <sheetData>
    <row r="1" spans="1:16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77" t="s">
        <v>0</v>
      </c>
      <c r="J1" s="178"/>
      <c r="K1" s="49">
        <f>SUM(I11:I488,K11:K488)/2</f>
        <v>0</v>
      </c>
    </row>
    <row r="2" spans="1:16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42</v>
      </c>
    </row>
    <row r="3" spans="1:16" x14ac:dyDescent="0.25">
      <c r="A3" s="54" t="s">
        <v>1</v>
      </c>
      <c r="B3" s="51"/>
      <c r="C3" s="11" t="s">
        <v>43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6" x14ac:dyDescent="0.25">
      <c r="A4" s="54" t="s">
        <v>3</v>
      </c>
      <c r="B4" s="51"/>
      <c r="C4" s="7" t="s">
        <v>44</v>
      </c>
      <c r="D4" s="4"/>
      <c r="E4" s="6"/>
      <c r="F4" s="12"/>
      <c r="G4" s="4"/>
      <c r="H4" s="4"/>
      <c r="I4" s="54" t="s">
        <v>12</v>
      </c>
      <c r="J4" s="61" t="s">
        <v>45</v>
      </c>
      <c r="K4" s="6"/>
    </row>
    <row r="5" spans="1:16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5"/>
      <c r="L6" s="125"/>
      <c r="M6" s="179" t="s">
        <v>95</v>
      </c>
      <c r="N6" s="179" t="s">
        <v>96</v>
      </c>
      <c r="O6" s="181" t="s">
        <v>97</v>
      </c>
      <c r="P6" s="184" t="s">
        <v>98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1"/>
      <c r="L7" s="126"/>
      <c r="M7" s="180"/>
      <c r="N7" s="180"/>
      <c r="O7" s="182"/>
      <c r="P7" s="185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44" t="s">
        <v>5</v>
      </c>
      <c r="L8" s="127"/>
      <c r="M8" s="180"/>
      <c r="N8" s="180"/>
      <c r="O8" s="183"/>
      <c r="P8" s="186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5">
        <v>10</v>
      </c>
      <c r="L9" s="128"/>
      <c r="M9" s="129">
        <v>12</v>
      </c>
      <c r="N9" s="129">
        <v>13</v>
      </c>
      <c r="O9" s="130">
        <v>14</v>
      </c>
      <c r="P9" s="131">
        <v>15</v>
      </c>
    </row>
    <row r="10" spans="1:16" x14ac:dyDescent="0.25">
      <c r="A10" s="105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32"/>
      <c r="M10" s="133"/>
      <c r="N10" s="134"/>
      <c r="O10" s="135"/>
      <c r="P10" s="136"/>
    </row>
    <row r="11" spans="1:16" x14ac:dyDescent="0.25">
      <c r="A11" s="107" t="s">
        <v>27</v>
      </c>
      <c r="B11" s="18" t="s">
        <v>79</v>
      </c>
      <c r="C11" s="15" t="s">
        <v>80</v>
      </c>
      <c r="D11" s="19"/>
      <c r="E11" s="90"/>
      <c r="F11" s="20"/>
      <c r="G11" s="58"/>
      <c r="H11" s="19"/>
      <c r="I11" s="59"/>
      <c r="J11" s="19"/>
      <c r="K11" s="137"/>
      <c r="L11" s="147"/>
      <c r="M11" s="160" t="s">
        <v>101</v>
      </c>
      <c r="N11" s="143"/>
      <c r="O11" s="158"/>
      <c r="P11" s="148"/>
    </row>
    <row r="12" spans="1:16" x14ac:dyDescent="0.25">
      <c r="A12" s="64">
        <v>1</v>
      </c>
      <c r="B12" s="62" t="s">
        <v>81</v>
      </c>
      <c r="C12" s="75" t="s">
        <v>82</v>
      </c>
      <c r="D12" s="76" t="s">
        <v>83</v>
      </c>
      <c r="E12" s="86">
        <v>50500</v>
      </c>
      <c r="F12" s="108"/>
      <c r="G12" s="82">
        <f>E12*F12</f>
        <v>0</v>
      </c>
      <c r="H12" s="72"/>
      <c r="I12" s="82">
        <f t="shared" ref="I12" si="0">E12*H12</f>
        <v>0</v>
      </c>
      <c r="J12" s="109"/>
      <c r="K12" s="138">
        <f t="shared" ref="K12" si="1">E12*J12</f>
        <v>0</v>
      </c>
      <c r="L12" s="149"/>
      <c r="M12" s="161" t="s">
        <v>102</v>
      </c>
      <c r="N12" s="169" t="s">
        <v>138</v>
      </c>
      <c r="O12" s="157" t="s">
        <v>140</v>
      </c>
      <c r="P12" s="172" t="s">
        <v>99</v>
      </c>
    </row>
    <row r="13" spans="1:16" x14ac:dyDescent="0.25">
      <c r="A13" s="64"/>
      <c r="B13" s="65"/>
      <c r="C13" s="66"/>
      <c r="D13" s="67"/>
      <c r="E13" s="91"/>
      <c r="F13" s="110"/>
      <c r="G13" s="92"/>
      <c r="H13" s="111"/>
      <c r="I13" s="92"/>
      <c r="J13" s="111"/>
      <c r="K13" s="139"/>
      <c r="L13" s="149"/>
      <c r="M13" s="162"/>
      <c r="N13" s="170"/>
      <c r="O13" s="17"/>
      <c r="P13" s="150"/>
    </row>
    <row r="14" spans="1:16" x14ac:dyDescent="0.25">
      <c r="A14" s="112" t="s">
        <v>28</v>
      </c>
      <c r="B14" s="93" t="s">
        <v>84</v>
      </c>
      <c r="C14" s="94" t="s">
        <v>80</v>
      </c>
      <c r="D14" s="95"/>
      <c r="E14" s="96"/>
      <c r="F14" s="97"/>
      <c r="G14" s="98">
        <f>SUM(G12)</f>
        <v>0</v>
      </c>
      <c r="H14" s="99"/>
      <c r="I14" s="98">
        <f>SUM(I12)</f>
        <v>0</v>
      </c>
      <c r="J14" s="100"/>
      <c r="K14" s="140">
        <f>SUM(K12)</f>
        <v>0</v>
      </c>
      <c r="L14" s="151"/>
      <c r="M14" s="163"/>
      <c r="N14" s="159"/>
      <c r="O14" s="159"/>
      <c r="P14" s="152"/>
    </row>
    <row r="15" spans="1:16" x14ac:dyDescent="0.25">
      <c r="A15" s="107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37"/>
      <c r="L15" s="149"/>
      <c r="M15" s="160" t="s">
        <v>101</v>
      </c>
      <c r="N15" s="171"/>
      <c r="O15" s="17"/>
      <c r="P15" s="150"/>
    </row>
    <row r="16" spans="1:16" s="73" customFormat="1" ht="18.75" customHeight="1" x14ac:dyDescent="0.2">
      <c r="A16" s="64">
        <v>2</v>
      </c>
      <c r="B16" s="65">
        <v>113138</v>
      </c>
      <c r="C16" s="66" t="s">
        <v>91</v>
      </c>
      <c r="D16" s="67" t="s">
        <v>47</v>
      </c>
      <c r="E16" s="88">
        <v>11.3</v>
      </c>
      <c r="F16" s="71"/>
      <c r="G16" s="82">
        <f t="shared" ref="G16:G19" si="2">E16*F16</f>
        <v>0</v>
      </c>
      <c r="H16" s="72"/>
      <c r="I16" s="82">
        <f t="shared" ref="I16:I19" si="3">E16*H16</f>
        <v>0</v>
      </c>
      <c r="J16" s="109"/>
      <c r="K16" s="138">
        <f t="shared" ref="K16:K19" si="4">E16*J16</f>
        <v>0</v>
      </c>
      <c r="L16" s="153"/>
      <c r="M16" s="161" t="s">
        <v>102</v>
      </c>
      <c r="N16" s="169" t="s">
        <v>138</v>
      </c>
      <c r="O16" s="173" t="s">
        <v>123</v>
      </c>
      <c r="P16" s="172" t="s">
        <v>110</v>
      </c>
    </row>
    <row r="17" spans="1:16" s="73" customFormat="1" ht="18.75" customHeight="1" x14ac:dyDescent="0.2">
      <c r="A17" s="64">
        <v>3</v>
      </c>
      <c r="B17" s="65">
        <v>113328</v>
      </c>
      <c r="C17" s="66" t="s">
        <v>92</v>
      </c>
      <c r="D17" s="67" t="s">
        <v>47</v>
      </c>
      <c r="E17" s="88">
        <v>12.1</v>
      </c>
      <c r="F17" s="71"/>
      <c r="G17" s="82">
        <f t="shared" si="2"/>
        <v>0</v>
      </c>
      <c r="H17" s="72"/>
      <c r="I17" s="82">
        <f t="shared" si="3"/>
        <v>0</v>
      </c>
      <c r="J17" s="109"/>
      <c r="K17" s="138">
        <f t="shared" si="4"/>
        <v>0</v>
      </c>
      <c r="L17" s="153"/>
      <c r="M17" s="161" t="s">
        <v>102</v>
      </c>
      <c r="N17" s="169" t="s">
        <v>138</v>
      </c>
      <c r="O17" s="173" t="s">
        <v>123</v>
      </c>
      <c r="P17" s="172" t="s">
        <v>111</v>
      </c>
    </row>
    <row r="18" spans="1:16" s="73" customFormat="1" ht="18.75" customHeight="1" x14ac:dyDescent="0.2">
      <c r="A18" s="64">
        <v>4</v>
      </c>
      <c r="B18" s="65">
        <v>18110</v>
      </c>
      <c r="C18" s="66" t="s">
        <v>49</v>
      </c>
      <c r="D18" s="67" t="s">
        <v>48</v>
      </c>
      <c r="E18" s="88">
        <v>124</v>
      </c>
      <c r="F18" s="71"/>
      <c r="G18" s="82">
        <f t="shared" si="2"/>
        <v>0</v>
      </c>
      <c r="H18" s="72"/>
      <c r="I18" s="82">
        <f t="shared" si="3"/>
        <v>0</v>
      </c>
      <c r="J18" s="109"/>
      <c r="K18" s="138">
        <f t="shared" si="4"/>
        <v>0</v>
      </c>
      <c r="L18" s="153"/>
      <c r="M18" s="161" t="s">
        <v>102</v>
      </c>
      <c r="N18" s="169" t="s">
        <v>138</v>
      </c>
      <c r="O18" s="173" t="s">
        <v>124</v>
      </c>
      <c r="P18" s="172" t="s">
        <v>112</v>
      </c>
    </row>
    <row r="19" spans="1:16" s="73" customFormat="1" ht="18.75" customHeight="1" x14ac:dyDescent="0.2">
      <c r="A19" s="64">
        <v>5</v>
      </c>
      <c r="B19" s="77" t="s">
        <v>94</v>
      </c>
      <c r="C19" s="75" t="s">
        <v>93</v>
      </c>
      <c r="D19" s="70" t="s">
        <v>47</v>
      </c>
      <c r="E19" s="88">
        <v>28.5</v>
      </c>
      <c r="F19" s="103"/>
      <c r="G19" s="82">
        <f t="shared" si="2"/>
        <v>0</v>
      </c>
      <c r="H19" s="109"/>
      <c r="I19" s="82">
        <f t="shared" si="3"/>
        <v>0</v>
      </c>
      <c r="J19" s="109"/>
      <c r="K19" s="138">
        <f t="shared" si="4"/>
        <v>0</v>
      </c>
      <c r="L19" s="153"/>
      <c r="M19" s="161" t="s">
        <v>102</v>
      </c>
      <c r="N19" s="169" t="s">
        <v>138</v>
      </c>
      <c r="O19" s="173" t="s">
        <v>125</v>
      </c>
      <c r="P19" s="172" t="s">
        <v>113</v>
      </c>
    </row>
    <row r="20" spans="1:16" s="73" customFormat="1" ht="18.75" customHeight="1" x14ac:dyDescent="0.2">
      <c r="A20" s="64">
        <v>6</v>
      </c>
      <c r="B20" s="77">
        <v>12383</v>
      </c>
      <c r="C20" s="75" t="s">
        <v>74</v>
      </c>
      <c r="D20" s="70" t="s">
        <v>47</v>
      </c>
      <c r="E20" s="88">
        <v>3</v>
      </c>
      <c r="F20" s="103"/>
      <c r="G20" s="82">
        <f>E20*F20</f>
        <v>0</v>
      </c>
      <c r="H20" s="109"/>
      <c r="I20" s="82">
        <f>E20*H20</f>
        <v>0</v>
      </c>
      <c r="J20" s="109"/>
      <c r="K20" s="138">
        <f>E20*J20</f>
        <v>0</v>
      </c>
      <c r="L20" s="153"/>
      <c r="M20" s="161" t="s">
        <v>102</v>
      </c>
      <c r="N20" s="169" t="s">
        <v>138</v>
      </c>
      <c r="O20" s="173" t="s">
        <v>125</v>
      </c>
      <c r="P20" s="172" t="s">
        <v>106</v>
      </c>
    </row>
    <row r="21" spans="1:16" s="73" customFormat="1" ht="24.75" customHeight="1" x14ac:dyDescent="0.25">
      <c r="A21" s="64">
        <v>7</v>
      </c>
      <c r="B21" s="65">
        <v>171422</v>
      </c>
      <c r="C21" s="66" t="s">
        <v>73</v>
      </c>
      <c r="D21" s="70" t="s">
        <v>47</v>
      </c>
      <c r="E21" s="86">
        <v>10.5</v>
      </c>
      <c r="F21" s="103"/>
      <c r="G21" s="82">
        <f>E21*F21</f>
        <v>0</v>
      </c>
      <c r="H21" s="109"/>
      <c r="I21" s="82">
        <f>E21*H21</f>
        <v>0</v>
      </c>
      <c r="J21" s="109"/>
      <c r="K21" s="138">
        <f>E21*J21</f>
        <v>0</v>
      </c>
      <c r="L21" s="153"/>
      <c r="M21" s="161" t="s">
        <v>102</v>
      </c>
      <c r="N21" s="169" t="s">
        <v>138</v>
      </c>
      <c r="O21" s="173" t="s">
        <v>126</v>
      </c>
      <c r="P21" s="172" t="s">
        <v>115</v>
      </c>
    </row>
    <row r="22" spans="1:16" s="73" customFormat="1" ht="24.75" customHeight="1" x14ac:dyDescent="0.25">
      <c r="A22" s="64">
        <v>8</v>
      </c>
      <c r="B22" s="74" t="s">
        <v>86</v>
      </c>
      <c r="C22" s="66" t="s">
        <v>87</v>
      </c>
      <c r="D22" s="70" t="s">
        <v>47</v>
      </c>
      <c r="E22" s="86">
        <v>31.5</v>
      </c>
      <c r="F22" s="103"/>
      <c r="G22" s="82">
        <f>E22*F22</f>
        <v>0</v>
      </c>
      <c r="H22" s="109"/>
      <c r="I22" s="82">
        <f>E22*H22</f>
        <v>0</v>
      </c>
      <c r="J22" s="109"/>
      <c r="K22" s="138">
        <f>E22*J22</f>
        <v>0</v>
      </c>
      <c r="L22" s="153"/>
      <c r="M22" s="161" t="s">
        <v>102</v>
      </c>
      <c r="N22" s="169" t="s">
        <v>138</v>
      </c>
      <c r="O22" s="176" t="s">
        <v>139</v>
      </c>
      <c r="P22" s="172" t="s">
        <v>116</v>
      </c>
    </row>
    <row r="23" spans="1:16" s="73" customFormat="1" ht="18.75" customHeight="1" x14ac:dyDescent="0.25">
      <c r="A23" s="64">
        <v>9</v>
      </c>
      <c r="B23" s="74">
        <v>12283</v>
      </c>
      <c r="C23" s="66" t="s">
        <v>72</v>
      </c>
      <c r="D23" s="67" t="s">
        <v>47</v>
      </c>
      <c r="E23" s="86">
        <v>42</v>
      </c>
      <c r="F23" s="103"/>
      <c r="G23" s="82">
        <f>E23*F23</f>
        <v>0</v>
      </c>
      <c r="H23" s="109"/>
      <c r="I23" s="82">
        <f>E23*H23</f>
        <v>0</v>
      </c>
      <c r="J23" s="109"/>
      <c r="K23" s="138">
        <f>E23*J23</f>
        <v>0</v>
      </c>
      <c r="L23" s="153"/>
      <c r="M23" s="161" t="s">
        <v>102</v>
      </c>
      <c r="N23" s="169" t="s">
        <v>138</v>
      </c>
      <c r="O23" s="173" t="s">
        <v>125</v>
      </c>
      <c r="P23" s="172" t="s">
        <v>117</v>
      </c>
    </row>
    <row r="24" spans="1:16" x14ac:dyDescent="0.25">
      <c r="A24" s="113"/>
      <c r="B24" s="102"/>
      <c r="C24" s="17"/>
      <c r="D24" s="102"/>
      <c r="E24" s="88"/>
      <c r="F24" s="102"/>
      <c r="G24" s="83"/>
      <c r="H24" s="114"/>
      <c r="I24" s="83"/>
      <c r="J24" s="114"/>
      <c r="K24" s="141"/>
      <c r="L24" s="149"/>
      <c r="M24" s="164"/>
      <c r="N24" s="17"/>
      <c r="O24" s="174"/>
      <c r="P24" s="150"/>
    </row>
    <row r="25" spans="1:16" x14ac:dyDescent="0.25">
      <c r="A25" s="115" t="s">
        <v>28</v>
      </c>
      <c r="B25" s="40" t="s">
        <v>29</v>
      </c>
      <c r="C25" s="41" t="str">
        <f>C15</f>
        <v xml:space="preserve">Zemní práce </v>
      </c>
      <c r="D25" s="42"/>
      <c r="E25" s="43"/>
      <c r="F25" s="44"/>
      <c r="G25" s="45">
        <f>SUM(G16:G23)</f>
        <v>0</v>
      </c>
      <c r="H25" s="46"/>
      <c r="I25" s="45">
        <f>SUM(I16:I23)</f>
        <v>0</v>
      </c>
      <c r="J25" s="47"/>
      <c r="K25" s="142">
        <f>SUM(K16:K23)</f>
        <v>0</v>
      </c>
      <c r="L25" s="149"/>
      <c r="M25" s="165"/>
      <c r="N25" s="159"/>
      <c r="O25" s="175"/>
      <c r="P25" s="150"/>
    </row>
    <row r="26" spans="1:16" x14ac:dyDescent="0.25">
      <c r="A26" s="107" t="s">
        <v>27</v>
      </c>
      <c r="B26" s="18" t="s">
        <v>30</v>
      </c>
      <c r="C26" s="15" t="s">
        <v>31</v>
      </c>
      <c r="D26" s="19"/>
      <c r="E26" s="16"/>
      <c r="F26" s="20"/>
      <c r="G26" s="59"/>
      <c r="H26" s="19"/>
      <c r="I26" s="59"/>
      <c r="J26" s="19"/>
      <c r="K26" s="137"/>
      <c r="L26" s="147"/>
      <c r="M26" s="160" t="s">
        <v>101</v>
      </c>
      <c r="N26" s="17"/>
      <c r="O26" s="174"/>
      <c r="P26" s="148"/>
    </row>
    <row r="27" spans="1:16" x14ac:dyDescent="0.25">
      <c r="A27" s="64">
        <v>10</v>
      </c>
      <c r="B27" s="68">
        <v>272313</v>
      </c>
      <c r="C27" s="85" t="s">
        <v>60</v>
      </c>
      <c r="D27" s="63" t="s">
        <v>47</v>
      </c>
      <c r="E27" s="86">
        <v>1.2</v>
      </c>
      <c r="F27" s="102"/>
      <c r="G27" s="83">
        <f t="shared" ref="G27" si="5">E27*F27</f>
        <v>0</v>
      </c>
      <c r="H27" s="114"/>
      <c r="I27" s="83">
        <f t="shared" ref="I27" si="6">E27*H27</f>
        <v>0</v>
      </c>
      <c r="J27" s="114"/>
      <c r="K27" s="141">
        <f t="shared" ref="K27" si="7">E27*J27</f>
        <v>0</v>
      </c>
      <c r="L27" s="149"/>
      <c r="M27" s="161" t="s">
        <v>102</v>
      </c>
      <c r="N27" s="169" t="s">
        <v>138</v>
      </c>
      <c r="O27" s="173" t="s">
        <v>127</v>
      </c>
      <c r="P27" s="172" t="s">
        <v>118</v>
      </c>
    </row>
    <row r="28" spans="1:16" x14ac:dyDescent="0.25">
      <c r="A28" s="64"/>
      <c r="B28" s="69"/>
      <c r="C28" s="85"/>
      <c r="D28" s="87"/>
      <c r="E28" s="17"/>
      <c r="F28" s="102"/>
      <c r="G28" s="83"/>
      <c r="H28" s="114"/>
      <c r="I28" s="83"/>
      <c r="J28" s="114"/>
      <c r="K28" s="141"/>
      <c r="L28" s="149"/>
      <c r="M28" s="166"/>
      <c r="N28" s="17"/>
      <c r="O28" s="174"/>
      <c r="P28" s="150"/>
    </row>
    <row r="29" spans="1:16" x14ac:dyDescent="0.25">
      <c r="A29" s="115" t="s">
        <v>28</v>
      </c>
      <c r="B29" s="40" t="s">
        <v>32</v>
      </c>
      <c r="C29" s="41" t="s">
        <v>31</v>
      </c>
      <c r="D29" s="42"/>
      <c r="E29" s="43"/>
      <c r="F29" s="44"/>
      <c r="G29" s="45">
        <f>SUM(G26:G27)</f>
        <v>0</v>
      </c>
      <c r="H29" s="46"/>
      <c r="I29" s="45">
        <f>SUM(I26:I27)</f>
        <v>0</v>
      </c>
      <c r="J29" s="47"/>
      <c r="K29" s="142">
        <f>SUM(K26:K27)</f>
        <v>0</v>
      </c>
      <c r="L29" s="151"/>
      <c r="M29" s="167"/>
      <c r="N29" s="159"/>
      <c r="O29" s="175"/>
      <c r="P29" s="152"/>
    </row>
    <row r="30" spans="1:16" x14ac:dyDescent="0.25">
      <c r="A30" s="107" t="s">
        <v>27</v>
      </c>
      <c r="B30" s="18" t="s">
        <v>33</v>
      </c>
      <c r="C30" s="15" t="s">
        <v>35</v>
      </c>
      <c r="D30" s="19"/>
      <c r="E30" s="16"/>
      <c r="F30" s="20"/>
      <c r="G30" s="59"/>
      <c r="H30" s="19"/>
      <c r="I30" s="59"/>
      <c r="J30" s="19"/>
      <c r="K30" s="137"/>
      <c r="L30" s="149"/>
      <c r="M30" s="160" t="s">
        <v>101</v>
      </c>
      <c r="N30" s="17"/>
      <c r="O30" s="174"/>
      <c r="P30" s="150"/>
    </row>
    <row r="31" spans="1:16" s="73" customFormat="1" ht="22.5" x14ac:dyDescent="0.25">
      <c r="A31" s="64">
        <v>11</v>
      </c>
      <c r="B31" s="62" t="s">
        <v>50</v>
      </c>
      <c r="C31" s="75" t="s">
        <v>51</v>
      </c>
      <c r="D31" s="76" t="s">
        <v>47</v>
      </c>
      <c r="E31" s="86">
        <v>28.5</v>
      </c>
      <c r="F31" s="71"/>
      <c r="G31" s="82">
        <f t="shared" ref="G31:G36" si="8">E31*F31</f>
        <v>0</v>
      </c>
      <c r="H31" s="72"/>
      <c r="I31" s="82">
        <f t="shared" ref="I31:I36" si="9">E31*H31</f>
        <v>0</v>
      </c>
      <c r="J31" s="109"/>
      <c r="K31" s="138">
        <f t="shared" ref="K31:K36" si="10">E31*J31</f>
        <v>0</v>
      </c>
      <c r="L31" s="153"/>
      <c r="M31" s="161" t="s">
        <v>102</v>
      </c>
      <c r="N31" s="169" t="s">
        <v>0</v>
      </c>
      <c r="O31" s="173" t="s">
        <v>128</v>
      </c>
      <c r="P31" s="172" t="s">
        <v>113</v>
      </c>
    </row>
    <row r="32" spans="1:16" s="73" customFormat="1" ht="22.5" x14ac:dyDescent="0.25">
      <c r="A32" s="64">
        <v>12</v>
      </c>
      <c r="B32" s="62" t="s">
        <v>52</v>
      </c>
      <c r="C32" s="75" t="s">
        <v>53</v>
      </c>
      <c r="D32" s="76" t="s">
        <v>48</v>
      </c>
      <c r="E32" s="86">
        <v>128</v>
      </c>
      <c r="F32" s="71"/>
      <c r="G32" s="82">
        <f t="shared" si="8"/>
        <v>0</v>
      </c>
      <c r="H32" s="72"/>
      <c r="I32" s="82">
        <f t="shared" si="9"/>
        <v>0</v>
      </c>
      <c r="J32" s="109"/>
      <c r="K32" s="138">
        <f t="shared" si="10"/>
        <v>0</v>
      </c>
      <c r="L32" s="153"/>
      <c r="M32" s="161" t="s">
        <v>102</v>
      </c>
      <c r="N32" s="169" t="s">
        <v>0</v>
      </c>
      <c r="O32" s="173" t="s">
        <v>129</v>
      </c>
      <c r="P32" s="172" t="s">
        <v>114</v>
      </c>
    </row>
    <row r="33" spans="1:16" s="73" customFormat="1" x14ac:dyDescent="0.25">
      <c r="A33" s="64">
        <v>13</v>
      </c>
      <c r="B33" s="77" t="s">
        <v>54</v>
      </c>
      <c r="C33" s="75" t="s">
        <v>55</v>
      </c>
      <c r="D33" s="76" t="s">
        <v>47</v>
      </c>
      <c r="E33" s="86">
        <v>6.3</v>
      </c>
      <c r="F33" s="71"/>
      <c r="G33" s="82">
        <f t="shared" si="8"/>
        <v>0</v>
      </c>
      <c r="H33" s="72"/>
      <c r="I33" s="82">
        <f t="shared" si="9"/>
        <v>0</v>
      </c>
      <c r="J33" s="109"/>
      <c r="K33" s="138">
        <f t="shared" si="10"/>
        <v>0</v>
      </c>
      <c r="L33" s="153"/>
      <c r="M33" s="161" t="s">
        <v>102</v>
      </c>
      <c r="N33" s="169" t="s">
        <v>138</v>
      </c>
      <c r="O33" s="173" t="s">
        <v>130</v>
      </c>
      <c r="P33" s="172" t="s">
        <v>141</v>
      </c>
    </row>
    <row r="34" spans="1:16" s="73" customFormat="1" x14ac:dyDescent="0.25">
      <c r="A34" s="64">
        <v>14</v>
      </c>
      <c r="B34" s="77" t="s">
        <v>56</v>
      </c>
      <c r="C34" s="75" t="s">
        <v>57</v>
      </c>
      <c r="D34" s="76" t="s">
        <v>47</v>
      </c>
      <c r="E34" s="86">
        <v>3.5</v>
      </c>
      <c r="F34" s="71"/>
      <c r="G34" s="82">
        <f t="shared" si="8"/>
        <v>0</v>
      </c>
      <c r="H34" s="72"/>
      <c r="I34" s="82">
        <f t="shared" si="9"/>
        <v>0</v>
      </c>
      <c r="J34" s="109"/>
      <c r="K34" s="138">
        <f t="shared" si="10"/>
        <v>0</v>
      </c>
      <c r="L34" s="153"/>
      <c r="M34" s="161" t="s">
        <v>102</v>
      </c>
      <c r="N34" s="169" t="s">
        <v>138</v>
      </c>
      <c r="O34" s="173" t="s">
        <v>130</v>
      </c>
      <c r="P34" s="172" t="s">
        <v>122</v>
      </c>
    </row>
    <row r="35" spans="1:16" s="73" customFormat="1" x14ac:dyDescent="0.25">
      <c r="A35" s="64">
        <v>15</v>
      </c>
      <c r="B35" s="77" t="s">
        <v>75</v>
      </c>
      <c r="C35" s="75" t="s">
        <v>76</v>
      </c>
      <c r="D35" s="76" t="s">
        <v>47</v>
      </c>
      <c r="E35" s="86">
        <v>4.5</v>
      </c>
      <c r="F35" s="71"/>
      <c r="G35" s="82">
        <f t="shared" si="8"/>
        <v>0</v>
      </c>
      <c r="H35" s="72"/>
      <c r="I35" s="82">
        <f t="shared" si="9"/>
        <v>0</v>
      </c>
      <c r="J35" s="109"/>
      <c r="K35" s="138">
        <f t="shared" si="10"/>
        <v>0</v>
      </c>
      <c r="L35" s="153"/>
      <c r="M35" s="161" t="s">
        <v>102</v>
      </c>
      <c r="N35" s="169" t="s">
        <v>138</v>
      </c>
      <c r="O35" s="173" t="s">
        <v>131</v>
      </c>
      <c r="P35" s="172" t="s">
        <v>121</v>
      </c>
    </row>
    <row r="36" spans="1:16" s="73" customFormat="1" x14ac:dyDescent="0.25">
      <c r="A36" s="64">
        <v>16</v>
      </c>
      <c r="B36" s="77" t="s">
        <v>77</v>
      </c>
      <c r="C36" s="75" t="s">
        <v>78</v>
      </c>
      <c r="D36" s="76" t="s">
        <v>47</v>
      </c>
      <c r="E36" s="86">
        <v>3</v>
      </c>
      <c r="F36" s="103"/>
      <c r="G36" s="82">
        <f t="shared" si="8"/>
        <v>0</v>
      </c>
      <c r="H36" s="109"/>
      <c r="I36" s="82">
        <f t="shared" si="9"/>
        <v>0</v>
      </c>
      <c r="J36" s="109"/>
      <c r="K36" s="138">
        <f t="shared" si="10"/>
        <v>0</v>
      </c>
      <c r="L36" s="153"/>
      <c r="M36" s="161" t="s">
        <v>102</v>
      </c>
      <c r="N36" s="169" t="s">
        <v>138</v>
      </c>
      <c r="O36" s="173" t="s">
        <v>131</v>
      </c>
      <c r="P36" s="172" t="s">
        <v>120</v>
      </c>
    </row>
    <row r="37" spans="1:16" s="73" customFormat="1" x14ac:dyDescent="0.25">
      <c r="A37" s="64">
        <v>17</v>
      </c>
      <c r="B37" s="78">
        <v>58920</v>
      </c>
      <c r="C37" s="79" t="s">
        <v>58</v>
      </c>
      <c r="D37" s="80" t="s">
        <v>46</v>
      </c>
      <c r="E37" s="86">
        <v>18</v>
      </c>
      <c r="F37" s="103"/>
      <c r="G37" s="82">
        <f>E37*F37</f>
        <v>0</v>
      </c>
      <c r="H37" s="109"/>
      <c r="I37" s="82">
        <f>E37*H37</f>
        <v>0</v>
      </c>
      <c r="J37" s="109"/>
      <c r="K37" s="138">
        <f>E37*J37</f>
        <v>0</v>
      </c>
      <c r="L37" s="153"/>
      <c r="M37" s="161" t="s">
        <v>102</v>
      </c>
      <c r="N37" s="169" t="s">
        <v>138</v>
      </c>
      <c r="O37" s="173" t="s">
        <v>132</v>
      </c>
      <c r="P37" s="172" t="s">
        <v>119</v>
      </c>
    </row>
    <row r="38" spans="1:16" x14ac:dyDescent="0.25">
      <c r="A38" s="113"/>
      <c r="B38" s="102"/>
      <c r="C38" s="17"/>
      <c r="D38" s="102"/>
      <c r="E38" s="17"/>
      <c r="F38" s="102"/>
      <c r="G38" s="83"/>
      <c r="H38" s="114"/>
      <c r="I38" s="83"/>
      <c r="J38" s="114"/>
      <c r="K38" s="141"/>
      <c r="L38" s="149"/>
      <c r="M38" s="166"/>
      <c r="N38" s="17"/>
      <c r="O38" s="174"/>
      <c r="P38" s="150"/>
    </row>
    <row r="39" spans="1:16" x14ac:dyDescent="0.25">
      <c r="A39" s="115" t="s">
        <v>28</v>
      </c>
      <c r="B39" s="40" t="s">
        <v>34</v>
      </c>
      <c r="C39" s="41" t="str">
        <f>C30</f>
        <v>Komunikace</v>
      </c>
      <c r="D39" s="42"/>
      <c r="E39" s="43"/>
      <c r="F39" s="44"/>
      <c r="G39" s="45">
        <f>SUM(G31:G37)</f>
        <v>0</v>
      </c>
      <c r="H39" s="46"/>
      <c r="I39" s="45">
        <f>SUM(I31:I37)</f>
        <v>0</v>
      </c>
      <c r="J39" s="47"/>
      <c r="K39" s="142">
        <f>SUM(K31:K37)</f>
        <v>0</v>
      </c>
      <c r="L39" s="149"/>
      <c r="M39" s="165"/>
      <c r="N39" s="159"/>
      <c r="O39" s="175"/>
      <c r="P39" s="150"/>
    </row>
    <row r="40" spans="1:16" x14ac:dyDescent="0.25">
      <c r="A40" s="107" t="s">
        <v>27</v>
      </c>
      <c r="B40" s="18" t="s">
        <v>37</v>
      </c>
      <c r="C40" s="15" t="s">
        <v>38</v>
      </c>
      <c r="D40" s="19"/>
      <c r="E40" s="16"/>
      <c r="F40" s="20"/>
      <c r="G40" s="59"/>
      <c r="H40" s="19"/>
      <c r="I40" s="59"/>
      <c r="J40" s="19"/>
      <c r="K40" s="137"/>
      <c r="L40" s="147"/>
      <c r="M40" s="160" t="s">
        <v>101</v>
      </c>
      <c r="N40" s="17"/>
      <c r="O40" s="174"/>
      <c r="P40" s="148"/>
    </row>
    <row r="41" spans="1:16" s="73" customFormat="1" ht="22.5" x14ac:dyDescent="0.25">
      <c r="A41" s="64">
        <v>18</v>
      </c>
      <c r="B41" s="77" t="s">
        <v>61</v>
      </c>
      <c r="C41" s="75" t="s">
        <v>62</v>
      </c>
      <c r="D41" s="76" t="s">
        <v>46</v>
      </c>
      <c r="E41" s="86">
        <v>5.5</v>
      </c>
      <c r="F41" s="103"/>
      <c r="G41" s="82">
        <f>E41*F41</f>
        <v>0</v>
      </c>
      <c r="H41" s="109"/>
      <c r="I41" s="82">
        <f>E41*H41</f>
        <v>0</v>
      </c>
      <c r="J41" s="109"/>
      <c r="K41" s="138">
        <f>E41*J41</f>
        <v>0</v>
      </c>
      <c r="L41" s="153"/>
      <c r="M41" s="161" t="s">
        <v>102</v>
      </c>
      <c r="N41" s="169" t="s">
        <v>138</v>
      </c>
      <c r="O41" s="176" t="s">
        <v>139</v>
      </c>
      <c r="P41" s="172" t="s">
        <v>105</v>
      </c>
    </row>
    <row r="42" spans="1:16" s="73" customFormat="1" x14ac:dyDescent="0.25">
      <c r="A42" s="64">
        <v>19</v>
      </c>
      <c r="B42" s="77" t="s">
        <v>88</v>
      </c>
      <c r="C42" s="75" t="s">
        <v>89</v>
      </c>
      <c r="D42" s="104" t="s">
        <v>46</v>
      </c>
      <c r="E42" s="86">
        <v>12</v>
      </c>
      <c r="F42" s="103"/>
      <c r="G42" s="82">
        <f t="shared" ref="G42:G45" si="11">E42*F42</f>
        <v>0</v>
      </c>
      <c r="H42" s="109"/>
      <c r="I42" s="82">
        <f t="shared" ref="I42:I45" si="12">E42*H42</f>
        <v>0</v>
      </c>
      <c r="J42" s="109"/>
      <c r="K42" s="138">
        <f t="shared" ref="K42:K44" si="13">E42*J42</f>
        <v>0</v>
      </c>
      <c r="L42" s="153"/>
      <c r="M42" s="161" t="s">
        <v>102</v>
      </c>
      <c r="N42" s="169" t="s">
        <v>138</v>
      </c>
      <c r="O42" s="173" t="s">
        <v>133</v>
      </c>
      <c r="P42" s="172" t="s">
        <v>107</v>
      </c>
    </row>
    <row r="43" spans="1:16" s="73" customFormat="1" ht="22.5" x14ac:dyDescent="0.25">
      <c r="A43" s="64">
        <v>20</v>
      </c>
      <c r="B43" s="77">
        <v>921940</v>
      </c>
      <c r="C43" s="75" t="s">
        <v>71</v>
      </c>
      <c r="D43" s="76" t="s">
        <v>48</v>
      </c>
      <c r="E43" s="86">
        <v>36</v>
      </c>
      <c r="F43" s="103"/>
      <c r="G43" s="82">
        <f t="shared" si="11"/>
        <v>0</v>
      </c>
      <c r="H43" s="109"/>
      <c r="I43" s="82">
        <f t="shared" si="12"/>
        <v>0</v>
      </c>
      <c r="J43" s="109"/>
      <c r="K43" s="138">
        <f t="shared" si="13"/>
        <v>0</v>
      </c>
      <c r="L43" s="153"/>
      <c r="M43" s="161" t="s">
        <v>102</v>
      </c>
      <c r="N43" s="169" t="s">
        <v>138</v>
      </c>
      <c r="O43" s="173" t="s">
        <v>133</v>
      </c>
      <c r="P43" s="172" t="s">
        <v>108</v>
      </c>
    </row>
    <row r="44" spans="1:16" s="73" customFormat="1" x14ac:dyDescent="0.25">
      <c r="A44" s="64">
        <v>21</v>
      </c>
      <c r="B44" s="62">
        <v>965311</v>
      </c>
      <c r="C44" s="75" t="s">
        <v>90</v>
      </c>
      <c r="D44" s="76" t="s">
        <v>48</v>
      </c>
      <c r="E44" s="86">
        <v>48</v>
      </c>
      <c r="F44" s="103"/>
      <c r="G44" s="82">
        <f t="shared" si="11"/>
        <v>0</v>
      </c>
      <c r="H44" s="109"/>
      <c r="I44" s="82">
        <f t="shared" si="12"/>
        <v>0</v>
      </c>
      <c r="J44" s="109"/>
      <c r="K44" s="138">
        <f t="shared" si="13"/>
        <v>0</v>
      </c>
      <c r="L44" s="153"/>
      <c r="M44" s="161" t="s">
        <v>102</v>
      </c>
      <c r="N44" s="169" t="s">
        <v>138</v>
      </c>
      <c r="O44" s="173" t="s">
        <v>134</v>
      </c>
      <c r="P44" s="172" t="s">
        <v>109</v>
      </c>
    </row>
    <row r="45" spans="1:16" s="73" customFormat="1" x14ac:dyDescent="0.25">
      <c r="A45" s="64">
        <v>22</v>
      </c>
      <c r="B45" s="77">
        <v>921410</v>
      </c>
      <c r="C45" s="75" t="s">
        <v>63</v>
      </c>
      <c r="D45" s="76" t="s">
        <v>46</v>
      </c>
      <c r="E45" s="86">
        <v>8.4</v>
      </c>
      <c r="F45" s="103"/>
      <c r="G45" s="82">
        <f t="shared" si="11"/>
        <v>0</v>
      </c>
      <c r="H45" s="109"/>
      <c r="I45" s="82">
        <f t="shared" si="12"/>
        <v>0</v>
      </c>
      <c r="J45" s="109"/>
      <c r="K45" s="138">
        <f t="shared" ref="K45:K47" si="14">E45*J45</f>
        <v>0</v>
      </c>
      <c r="L45" s="153"/>
      <c r="M45" s="161" t="s">
        <v>102</v>
      </c>
      <c r="N45" s="169" t="s">
        <v>138</v>
      </c>
      <c r="O45" s="173" t="s">
        <v>133</v>
      </c>
      <c r="P45" s="172" t="s">
        <v>105</v>
      </c>
    </row>
    <row r="46" spans="1:16" s="73" customFormat="1" x14ac:dyDescent="0.25">
      <c r="A46" s="64">
        <v>23</v>
      </c>
      <c r="B46" s="77">
        <v>96656</v>
      </c>
      <c r="C46" s="75" t="s">
        <v>68</v>
      </c>
      <c r="D46" s="76" t="s">
        <v>46</v>
      </c>
      <c r="E46" s="86">
        <v>8</v>
      </c>
      <c r="F46" s="103"/>
      <c r="G46" s="82">
        <f t="shared" ref="G46:G47" si="15">E46*F46</f>
        <v>0</v>
      </c>
      <c r="H46" s="109"/>
      <c r="I46" s="82">
        <f t="shared" ref="I46:I47" si="16">E46*H46</f>
        <v>0</v>
      </c>
      <c r="J46" s="109"/>
      <c r="K46" s="138">
        <f t="shared" si="14"/>
        <v>0</v>
      </c>
      <c r="L46" s="153"/>
      <c r="M46" s="161" t="s">
        <v>102</v>
      </c>
      <c r="N46" s="169" t="s">
        <v>138</v>
      </c>
      <c r="O46" s="174" t="s">
        <v>135</v>
      </c>
      <c r="P46" s="172" t="s">
        <v>105</v>
      </c>
    </row>
    <row r="47" spans="1:16" s="73" customFormat="1" x14ac:dyDescent="0.25">
      <c r="A47" s="64">
        <v>24</v>
      </c>
      <c r="B47" s="77" t="s">
        <v>69</v>
      </c>
      <c r="C47" s="75" t="s">
        <v>70</v>
      </c>
      <c r="D47" s="76" t="s">
        <v>46</v>
      </c>
      <c r="E47" s="86">
        <v>8</v>
      </c>
      <c r="F47" s="103"/>
      <c r="G47" s="82">
        <f t="shared" si="15"/>
        <v>0</v>
      </c>
      <c r="H47" s="109"/>
      <c r="I47" s="82">
        <f t="shared" si="16"/>
        <v>0</v>
      </c>
      <c r="J47" s="109"/>
      <c r="K47" s="138">
        <f t="shared" si="14"/>
        <v>0</v>
      </c>
      <c r="L47" s="153"/>
      <c r="M47" s="161" t="s">
        <v>102</v>
      </c>
      <c r="N47" s="169" t="s">
        <v>138</v>
      </c>
      <c r="O47" s="176" t="s">
        <v>139</v>
      </c>
      <c r="P47" s="172" t="s">
        <v>105</v>
      </c>
    </row>
    <row r="48" spans="1:16" s="73" customFormat="1" x14ac:dyDescent="0.25">
      <c r="A48" s="64">
        <v>25</v>
      </c>
      <c r="B48" s="78">
        <v>915111</v>
      </c>
      <c r="C48" s="101" t="s">
        <v>85</v>
      </c>
      <c r="D48" s="80" t="s">
        <v>48</v>
      </c>
      <c r="E48" s="91">
        <v>3</v>
      </c>
      <c r="F48" s="103"/>
      <c r="G48" s="82">
        <f>E48*F48</f>
        <v>0</v>
      </c>
      <c r="H48" s="109"/>
      <c r="I48" s="82">
        <f>E48*H48</f>
        <v>0</v>
      </c>
      <c r="J48" s="109"/>
      <c r="K48" s="138">
        <f>E48*J48</f>
        <v>0</v>
      </c>
      <c r="L48" s="153"/>
      <c r="M48" s="161" t="s">
        <v>102</v>
      </c>
      <c r="N48" s="169" t="s">
        <v>138</v>
      </c>
      <c r="O48" s="173" t="s">
        <v>136</v>
      </c>
      <c r="P48" s="172" t="s">
        <v>100</v>
      </c>
    </row>
    <row r="49" spans="1:16" x14ac:dyDescent="0.25">
      <c r="A49" s="113"/>
      <c r="B49" s="102"/>
      <c r="C49" s="17"/>
      <c r="D49" s="102"/>
      <c r="E49" s="17"/>
      <c r="F49" s="102"/>
      <c r="G49" s="83"/>
      <c r="H49" s="114"/>
      <c r="I49" s="83"/>
      <c r="J49" s="114"/>
      <c r="K49" s="141"/>
      <c r="L49" s="149"/>
      <c r="M49" s="166"/>
      <c r="N49" s="17"/>
      <c r="O49" s="174"/>
      <c r="P49" s="150"/>
    </row>
    <row r="50" spans="1:16" x14ac:dyDescent="0.25">
      <c r="A50" s="115" t="s">
        <v>28</v>
      </c>
      <c r="B50" s="40" t="s">
        <v>36</v>
      </c>
      <c r="C50" s="41" t="str">
        <f>C40</f>
        <v>Ostatní konstrukce a práce, bourání</v>
      </c>
      <c r="D50" s="42"/>
      <c r="E50" s="43"/>
      <c r="F50" s="44"/>
      <c r="G50" s="45">
        <f>SUM(G41:G48)</f>
        <v>0</v>
      </c>
      <c r="H50" s="46"/>
      <c r="I50" s="45">
        <f>SUM(I41:I48)</f>
        <v>0</v>
      </c>
      <c r="J50" s="47"/>
      <c r="K50" s="142">
        <f>SUM(K41:K48)</f>
        <v>0</v>
      </c>
      <c r="L50" s="151"/>
      <c r="M50" s="167"/>
      <c r="N50" s="159"/>
      <c r="O50" s="175"/>
      <c r="P50" s="152"/>
    </row>
    <row r="51" spans="1:16" x14ac:dyDescent="0.25">
      <c r="A51" s="107" t="s">
        <v>27</v>
      </c>
      <c r="B51" s="18" t="s">
        <v>40</v>
      </c>
      <c r="C51" s="15" t="s">
        <v>39</v>
      </c>
      <c r="D51" s="19"/>
      <c r="E51" s="16"/>
      <c r="F51" s="20"/>
      <c r="G51" s="59"/>
      <c r="H51" s="19"/>
      <c r="I51" s="59"/>
      <c r="J51" s="19"/>
      <c r="K51" s="137"/>
      <c r="L51" s="149"/>
      <c r="M51" s="160" t="s">
        <v>101</v>
      </c>
      <c r="N51" s="17"/>
      <c r="O51" s="174"/>
      <c r="P51" s="150"/>
    </row>
    <row r="52" spans="1:16" s="73" customFormat="1" ht="22.5" x14ac:dyDescent="0.25">
      <c r="A52" s="64">
        <v>26</v>
      </c>
      <c r="B52" s="77" t="s">
        <v>64</v>
      </c>
      <c r="C52" s="75" t="s">
        <v>65</v>
      </c>
      <c r="D52" s="84" t="s">
        <v>59</v>
      </c>
      <c r="E52" s="86">
        <v>24.8</v>
      </c>
      <c r="F52" s="103"/>
      <c r="G52" s="82">
        <f>E52*F52</f>
        <v>0</v>
      </c>
      <c r="H52" s="109"/>
      <c r="I52" s="82">
        <f>E52*H52</f>
        <v>0</v>
      </c>
      <c r="J52" s="109"/>
      <c r="K52" s="138">
        <f>E52*J52</f>
        <v>0</v>
      </c>
      <c r="L52" s="153"/>
      <c r="M52" s="161" t="s">
        <v>102</v>
      </c>
      <c r="N52" s="169" t="s">
        <v>138</v>
      </c>
      <c r="O52" s="173" t="s">
        <v>137</v>
      </c>
      <c r="P52" s="172" t="s">
        <v>103</v>
      </c>
    </row>
    <row r="53" spans="1:16" s="73" customFormat="1" ht="22.5" x14ac:dyDescent="0.25">
      <c r="A53" s="64">
        <v>27</v>
      </c>
      <c r="B53" s="77" t="s">
        <v>66</v>
      </c>
      <c r="C53" s="75" t="s">
        <v>67</v>
      </c>
      <c r="D53" s="84" t="s">
        <v>59</v>
      </c>
      <c r="E53" s="86">
        <v>83.5</v>
      </c>
      <c r="F53" s="103"/>
      <c r="G53" s="82">
        <f>E53*F53</f>
        <v>0</v>
      </c>
      <c r="H53" s="109"/>
      <c r="I53" s="82">
        <f>E53*H53</f>
        <v>0</v>
      </c>
      <c r="J53" s="109"/>
      <c r="K53" s="138">
        <f>E53*J53</f>
        <v>0</v>
      </c>
      <c r="L53" s="153"/>
      <c r="M53" s="161" t="s">
        <v>102</v>
      </c>
      <c r="N53" s="169" t="s">
        <v>138</v>
      </c>
      <c r="O53" s="173" t="s">
        <v>137</v>
      </c>
      <c r="P53" s="172" t="s">
        <v>104</v>
      </c>
    </row>
    <row r="54" spans="1:16" x14ac:dyDescent="0.25">
      <c r="A54" s="113"/>
      <c r="B54" s="102"/>
      <c r="C54" s="17"/>
      <c r="D54" s="102"/>
      <c r="E54" s="17"/>
      <c r="F54" s="102"/>
      <c r="G54" s="83"/>
      <c r="H54" s="114"/>
      <c r="I54" s="83"/>
      <c r="J54" s="114"/>
      <c r="K54" s="141"/>
      <c r="L54" s="149"/>
      <c r="M54" s="162"/>
      <c r="N54" s="17"/>
      <c r="O54" s="17"/>
      <c r="P54" s="150"/>
    </row>
    <row r="55" spans="1:16" ht="15.75" thickBot="1" x14ac:dyDescent="0.3">
      <c r="A55" s="116" t="s">
        <v>28</v>
      </c>
      <c r="B55" s="117" t="s">
        <v>41</v>
      </c>
      <c r="C55" s="118" t="str">
        <f>C51</f>
        <v>Poplatky za skládky</v>
      </c>
      <c r="D55" s="119"/>
      <c r="E55" s="120"/>
      <c r="F55" s="121"/>
      <c r="G55" s="122">
        <f>SUM(G52:G53)</f>
        <v>0</v>
      </c>
      <c r="H55" s="123"/>
      <c r="I55" s="122">
        <f>SUM(I52:I53)</f>
        <v>0</v>
      </c>
      <c r="J55" s="124"/>
      <c r="K55" s="146">
        <f>SUM(K52:K53)</f>
        <v>0</v>
      </c>
      <c r="L55" s="154"/>
      <c r="M55" s="168"/>
      <c r="N55" s="155"/>
      <c r="O55" s="155"/>
      <c r="P55" s="156"/>
    </row>
    <row r="72" spans="3:3" x14ac:dyDescent="0.25">
      <c r="C72" s="89"/>
    </row>
    <row r="73" spans="3:3" x14ac:dyDescent="0.25">
      <c r="C73" s="81"/>
    </row>
    <row r="74" spans="3:3" x14ac:dyDescent="0.25">
      <c r="C74" s="81"/>
    </row>
  </sheetData>
  <protectedRanges>
    <protectedRange sqref="B16:C16" name="Oblast1_1_6"/>
    <protectedRange sqref="D16" name="Oblast1_1_1_4"/>
    <protectedRange sqref="A17:D17 A19 A21" name="Oblast1_2_5"/>
    <protectedRange sqref="B37:D37" name="Oblast1_8_4"/>
    <protectedRange sqref="D27:D28" name="Oblast3_7_1_1"/>
    <protectedRange sqref="D52:D53" name="Oblast1_9_2_1_1"/>
    <protectedRange sqref="D23" name="Oblast1_1_1_1_1"/>
    <protectedRange sqref="D21" name="Oblast1_1_1_1_1_1"/>
    <protectedRange sqref="B19:C19" name="Oblast1_4_1_1"/>
    <protectedRange sqref="B20:C20" name="Oblast1_4_1_1_1"/>
    <protectedRange sqref="E48" name="Oblast1_9"/>
    <protectedRange sqref="B48:D48" name="Oblast1_9_1"/>
    <protectedRange sqref="D22" name="Oblast1_1_1_1_2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2014-08-27T11:13:33Z</cp:lastPrinted>
  <dcterms:created xsi:type="dcterms:W3CDTF">2014-03-25T12:30:43Z</dcterms:created>
  <dcterms:modified xsi:type="dcterms:W3CDTF">2014-09-01T08:52:26Z</dcterms:modified>
</cp:coreProperties>
</file>