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doplnění SP\"/>
    </mc:Choice>
  </mc:AlternateContent>
  <bookViews>
    <workbookView xWindow="0" yWindow="0" windowWidth="28800" windowHeight="11835"/>
  </bookViews>
  <sheets>
    <sheet name="Formulář 5 - pol.rozp" sheetId="5" r:id="rId1"/>
  </sheets>
  <definedNames>
    <definedName name="_xlnm._FilterDatabase" localSheetId="0" hidden="1">'Formulář 5 - pol.rozp'!$A$10:$P$10</definedName>
    <definedName name="_xlnm.Print_Titles" localSheetId="0">'Formulář 5 - pol.rozp'!$1:$10</definedName>
    <definedName name="_xlnm.Print_Area" localSheetId="0">'Formulář 5 - pol.rozp'!$A$1:$K$46</definedName>
  </definedNames>
  <calcPr calcId="152511"/>
</workbook>
</file>

<file path=xl/calcChain.xml><?xml version="1.0" encoding="utf-8"?>
<calcChain xmlns="http://schemas.openxmlformats.org/spreadsheetml/2006/main">
  <c r="K21" i="5" l="1"/>
  <c r="G23" i="5"/>
  <c r="I23" i="5"/>
  <c r="G21" i="5"/>
  <c r="I21" i="5"/>
  <c r="K35" i="5"/>
  <c r="K36" i="5"/>
  <c r="K37" i="5"/>
  <c r="I35" i="5"/>
  <c r="I36" i="5"/>
  <c r="I37" i="5"/>
  <c r="G35" i="5"/>
  <c r="G36" i="5"/>
  <c r="G37" i="5"/>
  <c r="K12" i="5" l="1"/>
  <c r="K14" i="5" s="1"/>
  <c r="I12" i="5"/>
  <c r="I14" i="5" s="1"/>
  <c r="G12" i="5"/>
  <c r="G14" i="5" s="1"/>
  <c r="G22" i="5" l="1"/>
  <c r="G24" i="5" s="1"/>
  <c r="I22" i="5"/>
  <c r="I24" i="5" s="1"/>
  <c r="K22" i="5"/>
  <c r="G20" i="5"/>
  <c r="I20" i="5"/>
  <c r="K20" i="5"/>
  <c r="G30" i="5" l="1"/>
  <c r="I30" i="5"/>
  <c r="K30" i="5"/>
  <c r="G19" i="5"/>
  <c r="I19" i="5"/>
  <c r="K19" i="5"/>
  <c r="K43" i="5" l="1"/>
  <c r="K44" i="5"/>
  <c r="I43" i="5"/>
  <c r="I44" i="5"/>
  <c r="G43" i="5"/>
  <c r="G44" i="5"/>
  <c r="K26" i="5" l="1"/>
  <c r="K27" i="5"/>
  <c r="K28" i="5"/>
  <c r="K29" i="5"/>
  <c r="I26" i="5"/>
  <c r="I27" i="5"/>
  <c r="I28" i="5"/>
  <c r="I29" i="5"/>
  <c r="G26" i="5"/>
  <c r="G27" i="5"/>
  <c r="G28" i="5"/>
  <c r="G29" i="5"/>
  <c r="K16" i="5" l="1"/>
  <c r="K17" i="5"/>
  <c r="K18" i="5"/>
  <c r="I16" i="5"/>
  <c r="I17" i="5"/>
  <c r="I18" i="5"/>
  <c r="G16" i="5"/>
  <c r="G17" i="5"/>
  <c r="G18" i="5"/>
  <c r="C46" i="5" l="1"/>
  <c r="K42" i="5"/>
  <c r="K46" i="5" s="1"/>
  <c r="I42" i="5"/>
  <c r="I46" i="5" s="1"/>
  <c r="G42" i="5"/>
  <c r="G46" i="5" s="1"/>
  <c r="C40" i="5"/>
  <c r="K38" i="5"/>
  <c r="I38" i="5"/>
  <c r="G38" i="5"/>
  <c r="K34" i="5"/>
  <c r="I34" i="5"/>
  <c r="G34" i="5"/>
  <c r="C32" i="5"/>
  <c r="K32" i="5"/>
  <c r="I32" i="5"/>
  <c r="G32" i="5"/>
  <c r="C24" i="5"/>
  <c r="K24" i="5"/>
  <c r="G40" i="5" l="1"/>
  <c r="I40" i="5"/>
  <c r="K40" i="5"/>
  <c r="K1" i="5" s="1"/>
</calcChain>
</file>

<file path=xl/sharedStrings.xml><?xml version="1.0" encoding="utf-8"?>
<sst xmlns="http://schemas.openxmlformats.org/spreadsheetml/2006/main" count="202" uniqueCount="123">
  <si>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</si>
  <si>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</si>
  <si>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</si>
  <si>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</si>
  <si>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</si>
  <si>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</si>
  <si>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</si>
  <si>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</si>
  <si>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</si>
  <si>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</si>
  <si>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</si>
  <si>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</si>
  <si>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</si>
  <si>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</si>
  <si>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</si>
  <si>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</si>
  <si>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</si>
  <si>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</si>
  <si>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</si>
  <si>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</si>
  <si>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</si>
  <si>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</si>
  <si>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</si>
  <si>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</si>
  <si>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</si>
  <si>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</si>
  <si>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</si>
  <si>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</si>
  <si>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</si>
  <si>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</si>
  <si>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5</t>
  </si>
  <si>
    <t>Celkem za 5</t>
  </si>
  <si>
    <t>Komunikace</t>
  </si>
  <si>
    <t>Celkem za 9</t>
  </si>
  <si>
    <t>9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</si>
  <si>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</si>
  <si>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</si>
  <si>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</si>
  <si>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</si>
  <si>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</si>
  <si>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</si>
  <si>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SO 06-13-01.4</t>
  </si>
  <si>
    <t>Železniční přejezd v ev. km 5,446</t>
  </si>
  <si>
    <t>m</t>
  </si>
  <si>
    <t>m3</t>
  </si>
  <si>
    <t>m2</t>
  </si>
  <si>
    <t>R01 56330</t>
  </si>
  <si>
    <t>VOZOVKOVÉ VRSTVY ZE ŠTĚRKODRTI B</t>
  </si>
  <si>
    <t>ÚPRAVA PLÁNĚ SE ZHUT V HOR TŘ 1-4</t>
  </si>
  <si>
    <t>56360</t>
  </si>
  <si>
    <t>VOZOVKOVÉ VRSTVY Z RECYKLOVANÉHO MATERIÁLU</t>
  </si>
  <si>
    <t>VÝPLŇ SPAR MODIFIKOVANÝM ASFALTEM</t>
  </si>
  <si>
    <t>t</t>
  </si>
  <si>
    <t>PŘEDLÁŽDĚNÍ KRYTU Z VELKÝCH KOSTEK</t>
  </si>
  <si>
    <t xml:space="preserve">ODSTRAN KRYTU VOZOVEK A CHOD Z DLAŽEB KOSTEK, ODVOZ DO 8KM                                                                                                                                                                                                   </t>
  </si>
  <si>
    <t>014130</t>
  </si>
  <si>
    <t>Poplatky za likvidaci odpadů nekontaminovaných - 17 03 02  Vybouraný asfaltový beton bez dehtu</t>
  </si>
  <si>
    <t>014112</t>
  </si>
  <si>
    <t>Poplatky za likvidaci odpadů nekontaminovaných - 17 05 04  Vytěžené zeminy a horniny -  II. třída těžitelnosti</t>
  </si>
  <si>
    <t>014520</t>
  </si>
  <si>
    <t>Poplatky za likvidaců odpadů nebezpečných - 17 02 04*  Železniční pražce dřevěné</t>
  </si>
  <si>
    <t>ŽELEZNIČNÍ PŘEJEZD PLASTBETONOVÝ</t>
  </si>
  <si>
    <t>ROZEBRÁNÍ PŘEJEZDU, PŘECHODU OSTATNÍCH</t>
  </si>
  <si>
    <t>Násypy a přísypy ze sypanin kamenitých (a balvanitých) se zhutněním z upraveného (recyklovaného) materiálu</t>
  </si>
  <si>
    <t>ODKOPÁVKY A PROKOPÁVKY OBECNÉ TŘ. II</t>
  </si>
  <si>
    <t>574A03</t>
  </si>
  <si>
    <t>ASFALTOVÝ BETON PRO OBRUSNÉ VRSTVY ACO 11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</si>
  <si>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</si>
  <si>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</si>
  <si>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</si>
  <si>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</si>
  <si>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</si>
  <si>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</si>
  <si>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921920</t>
  </si>
  <si>
    <t>Silniční panely šířky 1 m v přechodu těles</t>
  </si>
  <si>
    <t>Montáž přejezdu nebo přechodu z jakýchkoliv vyzískaných nebo regenerovaných dílců</t>
  </si>
  <si>
    <t>ROZEBRANÍ PŘEJEZDU, PŘECHODU Z DÍLCŮ</t>
  </si>
  <si>
    <t>R 171422</t>
  </si>
  <si>
    <t>Násypy a přísypy ze sypanin kamenitých (a balvanitých) se zhutněním z upraveného (recyklovaného) materiálu bez dodávky materiálu</t>
  </si>
  <si>
    <t>ODSTRAN KRYTU VOZOVEK A CHOD S ASFALT POJIVEM, ODVOZ DO 20KM</t>
  </si>
  <si>
    <t>ODSTRAN PODKL VOZOVEK A CHOD Z KAM NESTMEL, ODVOZ DO 20KM</t>
  </si>
  <si>
    <t>typ řádku</t>
  </si>
  <si>
    <t>kód datové základny</t>
  </si>
  <si>
    <t>Technická specifikace</t>
  </si>
  <si>
    <t>Výkaz výměr</t>
  </si>
  <si>
    <t>SD</t>
  </si>
  <si>
    <t>P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</si>
  <si>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</si>
  <si>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</si>
  <si>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</si>
  <si>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</si>
  <si>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</si>
  <si>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Dodání směsi, postřiku, nátěru, dlažeb nebo dílců v požadované kvalitě; očištění podkladu případně zřízení spojovací vrstvy; uložení směsi, dlažby nebo dílců a provedení nátěrů a postřiků dle předepsaného technologického předpisu; zřízení vrstvy bez rozlišení šířky, pokládání vrstvy po etapách, včetně pracovních spar a spojů; úpravu napojení, ukončení a těsnění podél obrubníků, dilatačních zařízení, odvodňovacích proužků, odvodňovačů, vpustí, šachet a pod., nestanoví-li zadávací dokumentace jinak; těsnění, tmelení a výplň spar a otvorů; úpravu dilatačních spar a povrchu vrstvy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</si>
  <si>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</si>
  <si>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Dodávku předepsaného materiálu, vyčištění a výplň spar tímto materiálem</t>
  </si>
  <si>
    <t>Dodání směsi, postřiku, nátěru, dlažeb nebo dílců v požadované kvalitě; očištění podkladu případně zřízení spojovací vrstvy; uložení směsi, dlažby nebo dílců a provedení nátěrů a postřiků dle předepsaného technologického předpisu; zřízení vrstvy bez rozlišení šířky, pokládání vrstvy po etapách, včetně pracovních spar a spojů; úpravu napojení, ukončení a těsnění podél obrubníků, dilatačních zařízení, odvodňovacích proužků, odvodňovačů, vpustí, šachet a pod., nestanoví-li zadávací dokumentace jinak; těsnění, tmelení a výplň spar a otvorů; úpravu dilatačních spar a povrchu vrstvy; Pod pojmem "předláždění" v položce se rozumí rozebrání stávající dlažby a pokládka dlažby ze stávajícího dlažebního materiálu (bez dodávky nového), t.j. z dlaždic nebo kostek. Položka zahrnuje nezbytnou manipulaci s tímto materiálem (nakládání, doprava, složení, očištění) a lože, do něhož je dlažba kladena. Eventuelní doplnění plochy s použitím nového materiálu se vykazuje v pol. 582.</t>
  </si>
  <si>
    <t>Položka obsahuje:veškeré práce a materiál obsažený v názvu položky. Položka neobsahuje:náklady na zřízení a odstranění dopravního značení objízdné trasy. Způsob měření:Měří se půdorysná plocha (pojízdná nebo pochozí) vlastní přejezdové konstrukce (zpravidla do 1,25 m od osy krajní koleje). Kolejnice a žlábky se z plochy neodečítají. Do plochy se nezapočítávají ochranné klíny, prahové vpusti apod.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</si>
  <si>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</si>
  <si>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</si>
  <si>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</si>
  <si>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OTSKP</t>
  </si>
  <si>
    <t>R</t>
  </si>
  <si>
    <t>viz. příloha č. 5</t>
  </si>
  <si>
    <t>25000+2*3000</t>
  </si>
  <si>
    <t>viz. příloha č. 3</t>
  </si>
  <si>
    <t>1*6</t>
  </si>
  <si>
    <t>3*1*6</t>
  </si>
  <si>
    <t>4*1*6</t>
  </si>
  <si>
    <t>5*1,4+0,5</t>
  </si>
  <si>
    <t>1,8*2,39</t>
  </si>
  <si>
    <t>10*0,12</t>
  </si>
  <si>
    <t>6*2</t>
  </si>
  <si>
    <t>3*3,5</t>
  </si>
  <si>
    <t>0,05*10</t>
  </si>
  <si>
    <t>0,05*20</t>
  </si>
  <si>
    <t>0,15*(3*4)</t>
  </si>
  <si>
    <t>0,35*(3*4)*1,14</t>
  </si>
  <si>
    <t>3*3+4*3</t>
  </si>
  <si>
    <t>0,15*3*0,65</t>
  </si>
  <si>
    <t>2*3+0,5</t>
  </si>
  <si>
    <t>3*2*3+0,5</t>
  </si>
  <si>
    <t>4*2*3+1</t>
  </si>
  <si>
    <t>0,71*2,8+1,1*3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</si>
</sst>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name val="Arial CE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0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88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9" xfId="2" applyNumberFormat="1" applyFont="1" applyBorder="1" applyAlignment="1" applyProtection="1">
      <alignment horizontal="left"/>
      <protection locked="0"/>
    </xf>
    <xf numFmtId="4" fontId="17" fillId="0" borderId="19" xfId="2" applyNumberFormat="1" applyFont="1" applyBorder="1" applyAlignment="1" applyProtection="1">
      <protection locked="0"/>
    </xf>
    <xf numFmtId="0" fontId="0" fillId="0" borderId="20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 applyAlignment="1">
      <alignment horizontal="centerContinuous"/>
    </xf>
    <xf numFmtId="0" fontId="13" fillId="2" borderId="15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 applyAlignment="1">
      <alignment horizontal="centerContinuous"/>
    </xf>
    <xf numFmtId="0" fontId="13" fillId="2" borderId="17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3" fillId="2" borderId="16" xfId="1" applyFont="1" applyFill="1" applyBorder="1" applyAlignment="1">
      <alignment horizontal="center"/>
    </xf>
    <xf numFmtId="0" fontId="10" fillId="2" borderId="18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1" fontId="10" fillId="2" borderId="10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4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9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4" fontId="17" fillId="2" borderId="19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20" xfId="1" applyNumberFormat="1" applyFont="1" applyFill="1" applyBorder="1" applyAlignment="1" applyProtection="1">
      <alignment vertical="center"/>
      <protection locked="0"/>
    </xf>
    <xf numFmtId="0" fontId="23" fillId="0" borderId="15" xfId="0" applyFont="1" applyFill="1" applyBorder="1" applyAlignment="1" applyProtection="1">
      <alignment vertical="center"/>
      <protection locked="0"/>
    </xf>
    <xf numFmtId="49" fontId="23" fillId="0" borderId="20" xfId="1" applyNumberFormat="1" applyFont="1" applyFill="1" applyBorder="1" applyAlignment="1" applyProtection="1">
      <alignment vertical="center" wrapText="1"/>
      <protection locked="0"/>
    </xf>
    <xf numFmtId="4" fontId="23" fillId="0" borderId="20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4" fontId="23" fillId="0" borderId="0" xfId="1" applyNumberFormat="1" applyFont="1" applyFill="1" applyBorder="1" applyAlignment="1" applyProtection="1">
      <alignment horizontal="center" vertical="center"/>
      <protection locked="0"/>
    </xf>
    <xf numFmtId="0" fontId="23" fillId="0" borderId="20" xfId="0" applyFont="1" applyFill="1" applyBorder="1" applyAlignment="1" applyProtection="1">
      <alignment horizontal="left" vertical="center"/>
      <protection locked="0"/>
    </xf>
    <xf numFmtId="0" fontId="23" fillId="0" borderId="20" xfId="0" applyFont="1" applyFill="1" applyBorder="1" applyAlignment="1" applyProtection="1">
      <alignment vertical="center" wrapText="1"/>
      <protection locked="0"/>
    </xf>
    <xf numFmtId="4" fontId="23" fillId="0" borderId="20" xfId="0" applyNumberFormat="1" applyFont="1" applyFill="1" applyBorder="1" applyAlignment="1" applyProtection="1">
      <alignment horizontal="center" vertical="center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165" fontId="17" fillId="0" borderId="0" xfId="2" applyNumberFormat="1" applyFont="1" applyBorder="1" applyAlignment="1" applyProtection="1">
      <alignment vertical="center"/>
      <protection locked="0"/>
    </xf>
    <xf numFmtId="4" fontId="17" fillId="0" borderId="0" xfId="2" applyNumberFormat="1" applyFont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3" fillId="0" borderId="0" xfId="0" applyFont="1" applyFill="1" applyBorder="1" applyAlignment="1" applyProtection="1">
      <alignment horizontal="left" vertical="center"/>
      <protection locked="0"/>
    </xf>
    <xf numFmtId="0" fontId="0" fillId="0" borderId="20" xfId="0" applyBorder="1" applyAlignment="1">
      <alignment vertical="center"/>
    </xf>
    <xf numFmtId="0" fontId="25" fillId="0" borderId="20" xfId="1" applyFont="1" applyFill="1" applyBorder="1" applyAlignment="1" applyProtection="1">
      <alignment horizontal="left" vertical="center"/>
      <protection locked="0"/>
    </xf>
    <xf numFmtId="0" fontId="25" fillId="0" borderId="20" xfId="1" applyFont="1" applyBorder="1" applyAlignment="1" applyProtection="1">
      <alignment vertical="center" wrapText="1"/>
      <protection locked="0"/>
    </xf>
    <xf numFmtId="4" fontId="25" fillId="0" borderId="20" xfId="1" applyNumberFormat="1" applyFont="1" applyBorder="1" applyAlignment="1" applyProtection="1">
      <alignment horizontal="center" vertical="center"/>
      <protection locked="0"/>
    </xf>
    <xf numFmtId="0" fontId="25" fillId="0" borderId="0" xfId="1" applyFont="1" applyFill="1" applyBorder="1" applyAlignment="1" applyProtection="1">
      <alignment horizontal="left" vertical="center"/>
      <protection locked="0"/>
    </xf>
    <xf numFmtId="4" fontId="25" fillId="0" borderId="0" xfId="1" applyNumberFormat="1" applyFont="1" applyBorder="1" applyAlignment="1" applyProtection="1">
      <alignment horizontal="center" vertical="center"/>
      <protection locked="0"/>
    </xf>
    <xf numFmtId="4" fontId="0" fillId="2" borderId="20" xfId="0" applyNumberFormat="1" applyFill="1" applyBorder="1" applyAlignment="1">
      <alignment vertical="center"/>
    </xf>
    <xf numFmtId="4" fontId="0" fillId="2" borderId="20" xfId="0" applyNumberFormat="1" applyFill="1" applyBorder="1"/>
    <xf numFmtId="4" fontId="24" fillId="0" borderId="0" xfId="2" applyNumberFormat="1" applyFont="1" applyBorder="1" applyAlignment="1" applyProtection="1">
      <alignment horizontal="center" vertical="center"/>
      <protection locked="0"/>
    </xf>
    <xf numFmtId="4" fontId="24" fillId="0" borderId="20" xfId="2" applyNumberFormat="1" applyFont="1" applyBorder="1" applyAlignment="1" applyProtection="1">
      <alignment vertical="center"/>
      <protection locked="0"/>
    </xf>
    <xf numFmtId="4" fontId="17" fillId="0" borderId="19" xfId="2" applyNumberFormat="1" applyFont="1" applyBorder="1" applyAlignment="1" applyProtection="1">
      <alignment vertical="center"/>
      <protection locked="0"/>
    </xf>
    <xf numFmtId="165" fontId="17" fillId="2" borderId="19" xfId="2" applyNumberFormat="1" applyFont="1" applyFill="1" applyBorder="1" applyAlignment="1"/>
    <xf numFmtId="4" fontId="24" fillId="0" borderId="20" xfId="2" applyNumberFormat="1" applyFont="1" applyBorder="1" applyAlignment="1" applyProtection="1">
      <protection locked="0"/>
    </xf>
    <xf numFmtId="2" fontId="24" fillId="0" borderId="20" xfId="2" applyNumberFormat="1" applyFont="1" applyBorder="1" applyAlignment="1" applyProtection="1">
      <alignment vertical="center"/>
      <protection locked="0"/>
    </xf>
    <xf numFmtId="4" fontId="30" fillId="2" borderId="20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2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0" fillId="0" borderId="0" xfId="0" applyBorder="1" applyAlignment="1">
      <alignment vertical="center"/>
    </xf>
    <xf numFmtId="0" fontId="0" fillId="0" borderId="0" xfId="0" applyBorder="1"/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1" xfId="0" applyFill="1" applyBorder="1"/>
    <xf numFmtId="0" fontId="0" fillId="4" borderId="0" xfId="0" applyFill="1" applyBorder="1"/>
    <xf numFmtId="0" fontId="0" fillId="4" borderId="22" xfId="0" applyFill="1" applyBorder="1"/>
    <xf numFmtId="49" fontId="16" fillId="0" borderId="23" xfId="2" applyNumberFormat="1" applyFont="1" applyBorder="1" applyAlignment="1" applyProtection="1">
      <alignment horizontal="left"/>
      <protection locked="0"/>
    </xf>
    <xf numFmtId="4" fontId="17" fillId="2" borderId="24" xfId="2" applyNumberFormat="1" applyFont="1" applyFill="1" applyBorder="1" applyAlignment="1"/>
    <xf numFmtId="4" fontId="0" fillId="0" borderId="0" xfId="0" applyNumberFormat="1" applyBorder="1" applyAlignment="1">
      <alignment vertical="center"/>
    </xf>
    <xf numFmtId="4" fontId="0" fillId="2" borderId="25" xfId="0" applyNumberFormat="1" applyFill="1" applyBorder="1" applyAlignment="1">
      <alignment vertical="center"/>
    </xf>
    <xf numFmtId="0" fontId="29" fillId="0" borderId="0" xfId="0" applyFont="1" applyBorder="1"/>
    <xf numFmtId="4" fontId="30" fillId="0" borderId="0" xfId="0" applyNumberFormat="1" applyFont="1" applyBorder="1"/>
    <xf numFmtId="4" fontId="30" fillId="2" borderId="25" xfId="0" applyNumberFormat="1" applyFont="1" applyFill="1" applyBorder="1"/>
    <xf numFmtId="0" fontId="16" fillId="2" borderId="17" xfId="1" applyFont="1" applyFill="1" applyBorder="1" applyProtection="1">
      <protection locked="0"/>
    </xf>
    <xf numFmtId="4" fontId="16" fillId="2" borderId="26" xfId="1" applyNumberFormat="1" applyFont="1" applyFill="1" applyBorder="1" applyProtection="1">
      <protection locked="0"/>
    </xf>
    <xf numFmtId="4" fontId="0" fillId="0" borderId="0" xfId="0" applyNumberFormat="1" applyBorder="1"/>
    <xf numFmtId="4" fontId="0" fillId="2" borderId="25" xfId="0" applyNumberFormat="1" applyFill="1" applyBorder="1"/>
    <xf numFmtId="0" fontId="6" fillId="2" borderId="17" xfId="1" applyFont="1" applyFill="1" applyBorder="1" applyProtection="1">
      <protection locked="0"/>
    </xf>
    <xf numFmtId="4" fontId="6" fillId="2" borderId="26" xfId="1" applyNumberFormat="1" applyFont="1" applyFill="1" applyBorder="1" applyProtection="1">
      <protection locked="0"/>
    </xf>
    <xf numFmtId="0" fontId="0" fillId="0" borderId="15" xfId="0" applyBorder="1" applyAlignment="1">
      <alignment vertical="center"/>
    </xf>
    <xf numFmtId="0" fontId="6" fillId="2" borderId="18" xfId="1" applyFont="1" applyFill="1" applyBorder="1" applyProtection="1">
      <protection locked="0"/>
    </xf>
    <xf numFmtId="0" fontId="6" fillId="2" borderId="27" xfId="1" applyFont="1" applyFill="1" applyBorder="1" applyProtection="1">
      <protection locked="0"/>
    </xf>
    <xf numFmtId="49" fontId="6" fillId="2" borderId="28" xfId="1" applyNumberFormat="1" applyFont="1" applyFill="1" applyBorder="1" applyProtection="1">
      <protection locked="0"/>
    </xf>
    <xf numFmtId="4" fontId="6" fillId="2" borderId="27" xfId="1" applyNumberFormat="1" applyFont="1" applyFill="1" applyBorder="1" applyAlignment="1" applyProtection="1">
      <alignment horizontal="center"/>
      <protection locked="0"/>
    </xf>
    <xf numFmtId="4" fontId="6" fillId="2" borderId="28" xfId="1" applyNumberFormat="1" applyFont="1" applyFill="1" applyBorder="1" applyAlignment="1" applyProtection="1">
      <alignment horizontal="right"/>
      <protection locked="0"/>
    </xf>
    <xf numFmtId="165" fontId="6" fillId="2" borderId="27" xfId="1" applyNumberFormat="1" applyFont="1" applyFill="1" applyBorder="1" applyAlignment="1" applyProtection="1">
      <alignment horizontal="right"/>
      <protection locked="0"/>
    </xf>
    <xf numFmtId="4" fontId="6" fillId="2" borderId="28" xfId="1" applyNumberFormat="1" applyFont="1" applyFill="1" applyBorder="1" applyProtection="1">
      <protection locked="0"/>
    </xf>
    <xf numFmtId="4" fontId="6" fillId="2" borderId="27" xfId="1" applyNumberFormat="1" applyFont="1" applyFill="1" applyBorder="1" applyProtection="1">
      <protection locked="0"/>
    </xf>
    <xf numFmtId="4" fontId="6" fillId="2" borderId="27" xfId="1" applyNumberFormat="1" applyFont="1" applyFill="1" applyBorder="1" applyAlignment="1" applyProtection="1">
      <alignment horizontal="right"/>
      <protection locked="0"/>
    </xf>
    <xf numFmtId="4" fontId="6" fillId="2" borderId="29" xfId="1" applyNumberFormat="1" applyFont="1" applyFill="1" applyBorder="1" applyProtection="1">
      <protection locked="0"/>
    </xf>
    <xf numFmtId="0" fontId="8" fillId="5" borderId="11" xfId="15" applyFont="1" applyFill="1" applyBorder="1" applyProtection="1"/>
    <xf numFmtId="0" fontId="8" fillId="5" borderId="15" xfId="15" applyFont="1" applyFill="1" applyBorder="1" applyAlignment="1" applyProtection="1">
      <alignment horizontal="center"/>
    </xf>
    <xf numFmtId="0" fontId="8" fillId="5" borderId="17" xfId="15" applyFont="1" applyFill="1" applyBorder="1" applyAlignment="1" applyProtection="1">
      <alignment horizontal="center"/>
    </xf>
    <xf numFmtId="0" fontId="10" fillId="5" borderId="32" xfId="15" applyFont="1" applyFill="1" applyBorder="1" applyAlignment="1" applyProtection="1">
      <alignment horizontal="center"/>
    </xf>
    <xf numFmtId="0" fontId="10" fillId="2" borderId="33" xfId="15" applyFont="1" applyFill="1" applyBorder="1" applyAlignment="1">
      <alignment horizontal="center"/>
    </xf>
    <xf numFmtId="0" fontId="10" fillId="2" borderId="33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166" fontId="10" fillId="5" borderId="21" xfId="15" applyNumberFormat="1" applyFont="1" applyFill="1" applyBorder="1" applyAlignment="1" applyProtection="1">
      <alignment horizontal="center"/>
    </xf>
    <xf numFmtId="1" fontId="10" fillId="5" borderId="34" xfId="15" applyNumberFormat="1" applyFont="1" applyFill="1" applyBorder="1" applyAlignment="1" applyProtection="1">
      <alignment horizontal="center"/>
    </xf>
    <xf numFmtId="0" fontId="31" fillId="5" borderId="34" xfId="15" applyFill="1" applyBorder="1" applyProtection="1">
      <protection locked="0"/>
    </xf>
    <xf numFmtId="0" fontId="31" fillId="5" borderId="34" xfId="15" applyNumberFormat="1" applyFill="1" applyBorder="1" applyProtection="1">
      <protection locked="0"/>
    </xf>
    <xf numFmtId="0" fontId="31" fillId="5" borderId="25" xfId="15" applyFont="1" applyFill="1" applyBorder="1" applyProtection="1">
      <protection locked="0"/>
    </xf>
    <xf numFmtId="0" fontId="0" fillId="0" borderId="4" xfId="0" applyBorder="1"/>
    <xf numFmtId="0" fontId="0" fillId="0" borderId="19" xfId="0" applyBorder="1"/>
    <xf numFmtId="0" fontId="0" fillId="0" borderId="35" xfId="0" applyBorder="1"/>
    <xf numFmtId="0" fontId="0" fillId="0" borderId="36" xfId="0" applyBorder="1"/>
    <xf numFmtId="0" fontId="0" fillId="0" borderId="21" xfId="0" applyBorder="1"/>
    <xf numFmtId="0" fontId="0" fillId="0" borderId="22" xfId="0" applyBorder="1"/>
    <xf numFmtId="0" fontId="0" fillId="0" borderId="37" xfId="0" applyBorder="1"/>
    <xf numFmtId="0" fontId="0" fillId="0" borderId="16" xfId="0" applyBorder="1"/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38" xfId="0" applyBorder="1"/>
    <xf numFmtId="0" fontId="0" fillId="0" borderId="28" xfId="0" applyBorder="1"/>
    <xf numFmtId="0" fontId="0" fillId="0" borderId="39" xfId="0" applyBorder="1"/>
    <xf numFmtId="4" fontId="27" fillId="0" borderId="19" xfId="2" applyNumberFormat="1" applyFont="1" applyBorder="1" applyAlignment="1" applyProtection="1">
      <alignment vertical="center"/>
      <protection locked="0"/>
    </xf>
    <xf numFmtId="4" fontId="32" fillId="0" borderId="20" xfId="1" applyNumberFormat="1" applyFont="1" applyFill="1" applyBorder="1" applyAlignment="1" applyProtection="1">
      <alignment horizontal="left" vertical="center"/>
      <protection locked="0"/>
    </xf>
    <xf numFmtId="4" fontId="27" fillId="0" borderId="34" xfId="2" applyNumberFormat="1" applyFont="1" applyBorder="1" applyAlignment="1" applyProtection="1">
      <alignment vertical="center"/>
      <protection locked="0"/>
    </xf>
    <xf numFmtId="0" fontId="0" fillId="0" borderId="34" xfId="0" applyBorder="1"/>
    <xf numFmtId="0" fontId="0" fillId="0" borderId="41" xfId="0" applyBorder="1"/>
    <xf numFmtId="4" fontId="27" fillId="0" borderId="42" xfId="2" applyNumberFormat="1" applyFont="1" applyBorder="1" applyAlignment="1" applyProtection="1">
      <alignment vertical="center"/>
      <protection locked="0"/>
    </xf>
    <xf numFmtId="0" fontId="28" fillId="0" borderId="34" xfId="0" applyFont="1" applyFill="1" applyBorder="1"/>
    <xf numFmtId="4" fontId="26" fillId="0" borderId="34" xfId="1" applyNumberFormat="1" applyFont="1" applyFill="1" applyBorder="1" applyAlignment="1" applyProtection="1">
      <alignment horizontal="right"/>
      <protection locked="0"/>
    </xf>
    <xf numFmtId="4" fontId="27" fillId="0" borderId="34" xfId="2" applyNumberFormat="1" applyFont="1" applyFill="1" applyBorder="1" applyAlignment="1" applyProtection="1">
      <alignment vertical="center"/>
      <protection locked="0"/>
    </xf>
    <xf numFmtId="4" fontId="26" fillId="0" borderId="41" xfId="1" applyNumberFormat="1" applyFont="1" applyFill="1" applyBorder="1" applyAlignment="1" applyProtection="1">
      <alignment horizontal="right"/>
      <protection locked="0"/>
    </xf>
    <xf numFmtId="0" fontId="0" fillId="0" borderId="34" xfId="0" applyBorder="1" applyAlignment="1">
      <alignment vertical="center"/>
    </xf>
    <xf numFmtId="0" fontId="0" fillId="0" borderId="40" xfId="0" applyBorder="1"/>
    <xf numFmtId="0" fontId="29" fillId="0" borderId="20" xfId="0" applyFont="1" applyBorder="1"/>
    <xf numFmtId="0" fontId="29" fillId="0" borderId="6" xfId="0" applyFont="1" applyBorder="1"/>
    <xf numFmtId="0" fontId="29" fillId="0" borderId="19" xfId="0" applyFont="1" applyBorder="1"/>
    <xf numFmtId="49" fontId="32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33" fillId="0" borderId="20" xfId="0" applyFont="1" applyBorder="1" applyAlignment="1">
      <alignment vertical="center"/>
    </xf>
    <xf numFmtId="0" fontId="29" fillId="0" borderId="20" xfId="0" applyFont="1" applyBorder="1" applyAlignment="1">
      <alignment vertical="center"/>
    </xf>
    <xf numFmtId="0" fontId="29" fillId="0" borderId="6" xfId="0" applyFont="1" applyBorder="1" applyAlignment="1">
      <alignment vertical="center"/>
    </xf>
    <xf numFmtId="0" fontId="32" fillId="0" borderId="20" xfId="0" applyFont="1" applyBorder="1" applyAlignment="1">
      <alignment vertical="center"/>
    </xf>
    <xf numFmtId="0" fontId="0" fillId="0" borderId="22" xfId="0" applyBorder="1" applyAlignment="1">
      <alignment horizontal="left" vertical="center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30" xfId="15" applyFont="1" applyFill="1" applyBorder="1" applyAlignment="1" applyProtection="1">
      <alignment horizontal="center" textRotation="90" wrapText="1"/>
    </xf>
    <xf numFmtId="0" fontId="4" fillId="2" borderId="20" xfId="16" applyFill="1" applyBorder="1" applyAlignment="1">
      <alignment textRotation="90" wrapText="1"/>
    </xf>
    <xf numFmtId="0" fontId="8" fillId="2" borderId="30" xfId="15" applyNumberFormat="1" applyFont="1" applyFill="1" applyBorder="1" applyAlignment="1">
      <alignment horizontal="center" vertical="center"/>
    </xf>
    <xf numFmtId="0" fontId="4" fillId="2" borderId="20" xfId="16" applyNumberFormat="1" applyFill="1" applyBorder="1" applyAlignment="1">
      <alignment horizontal="center" vertical="center"/>
    </xf>
    <xf numFmtId="0" fontId="4" fillId="2" borderId="6" xfId="16" applyNumberFormat="1" applyFill="1" applyBorder="1" applyAlignment="1">
      <alignment horizontal="center" vertical="center"/>
    </xf>
    <xf numFmtId="0" fontId="8" fillId="2" borderId="31" xfId="15" applyNumberFormat="1" applyFont="1" applyFill="1" applyBorder="1" applyAlignment="1">
      <alignment horizontal="center" vertical="center"/>
    </xf>
    <xf numFmtId="0" fontId="4" fillId="2" borderId="25" xfId="16" applyNumberFormat="1" applyFill="1" applyBorder="1" applyAlignment="1">
      <alignment horizontal="center" vertical="center"/>
    </xf>
    <xf numFmtId="0" fontId="4" fillId="2" borderId="26" xfId="16" applyNumberFormat="1" applyFill="1" applyBorder="1" applyAlignment="1">
      <alignment horizontal="center" vertical="center"/>
    </xf>
  </cellXfs>
  <cellStyles count="40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38"/>
    <cellStyle name="čárky 3 2 3" xfId="33"/>
    <cellStyle name="čárky 3 2 4" xfId="28"/>
    <cellStyle name="čárky 3 2 5" xfId="23"/>
    <cellStyle name="čárky 3 3" xfId="20"/>
    <cellStyle name="čárky 4" xfId="3"/>
    <cellStyle name="čárky 4 2" xfId="36"/>
    <cellStyle name="čárky 4 3" xfId="31"/>
    <cellStyle name="čárky 4 4" xfId="26"/>
    <cellStyle name="čárky 4 5" xfId="18"/>
    <cellStyle name="Normální" xfId="0" builtinId="0"/>
    <cellStyle name="normální 2" xfId="6"/>
    <cellStyle name="normální 3" xfId="2"/>
    <cellStyle name="normální 3 2" xfId="35"/>
    <cellStyle name="normální 3 3" xfId="30"/>
    <cellStyle name="normální 3 4" xfId="25"/>
    <cellStyle name="normální 3 5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39"/>
    <cellStyle name="procent 3 2 3" xfId="34"/>
    <cellStyle name="procent 3 2 4" xfId="29"/>
    <cellStyle name="procent 3 2 5" xfId="24"/>
    <cellStyle name="procent 4" xfId="8"/>
    <cellStyle name="procent 4 2" xfId="37"/>
    <cellStyle name="procent 4 3" xfId="32"/>
    <cellStyle name="procent 4 4" xfId="27"/>
    <cellStyle name="procent 4 5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tabSelected="1" view="pageBreakPreview" topLeftCell="A13" zoomScale="80" zoomScaleNormal="100" zoomScaleSheetLayoutView="80" workbookViewId="0">
      <selection activeCell="P21" sqref="P21"/>
    </sheetView>
  </sheetViews>
  <sheetFormatPr defaultRowHeight="15" x14ac:dyDescent="0.25"/>
  <cols>
    <col min="1" max="1" width="5.140625" customWidth="1"/>
    <col min="2" max="2" width="15.42578125" customWidth="1"/>
    <col min="3" max="3" width="55.2851562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2" width="2.85546875" customWidth="1"/>
    <col min="13" max="13" width="3.140625" customWidth="1"/>
    <col min="14" max="14" width="7.28515625" customWidth="1"/>
    <col min="15" max="15" width="28.5703125" customWidth="1"/>
    <col min="16" max="16" width="18.5703125" customWidth="1"/>
  </cols>
  <sheetData>
    <row r="1" spans="1:16" ht="20.25" thickTop="1" thickBot="1" x14ac:dyDescent="0.35">
      <c r="A1" s="54" t="s">
        <v>8</v>
      </c>
      <c r="B1" s="55"/>
      <c r="C1" s="55"/>
      <c r="D1" s="3"/>
      <c r="E1" s="1"/>
      <c r="F1" s="1"/>
      <c r="G1" s="1"/>
      <c r="H1" s="2" t="s">
        <v>9</v>
      </c>
      <c r="I1" s="178" t="s">
        <v>0</v>
      </c>
      <c r="J1" s="179"/>
      <c r="K1" s="53">
        <f>SUM(I11:I476,K11:K476)/2</f>
        <v>0</v>
      </c>
    </row>
    <row r="2" spans="1:16" ht="16.5" thickTop="1" thickBot="1" x14ac:dyDescent="0.3">
      <c r="A2" s="56" t="s">
        <v>10</v>
      </c>
      <c r="B2" s="56"/>
      <c r="C2" s="57"/>
      <c r="D2" s="8"/>
      <c r="E2" s="9"/>
      <c r="F2" s="10"/>
      <c r="G2" s="8"/>
      <c r="H2" s="8"/>
      <c r="I2" s="8"/>
      <c r="J2" s="9"/>
      <c r="K2" s="52" t="s">
        <v>39</v>
      </c>
    </row>
    <row r="3" spans="1:16" x14ac:dyDescent="0.25">
      <c r="A3" s="58" t="s">
        <v>1</v>
      </c>
      <c r="B3" s="55"/>
      <c r="C3" s="11" t="s">
        <v>40</v>
      </c>
      <c r="D3" s="4"/>
      <c r="E3" s="6"/>
      <c r="F3" s="12"/>
      <c r="G3" s="4"/>
      <c r="H3" s="4"/>
      <c r="I3" s="55" t="s">
        <v>11</v>
      </c>
      <c r="J3" s="5"/>
      <c r="K3" s="6"/>
    </row>
    <row r="4" spans="1:16" x14ac:dyDescent="0.25">
      <c r="A4" s="58" t="s">
        <v>3</v>
      </c>
      <c r="B4" s="55"/>
      <c r="C4" s="7" t="s">
        <v>42</v>
      </c>
      <c r="D4" s="4"/>
      <c r="E4" s="6"/>
      <c r="F4" s="12"/>
      <c r="G4" s="4"/>
      <c r="H4" s="4"/>
      <c r="I4" s="58" t="s">
        <v>12</v>
      </c>
      <c r="J4" s="64" t="s">
        <v>41</v>
      </c>
      <c r="K4" s="6"/>
    </row>
    <row r="5" spans="1:16" ht="15.75" thickBot="1" x14ac:dyDescent="0.3">
      <c r="A5" s="59" t="s">
        <v>2</v>
      </c>
      <c r="B5" s="58"/>
      <c r="C5" s="13">
        <v>41827</v>
      </c>
      <c r="D5" s="4"/>
      <c r="E5" s="6"/>
      <c r="F5" s="12"/>
      <c r="G5" s="4"/>
      <c r="H5" s="4"/>
      <c r="I5" s="60" t="s">
        <v>13</v>
      </c>
      <c r="J5" s="61"/>
      <c r="K5" s="14"/>
    </row>
    <row r="6" spans="1:16" x14ac:dyDescent="0.25">
      <c r="A6" s="21" t="s">
        <v>14</v>
      </c>
      <c r="B6" s="22"/>
      <c r="C6" s="22"/>
      <c r="D6" s="22"/>
      <c r="E6" s="23"/>
      <c r="F6" s="24"/>
      <c r="G6" s="22"/>
      <c r="H6" s="25" t="s">
        <v>15</v>
      </c>
      <c r="I6" s="25"/>
      <c r="J6" s="25"/>
      <c r="K6" s="26"/>
      <c r="L6" s="132"/>
      <c r="M6" s="180" t="s">
        <v>81</v>
      </c>
      <c r="N6" s="180" t="s">
        <v>82</v>
      </c>
      <c r="O6" s="182" t="s">
        <v>83</v>
      </c>
      <c r="P6" s="185" t="s">
        <v>84</v>
      </c>
    </row>
    <row r="7" spans="1:16" x14ac:dyDescent="0.25">
      <c r="A7" s="27" t="s">
        <v>6</v>
      </c>
      <c r="B7" s="28" t="s">
        <v>16</v>
      </c>
      <c r="C7" s="29"/>
      <c r="D7" s="28" t="s">
        <v>17</v>
      </c>
      <c r="E7" s="30"/>
      <c r="F7" s="31" t="s">
        <v>18</v>
      </c>
      <c r="G7" s="28" t="s">
        <v>19</v>
      </c>
      <c r="H7" s="32" t="s">
        <v>20</v>
      </c>
      <c r="I7" s="33"/>
      <c r="J7" s="32" t="s">
        <v>21</v>
      </c>
      <c r="K7" s="34"/>
      <c r="L7" s="133"/>
      <c r="M7" s="181"/>
      <c r="N7" s="181"/>
      <c r="O7" s="183"/>
      <c r="P7" s="186"/>
    </row>
    <row r="8" spans="1:16" x14ac:dyDescent="0.25">
      <c r="A8" s="35" t="s">
        <v>22</v>
      </c>
      <c r="B8" s="36" t="s">
        <v>23</v>
      </c>
      <c r="C8" s="36" t="s">
        <v>24</v>
      </c>
      <c r="D8" s="36" t="s">
        <v>25</v>
      </c>
      <c r="E8" s="37" t="s">
        <v>4</v>
      </c>
      <c r="F8" s="38" t="s">
        <v>26</v>
      </c>
      <c r="G8" s="36" t="s">
        <v>26</v>
      </c>
      <c r="H8" s="63" t="s">
        <v>18</v>
      </c>
      <c r="I8" s="36" t="s">
        <v>5</v>
      </c>
      <c r="J8" s="63" t="s">
        <v>18</v>
      </c>
      <c r="K8" s="39" t="s">
        <v>5</v>
      </c>
      <c r="L8" s="134"/>
      <c r="M8" s="181"/>
      <c r="N8" s="181"/>
      <c r="O8" s="184"/>
      <c r="P8" s="187"/>
    </row>
    <row r="9" spans="1:16" ht="15.75" thickBot="1" x14ac:dyDescent="0.3">
      <c r="A9" s="40"/>
      <c r="B9" s="41">
        <v>1</v>
      </c>
      <c r="C9" s="41">
        <v>2</v>
      </c>
      <c r="D9" s="41">
        <v>3</v>
      </c>
      <c r="E9" s="41">
        <v>4</v>
      </c>
      <c r="F9" s="42">
        <v>5</v>
      </c>
      <c r="G9" s="41">
        <v>6</v>
      </c>
      <c r="H9" s="41">
        <v>7</v>
      </c>
      <c r="I9" s="41">
        <v>8</v>
      </c>
      <c r="J9" s="42">
        <v>9</v>
      </c>
      <c r="K9" s="43">
        <v>10</v>
      </c>
      <c r="L9" s="135"/>
      <c r="M9" s="136">
        <v>12</v>
      </c>
      <c r="N9" s="136">
        <v>13</v>
      </c>
      <c r="O9" s="137">
        <v>14</v>
      </c>
      <c r="P9" s="138">
        <v>15</v>
      </c>
    </row>
    <row r="10" spans="1:16" x14ac:dyDescent="0.25">
      <c r="A10" s="105"/>
      <c r="B10" s="106"/>
      <c r="C10" s="106"/>
      <c r="D10" s="106"/>
      <c r="E10" s="106"/>
      <c r="F10" s="106"/>
      <c r="G10" s="106"/>
      <c r="H10" s="106"/>
      <c r="I10" s="106"/>
      <c r="J10" s="106"/>
      <c r="K10" s="107"/>
      <c r="L10" s="139"/>
      <c r="M10" s="140"/>
      <c r="N10" s="141"/>
      <c r="O10" s="142"/>
      <c r="P10" s="143"/>
    </row>
    <row r="11" spans="1:16" x14ac:dyDescent="0.25">
      <c r="A11" s="108" t="s">
        <v>27</v>
      </c>
      <c r="B11" s="18" t="s">
        <v>67</v>
      </c>
      <c r="C11" s="15" t="s">
        <v>68</v>
      </c>
      <c r="D11" s="19"/>
      <c r="E11" s="89"/>
      <c r="F11" s="20"/>
      <c r="G11" s="90"/>
      <c r="H11" s="19"/>
      <c r="I11" s="62"/>
      <c r="J11" s="19"/>
      <c r="K11" s="109"/>
      <c r="L11" s="146"/>
      <c r="M11" s="157" t="s">
        <v>85</v>
      </c>
      <c r="N11" s="144"/>
      <c r="O11" s="145"/>
      <c r="P11" s="147"/>
    </row>
    <row r="12" spans="1:16" x14ac:dyDescent="0.25">
      <c r="A12" s="66">
        <v>1</v>
      </c>
      <c r="B12" s="65" t="s">
        <v>69</v>
      </c>
      <c r="C12" s="67" t="s">
        <v>70</v>
      </c>
      <c r="D12" s="68" t="s">
        <v>71</v>
      </c>
      <c r="E12" s="91">
        <v>31000</v>
      </c>
      <c r="F12" s="75"/>
      <c r="G12" s="85">
        <f>E12*F12</f>
        <v>0</v>
      </c>
      <c r="H12" s="76"/>
      <c r="I12" s="85">
        <f t="shared" ref="I12" si="0">E12*H12</f>
        <v>0</v>
      </c>
      <c r="J12" s="110"/>
      <c r="K12" s="111">
        <f t="shared" ref="K12" si="1">E12*J12</f>
        <v>0</v>
      </c>
      <c r="L12" s="148"/>
      <c r="M12" s="159" t="s">
        <v>86</v>
      </c>
      <c r="N12" s="172" t="s">
        <v>100</v>
      </c>
      <c r="O12" s="158" t="s">
        <v>102</v>
      </c>
      <c r="P12" s="149" t="s">
        <v>103</v>
      </c>
    </row>
    <row r="13" spans="1:16" x14ac:dyDescent="0.25">
      <c r="A13" s="66"/>
      <c r="B13" s="71"/>
      <c r="C13" s="72"/>
      <c r="D13" s="73"/>
      <c r="E13" s="92"/>
      <c r="F13" s="112"/>
      <c r="G13" s="93"/>
      <c r="H13" s="113"/>
      <c r="I13" s="93"/>
      <c r="J13" s="113"/>
      <c r="K13" s="114"/>
      <c r="L13" s="148"/>
      <c r="M13" s="160"/>
      <c r="N13" s="169"/>
      <c r="O13" s="17"/>
      <c r="P13" s="149"/>
    </row>
    <row r="14" spans="1:16" x14ac:dyDescent="0.25">
      <c r="A14" s="115" t="s">
        <v>28</v>
      </c>
      <c r="B14" s="94" t="s">
        <v>72</v>
      </c>
      <c r="C14" s="95" t="s">
        <v>68</v>
      </c>
      <c r="D14" s="96"/>
      <c r="E14" s="97"/>
      <c r="F14" s="98"/>
      <c r="G14" s="99">
        <f>SUM(G12)</f>
        <v>0</v>
      </c>
      <c r="H14" s="100"/>
      <c r="I14" s="99">
        <f>SUM(I12)</f>
        <v>0</v>
      </c>
      <c r="J14" s="101"/>
      <c r="K14" s="116">
        <f>SUM(K12)</f>
        <v>0</v>
      </c>
      <c r="L14" s="150"/>
      <c r="M14" s="161"/>
      <c r="N14" s="170"/>
      <c r="O14" s="170"/>
      <c r="P14" s="151"/>
    </row>
    <row r="15" spans="1:16" x14ac:dyDescent="0.25">
      <c r="A15" s="108" t="s">
        <v>27</v>
      </c>
      <c r="B15" s="18">
        <v>1</v>
      </c>
      <c r="C15" s="15" t="s">
        <v>7</v>
      </c>
      <c r="D15" s="19"/>
      <c r="E15" s="16"/>
      <c r="F15" s="20"/>
      <c r="G15" s="62"/>
      <c r="H15" s="19"/>
      <c r="I15" s="62"/>
      <c r="J15" s="19"/>
      <c r="K15" s="109"/>
      <c r="L15" s="148"/>
      <c r="M15" s="162" t="s">
        <v>85</v>
      </c>
      <c r="N15" s="171"/>
      <c r="O15" s="17"/>
      <c r="P15" s="149"/>
    </row>
    <row r="16" spans="1:16" s="77" customFormat="1" ht="18" customHeight="1" x14ac:dyDescent="0.25">
      <c r="A16" s="66">
        <v>2</v>
      </c>
      <c r="B16" s="71">
        <v>113138</v>
      </c>
      <c r="C16" s="72" t="s">
        <v>79</v>
      </c>
      <c r="D16" s="73" t="s">
        <v>44</v>
      </c>
      <c r="E16" s="88">
        <v>1.8</v>
      </c>
      <c r="F16" s="75"/>
      <c r="G16" s="85">
        <f t="shared" ref="G16:G18" si="2">E16*F16</f>
        <v>0</v>
      </c>
      <c r="H16" s="76"/>
      <c r="I16" s="85">
        <f t="shared" ref="I16:I18" si="3">E16*H16</f>
        <v>0</v>
      </c>
      <c r="J16" s="110"/>
      <c r="K16" s="111">
        <f t="shared" ref="K16:K18" si="4">E16*J16</f>
        <v>0</v>
      </c>
      <c r="L16" s="152"/>
      <c r="M16" s="159" t="s">
        <v>86</v>
      </c>
      <c r="N16" s="172" t="s">
        <v>100</v>
      </c>
      <c r="O16" s="173" t="s">
        <v>87</v>
      </c>
      <c r="P16" s="153" t="s">
        <v>115</v>
      </c>
    </row>
    <row r="17" spans="1:16" s="77" customFormat="1" ht="18" customHeight="1" x14ac:dyDescent="0.25">
      <c r="A17" s="66">
        <v>3</v>
      </c>
      <c r="B17" s="71">
        <v>113328</v>
      </c>
      <c r="C17" s="72" t="s">
        <v>80</v>
      </c>
      <c r="D17" s="73" t="s">
        <v>44</v>
      </c>
      <c r="E17" s="88">
        <v>4.8</v>
      </c>
      <c r="F17" s="75"/>
      <c r="G17" s="85">
        <f t="shared" si="2"/>
        <v>0</v>
      </c>
      <c r="H17" s="76"/>
      <c r="I17" s="85">
        <f t="shared" si="3"/>
        <v>0</v>
      </c>
      <c r="J17" s="110"/>
      <c r="K17" s="111">
        <f t="shared" si="4"/>
        <v>0</v>
      </c>
      <c r="L17" s="152"/>
      <c r="M17" s="159" t="s">
        <v>86</v>
      </c>
      <c r="N17" s="172" t="s">
        <v>100</v>
      </c>
      <c r="O17" s="173" t="s">
        <v>87</v>
      </c>
      <c r="P17" s="153" t="s">
        <v>116</v>
      </c>
    </row>
    <row r="18" spans="1:16" s="77" customFormat="1" ht="18" customHeight="1" x14ac:dyDescent="0.25">
      <c r="A18" s="66">
        <v>4</v>
      </c>
      <c r="B18" s="71">
        <v>18110</v>
      </c>
      <c r="C18" s="72" t="s">
        <v>48</v>
      </c>
      <c r="D18" s="73" t="s">
        <v>45</v>
      </c>
      <c r="E18" s="88">
        <v>21</v>
      </c>
      <c r="F18" s="75"/>
      <c r="G18" s="85">
        <f t="shared" si="2"/>
        <v>0</v>
      </c>
      <c r="H18" s="76"/>
      <c r="I18" s="85">
        <f t="shared" si="3"/>
        <v>0</v>
      </c>
      <c r="J18" s="110"/>
      <c r="K18" s="111">
        <f t="shared" si="4"/>
        <v>0</v>
      </c>
      <c r="L18" s="152"/>
      <c r="M18" s="159" t="s">
        <v>86</v>
      </c>
      <c r="N18" s="172" t="s">
        <v>100</v>
      </c>
      <c r="O18" s="173" t="s">
        <v>88</v>
      </c>
      <c r="P18" s="153" t="s">
        <v>117</v>
      </c>
    </row>
    <row r="19" spans="1:16" ht="18.75" customHeight="1" x14ac:dyDescent="0.25">
      <c r="A19" s="66">
        <v>5</v>
      </c>
      <c r="B19" s="78">
        <v>113175</v>
      </c>
      <c r="C19" s="72" t="s">
        <v>54</v>
      </c>
      <c r="D19" s="74" t="s">
        <v>44</v>
      </c>
      <c r="E19" s="88">
        <v>0.3</v>
      </c>
      <c r="F19" s="103"/>
      <c r="G19" s="85">
        <f>E19*F19</f>
        <v>0</v>
      </c>
      <c r="H19" s="110"/>
      <c r="I19" s="85">
        <f>E19*H19</f>
        <v>0</v>
      </c>
      <c r="J19" s="110"/>
      <c r="K19" s="111">
        <f>E19*J19</f>
        <v>0</v>
      </c>
      <c r="L19" s="148"/>
      <c r="M19" s="159" t="s">
        <v>86</v>
      </c>
      <c r="N19" s="172" t="s">
        <v>100</v>
      </c>
      <c r="O19" s="174" t="s">
        <v>87</v>
      </c>
      <c r="P19" s="149" t="s">
        <v>118</v>
      </c>
    </row>
    <row r="20" spans="1:16" ht="24" customHeight="1" x14ac:dyDescent="0.25">
      <c r="A20" s="66">
        <v>6</v>
      </c>
      <c r="B20" s="71">
        <v>171422</v>
      </c>
      <c r="C20" s="72" t="s">
        <v>63</v>
      </c>
      <c r="D20" s="74" t="s">
        <v>44</v>
      </c>
      <c r="E20" s="88">
        <v>6.5</v>
      </c>
      <c r="F20" s="103"/>
      <c r="G20" s="85">
        <f>E20*F20</f>
        <v>0</v>
      </c>
      <c r="H20" s="110"/>
      <c r="I20" s="85">
        <f>E20*H20</f>
        <v>0</v>
      </c>
      <c r="J20" s="110"/>
      <c r="K20" s="111">
        <f>E20*J20</f>
        <v>0</v>
      </c>
      <c r="L20" s="148"/>
      <c r="M20" s="159" t="s">
        <v>86</v>
      </c>
      <c r="N20" s="172" t="s">
        <v>100</v>
      </c>
      <c r="O20" s="173" t="s">
        <v>89</v>
      </c>
      <c r="P20" s="153" t="s">
        <v>119</v>
      </c>
    </row>
    <row r="21" spans="1:16" ht="24" customHeight="1" x14ac:dyDescent="0.25">
      <c r="A21" s="66">
        <v>7</v>
      </c>
      <c r="B21" s="78" t="s">
        <v>77</v>
      </c>
      <c r="C21" s="72" t="s">
        <v>78</v>
      </c>
      <c r="D21" s="74" t="s">
        <v>44</v>
      </c>
      <c r="E21" s="88">
        <v>18.5</v>
      </c>
      <c r="F21" s="103"/>
      <c r="G21" s="85">
        <f>E21*F21</f>
        <v>0</v>
      </c>
      <c r="H21" s="110"/>
      <c r="I21" s="85">
        <f>E21*H21</f>
        <v>0</v>
      </c>
      <c r="J21" s="110"/>
      <c r="K21" s="111">
        <f>E21*J21</f>
        <v>0</v>
      </c>
      <c r="L21" s="148"/>
      <c r="M21" s="159" t="s">
        <v>86</v>
      </c>
      <c r="N21" s="172" t="s">
        <v>100</v>
      </c>
      <c r="O21" s="176" t="s">
        <v>101</v>
      </c>
      <c r="P21" s="153" t="s">
        <v>120</v>
      </c>
    </row>
    <row r="22" spans="1:16" ht="18.75" customHeight="1" x14ac:dyDescent="0.25">
      <c r="A22" s="66">
        <v>8</v>
      </c>
      <c r="B22" s="78">
        <v>12283</v>
      </c>
      <c r="C22" s="72" t="s">
        <v>64</v>
      </c>
      <c r="D22" s="73" t="s">
        <v>44</v>
      </c>
      <c r="E22" s="88">
        <v>25</v>
      </c>
      <c r="F22" s="103"/>
      <c r="G22" s="85">
        <f>E22*F22</f>
        <v>0</v>
      </c>
      <c r="H22" s="110"/>
      <c r="I22" s="85">
        <f>E22*H22</f>
        <v>0</v>
      </c>
      <c r="J22" s="110"/>
      <c r="K22" s="111">
        <f>E22*J22</f>
        <v>0</v>
      </c>
      <c r="L22" s="148"/>
      <c r="M22" s="159" t="s">
        <v>86</v>
      </c>
      <c r="N22" s="172" t="s">
        <v>100</v>
      </c>
      <c r="O22" s="173" t="s">
        <v>90</v>
      </c>
      <c r="P22" s="149" t="s">
        <v>121</v>
      </c>
    </row>
    <row r="23" spans="1:16" x14ac:dyDescent="0.25">
      <c r="A23" s="66"/>
      <c r="B23" s="83"/>
      <c r="C23" s="81"/>
      <c r="D23" s="70"/>
      <c r="E23" s="17"/>
      <c r="F23" s="103"/>
      <c r="G23" s="86">
        <f>E23*F23</f>
        <v>0</v>
      </c>
      <c r="H23" s="117"/>
      <c r="I23" s="86">
        <f>E23*H23</f>
        <v>0</v>
      </c>
      <c r="J23" s="117"/>
      <c r="K23" s="118"/>
      <c r="L23" s="148"/>
      <c r="M23" s="163"/>
      <c r="N23" s="17"/>
      <c r="O23" s="174"/>
      <c r="P23" s="149"/>
    </row>
    <row r="24" spans="1:16" x14ac:dyDescent="0.25">
      <c r="A24" s="119" t="s">
        <v>28</v>
      </c>
      <c r="B24" s="44" t="s">
        <v>29</v>
      </c>
      <c r="C24" s="45" t="str">
        <f>C15</f>
        <v xml:space="preserve">Zemní práce </v>
      </c>
      <c r="D24" s="46"/>
      <c r="E24" s="47"/>
      <c r="F24" s="48"/>
      <c r="G24" s="49">
        <f>SUM(G16:G23)</f>
        <v>0</v>
      </c>
      <c r="H24" s="50"/>
      <c r="I24" s="49">
        <f>SUM(I16:I23)</f>
        <v>0</v>
      </c>
      <c r="J24" s="51"/>
      <c r="K24" s="120">
        <f>SUM(K16:K22)</f>
        <v>0</v>
      </c>
      <c r="L24" s="148"/>
      <c r="M24" s="164"/>
      <c r="N24" s="170"/>
      <c r="O24" s="175"/>
      <c r="P24" s="149"/>
    </row>
    <row r="25" spans="1:16" x14ac:dyDescent="0.25">
      <c r="A25" s="108" t="s">
        <v>27</v>
      </c>
      <c r="B25" s="18" t="s">
        <v>30</v>
      </c>
      <c r="C25" s="15" t="s">
        <v>32</v>
      </c>
      <c r="D25" s="19"/>
      <c r="E25" s="16"/>
      <c r="F25" s="20"/>
      <c r="G25" s="62"/>
      <c r="H25" s="19"/>
      <c r="I25" s="62"/>
      <c r="J25" s="19"/>
      <c r="K25" s="109"/>
      <c r="L25" s="146"/>
      <c r="M25" s="162" t="s">
        <v>85</v>
      </c>
      <c r="N25" s="17"/>
      <c r="O25" s="174"/>
      <c r="P25" s="147"/>
    </row>
    <row r="26" spans="1:16" s="77" customFormat="1" x14ac:dyDescent="0.25">
      <c r="A26" s="66">
        <v>9</v>
      </c>
      <c r="B26" s="69" t="s">
        <v>46</v>
      </c>
      <c r="C26" s="67" t="s">
        <v>47</v>
      </c>
      <c r="D26" s="68" t="s">
        <v>44</v>
      </c>
      <c r="E26" s="88">
        <v>5.3</v>
      </c>
      <c r="F26" s="102"/>
      <c r="G26" s="85">
        <f t="shared" ref="G26:G30" si="5">E26*F26</f>
        <v>0</v>
      </c>
      <c r="H26" s="110"/>
      <c r="I26" s="85">
        <f t="shared" ref="I26:I30" si="6">E26*H26</f>
        <v>0</v>
      </c>
      <c r="J26" s="110"/>
      <c r="K26" s="111">
        <f t="shared" ref="K26:K30" si="7">E26*J26</f>
        <v>0</v>
      </c>
      <c r="L26" s="152"/>
      <c r="M26" s="159" t="s">
        <v>86</v>
      </c>
      <c r="N26" s="172" t="s">
        <v>100</v>
      </c>
      <c r="O26" s="174" t="s">
        <v>91</v>
      </c>
      <c r="P26" s="153" t="s">
        <v>122</v>
      </c>
    </row>
    <row r="27" spans="1:16" s="77" customFormat="1" x14ac:dyDescent="0.25">
      <c r="A27" s="66">
        <v>10</v>
      </c>
      <c r="B27" s="69" t="s">
        <v>49</v>
      </c>
      <c r="C27" s="67" t="s">
        <v>50</v>
      </c>
      <c r="D27" s="68" t="s">
        <v>44</v>
      </c>
      <c r="E27" s="88">
        <v>0.5</v>
      </c>
      <c r="F27" s="102"/>
      <c r="G27" s="85">
        <f t="shared" si="5"/>
        <v>0</v>
      </c>
      <c r="H27" s="110"/>
      <c r="I27" s="85">
        <f t="shared" si="6"/>
        <v>0</v>
      </c>
      <c r="J27" s="110"/>
      <c r="K27" s="111">
        <f t="shared" si="7"/>
        <v>0</v>
      </c>
      <c r="L27" s="152"/>
      <c r="M27" s="159" t="s">
        <v>86</v>
      </c>
      <c r="N27" s="172" t="s">
        <v>100</v>
      </c>
      <c r="O27" s="174" t="s">
        <v>92</v>
      </c>
      <c r="P27" s="153" t="s">
        <v>113</v>
      </c>
    </row>
    <row r="28" spans="1:16" s="77" customFormat="1" x14ac:dyDescent="0.25">
      <c r="A28" s="66">
        <v>11</v>
      </c>
      <c r="B28" s="71" t="s">
        <v>65</v>
      </c>
      <c r="C28" s="72" t="s">
        <v>66</v>
      </c>
      <c r="D28" s="87" t="s">
        <v>44</v>
      </c>
      <c r="E28" s="88">
        <v>1</v>
      </c>
      <c r="F28" s="102"/>
      <c r="G28" s="85">
        <f t="shared" si="5"/>
        <v>0</v>
      </c>
      <c r="H28" s="110"/>
      <c r="I28" s="85">
        <f t="shared" si="6"/>
        <v>0</v>
      </c>
      <c r="J28" s="110"/>
      <c r="K28" s="111">
        <f t="shared" si="7"/>
        <v>0</v>
      </c>
      <c r="L28" s="152"/>
      <c r="M28" s="159" t="s">
        <v>86</v>
      </c>
      <c r="N28" s="172" t="s">
        <v>100</v>
      </c>
      <c r="O28" s="174" t="s">
        <v>93</v>
      </c>
      <c r="P28" s="153" t="s">
        <v>114</v>
      </c>
    </row>
    <row r="29" spans="1:16" s="77" customFormat="1" x14ac:dyDescent="0.25">
      <c r="A29" s="66">
        <v>12</v>
      </c>
      <c r="B29" s="80">
        <v>58920</v>
      </c>
      <c r="C29" s="81" t="s">
        <v>51</v>
      </c>
      <c r="D29" s="82" t="s">
        <v>43</v>
      </c>
      <c r="E29" s="88">
        <v>3.5</v>
      </c>
      <c r="F29" s="102"/>
      <c r="G29" s="85">
        <f t="shared" si="5"/>
        <v>0</v>
      </c>
      <c r="H29" s="110"/>
      <c r="I29" s="85">
        <f t="shared" si="6"/>
        <v>0</v>
      </c>
      <c r="J29" s="110"/>
      <c r="K29" s="111">
        <f t="shared" si="7"/>
        <v>0</v>
      </c>
      <c r="L29" s="152"/>
      <c r="M29" s="159" t="s">
        <v>86</v>
      </c>
      <c r="N29" s="172" t="s">
        <v>100</v>
      </c>
      <c r="O29" s="174" t="s">
        <v>94</v>
      </c>
      <c r="P29" s="177">
        <v>3.5</v>
      </c>
    </row>
    <row r="30" spans="1:16" s="77" customFormat="1" x14ac:dyDescent="0.25">
      <c r="A30" s="66">
        <v>13</v>
      </c>
      <c r="B30" s="65">
        <v>587201</v>
      </c>
      <c r="C30" s="67" t="s">
        <v>53</v>
      </c>
      <c r="D30" s="68" t="s">
        <v>45</v>
      </c>
      <c r="E30" s="88">
        <v>10.5</v>
      </c>
      <c r="F30" s="102"/>
      <c r="G30" s="85">
        <f t="shared" si="5"/>
        <v>0</v>
      </c>
      <c r="H30" s="110"/>
      <c r="I30" s="85">
        <f t="shared" si="6"/>
        <v>0</v>
      </c>
      <c r="J30" s="110"/>
      <c r="K30" s="111">
        <f t="shared" si="7"/>
        <v>0</v>
      </c>
      <c r="L30" s="152"/>
      <c r="M30" s="159" t="s">
        <v>86</v>
      </c>
      <c r="N30" s="172" t="s">
        <v>100</v>
      </c>
      <c r="O30" s="174" t="s">
        <v>95</v>
      </c>
      <c r="P30" s="153" t="s">
        <v>112</v>
      </c>
    </row>
    <row r="31" spans="1:16" x14ac:dyDescent="0.25">
      <c r="A31" s="66"/>
      <c r="B31" s="69"/>
      <c r="C31" s="67"/>
      <c r="D31" s="70"/>
      <c r="E31" s="88"/>
      <c r="F31" s="103"/>
      <c r="G31" s="86"/>
      <c r="H31" s="117"/>
      <c r="I31" s="86"/>
      <c r="J31" s="117"/>
      <c r="K31" s="118"/>
      <c r="L31" s="148"/>
      <c r="M31" s="165"/>
      <c r="N31" s="17"/>
      <c r="O31" s="174"/>
      <c r="P31" s="149"/>
    </row>
    <row r="32" spans="1:16" x14ac:dyDescent="0.25">
      <c r="A32" s="119" t="s">
        <v>28</v>
      </c>
      <c r="B32" s="44" t="s">
        <v>31</v>
      </c>
      <c r="C32" s="45" t="str">
        <f>C25</f>
        <v>Komunikace</v>
      </c>
      <c r="D32" s="46"/>
      <c r="E32" s="47"/>
      <c r="F32" s="48"/>
      <c r="G32" s="49">
        <f>SUM(G26:G30)</f>
        <v>0</v>
      </c>
      <c r="H32" s="50"/>
      <c r="I32" s="49">
        <f>SUM(I26:I30)</f>
        <v>0</v>
      </c>
      <c r="J32" s="51"/>
      <c r="K32" s="120">
        <f>SUM(K26:K30)</f>
        <v>0</v>
      </c>
      <c r="L32" s="150"/>
      <c r="M32" s="166"/>
      <c r="N32" s="170"/>
      <c r="O32" s="175"/>
      <c r="P32" s="151"/>
    </row>
    <row r="33" spans="1:16" x14ac:dyDescent="0.25">
      <c r="A33" s="108" t="s">
        <v>27</v>
      </c>
      <c r="B33" s="18" t="s">
        <v>34</v>
      </c>
      <c r="C33" s="15" t="s">
        <v>35</v>
      </c>
      <c r="D33" s="19"/>
      <c r="E33" s="16"/>
      <c r="F33" s="20"/>
      <c r="G33" s="62"/>
      <c r="H33" s="19"/>
      <c r="I33" s="62"/>
      <c r="J33" s="19"/>
      <c r="K33" s="109"/>
      <c r="L33" s="148"/>
      <c r="M33" s="162" t="s">
        <v>85</v>
      </c>
      <c r="N33" s="17"/>
      <c r="O33" s="174"/>
      <c r="P33" s="149"/>
    </row>
    <row r="34" spans="1:16" x14ac:dyDescent="0.25">
      <c r="A34" s="66">
        <v>14</v>
      </c>
      <c r="B34" s="69">
        <v>965321</v>
      </c>
      <c r="C34" s="67" t="s">
        <v>62</v>
      </c>
      <c r="D34" s="68" t="s">
        <v>45</v>
      </c>
      <c r="E34" s="88">
        <v>7.5</v>
      </c>
      <c r="F34" s="103"/>
      <c r="G34" s="86">
        <f>E34*F34</f>
        <v>0</v>
      </c>
      <c r="H34" s="117"/>
      <c r="I34" s="86">
        <f>E34*H34</f>
        <v>0</v>
      </c>
      <c r="J34" s="117"/>
      <c r="K34" s="118">
        <f>E34*J34</f>
        <v>0</v>
      </c>
      <c r="L34" s="148"/>
      <c r="M34" s="159" t="s">
        <v>86</v>
      </c>
      <c r="N34" s="172" t="s">
        <v>100</v>
      </c>
      <c r="O34" s="174" t="s">
        <v>96</v>
      </c>
      <c r="P34" s="149" t="s">
        <v>108</v>
      </c>
    </row>
    <row r="35" spans="1:16" x14ac:dyDescent="0.25">
      <c r="A35" s="66">
        <v>15</v>
      </c>
      <c r="B35" s="69" t="s">
        <v>73</v>
      </c>
      <c r="C35" s="67" t="s">
        <v>74</v>
      </c>
      <c r="D35" s="104" t="s">
        <v>43</v>
      </c>
      <c r="E35" s="88">
        <v>6</v>
      </c>
      <c r="F35" s="103"/>
      <c r="G35" s="86">
        <f t="shared" ref="G35:G37" si="8">E35*F35</f>
        <v>0</v>
      </c>
      <c r="H35" s="117"/>
      <c r="I35" s="86">
        <f t="shared" ref="I35:I37" si="9">E35*H35</f>
        <v>0</v>
      </c>
      <c r="J35" s="117"/>
      <c r="K35" s="118">
        <f t="shared" ref="K35:K37" si="10">E35*J35</f>
        <v>0</v>
      </c>
      <c r="L35" s="148"/>
      <c r="M35" s="159" t="s">
        <v>86</v>
      </c>
      <c r="N35" s="172" t="s">
        <v>100</v>
      </c>
      <c r="O35" s="173" t="s">
        <v>97</v>
      </c>
      <c r="P35" s="149" t="s">
        <v>105</v>
      </c>
    </row>
    <row r="36" spans="1:16" s="77" customFormat="1" ht="22.5" x14ac:dyDescent="0.25">
      <c r="A36" s="66">
        <v>16</v>
      </c>
      <c r="B36" s="69">
        <v>921940</v>
      </c>
      <c r="C36" s="67" t="s">
        <v>75</v>
      </c>
      <c r="D36" s="68" t="s">
        <v>45</v>
      </c>
      <c r="E36" s="88">
        <v>18</v>
      </c>
      <c r="F36" s="102"/>
      <c r="G36" s="85">
        <f t="shared" si="8"/>
        <v>0</v>
      </c>
      <c r="H36" s="110"/>
      <c r="I36" s="85">
        <f t="shared" si="9"/>
        <v>0</v>
      </c>
      <c r="J36" s="110"/>
      <c r="K36" s="111">
        <f t="shared" si="10"/>
        <v>0</v>
      </c>
      <c r="L36" s="152"/>
      <c r="M36" s="159" t="s">
        <v>86</v>
      </c>
      <c r="N36" s="172" t="s">
        <v>100</v>
      </c>
      <c r="O36" s="173" t="s">
        <v>97</v>
      </c>
      <c r="P36" s="153" t="s">
        <v>106</v>
      </c>
    </row>
    <row r="37" spans="1:16" x14ac:dyDescent="0.25">
      <c r="A37" s="66">
        <v>17</v>
      </c>
      <c r="B37" s="65">
        <v>965311</v>
      </c>
      <c r="C37" s="67" t="s">
        <v>76</v>
      </c>
      <c r="D37" s="68" t="s">
        <v>45</v>
      </c>
      <c r="E37" s="88">
        <v>24</v>
      </c>
      <c r="F37" s="103"/>
      <c r="G37" s="86">
        <f t="shared" si="8"/>
        <v>0</v>
      </c>
      <c r="H37" s="117"/>
      <c r="I37" s="86">
        <f t="shared" si="9"/>
        <v>0</v>
      </c>
      <c r="J37" s="117"/>
      <c r="K37" s="118">
        <f t="shared" si="10"/>
        <v>0</v>
      </c>
      <c r="L37" s="148"/>
      <c r="M37" s="159" t="s">
        <v>86</v>
      </c>
      <c r="N37" s="172" t="s">
        <v>100</v>
      </c>
      <c r="O37" s="173" t="s">
        <v>98</v>
      </c>
      <c r="P37" s="149" t="s">
        <v>107</v>
      </c>
    </row>
    <row r="38" spans="1:16" x14ac:dyDescent="0.25">
      <c r="A38" s="66">
        <v>18</v>
      </c>
      <c r="B38" s="69">
        <v>921410</v>
      </c>
      <c r="C38" s="67" t="s">
        <v>61</v>
      </c>
      <c r="D38" s="68" t="s">
        <v>43</v>
      </c>
      <c r="E38" s="88">
        <v>5.28</v>
      </c>
      <c r="F38" s="103"/>
      <c r="G38" s="86">
        <f>E38*F38</f>
        <v>0</v>
      </c>
      <c r="H38" s="117"/>
      <c r="I38" s="86">
        <f>E38*H38</f>
        <v>0</v>
      </c>
      <c r="J38" s="117"/>
      <c r="K38" s="118">
        <f>E38*J38</f>
        <v>0</v>
      </c>
      <c r="L38" s="148"/>
      <c r="M38" s="159" t="s">
        <v>86</v>
      </c>
      <c r="N38" s="172" t="s">
        <v>100</v>
      </c>
      <c r="O38" s="173" t="s">
        <v>97</v>
      </c>
      <c r="P38" s="158" t="s">
        <v>104</v>
      </c>
    </row>
    <row r="39" spans="1:16" x14ac:dyDescent="0.25">
      <c r="A39" s="66"/>
      <c r="B39" s="103"/>
      <c r="C39" s="17"/>
      <c r="D39" s="103"/>
      <c r="E39" s="17"/>
      <c r="F39" s="103"/>
      <c r="G39" s="86"/>
      <c r="H39" s="117"/>
      <c r="I39" s="86"/>
      <c r="J39" s="117"/>
      <c r="K39" s="118"/>
      <c r="L39" s="148"/>
      <c r="M39" s="163"/>
      <c r="N39" s="17"/>
      <c r="O39" s="174"/>
      <c r="P39" s="149"/>
    </row>
    <row r="40" spans="1:16" x14ac:dyDescent="0.25">
      <c r="A40" s="119" t="s">
        <v>28</v>
      </c>
      <c r="B40" s="44" t="s">
        <v>33</v>
      </c>
      <c r="C40" s="45" t="str">
        <f>C33</f>
        <v>Ostatní konstrukce a práce, bourání</v>
      </c>
      <c r="D40" s="46"/>
      <c r="E40" s="47"/>
      <c r="F40" s="48"/>
      <c r="G40" s="49">
        <f>SUM(G34:G38)</f>
        <v>0</v>
      </c>
      <c r="H40" s="50"/>
      <c r="I40" s="49">
        <f>SUM(I34:I38)</f>
        <v>0</v>
      </c>
      <c r="J40" s="51"/>
      <c r="K40" s="120">
        <f>SUM(K34:K38)</f>
        <v>0</v>
      </c>
      <c r="L40" s="148"/>
      <c r="M40" s="164"/>
      <c r="N40" s="170"/>
      <c r="O40" s="175"/>
      <c r="P40" s="149"/>
    </row>
    <row r="41" spans="1:16" x14ac:dyDescent="0.25">
      <c r="A41" s="108" t="s">
        <v>27</v>
      </c>
      <c r="B41" s="18" t="s">
        <v>37</v>
      </c>
      <c r="C41" s="15" t="s">
        <v>36</v>
      </c>
      <c r="D41" s="19"/>
      <c r="E41" s="16"/>
      <c r="F41" s="20"/>
      <c r="G41" s="62"/>
      <c r="H41" s="19"/>
      <c r="I41" s="62"/>
      <c r="J41" s="19"/>
      <c r="K41" s="109"/>
      <c r="L41" s="146"/>
      <c r="M41" s="162" t="s">
        <v>85</v>
      </c>
      <c r="N41" s="17"/>
      <c r="O41" s="174"/>
      <c r="P41" s="147"/>
    </row>
    <row r="42" spans="1:16" s="77" customFormat="1" ht="22.5" x14ac:dyDescent="0.25">
      <c r="A42" s="66">
        <v>19</v>
      </c>
      <c r="B42" s="69" t="s">
        <v>55</v>
      </c>
      <c r="C42" s="67" t="s">
        <v>56</v>
      </c>
      <c r="D42" s="84" t="s">
        <v>52</v>
      </c>
      <c r="E42" s="88">
        <v>4.3</v>
      </c>
      <c r="F42" s="102"/>
      <c r="G42" s="85">
        <f>E42*F42</f>
        <v>0</v>
      </c>
      <c r="H42" s="110"/>
      <c r="I42" s="85">
        <f>E42*H42</f>
        <v>0</v>
      </c>
      <c r="J42" s="110"/>
      <c r="K42" s="111">
        <f>E42*J42</f>
        <v>0</v>
      </c>
      <c r="L42" s="152"/>
      <c r="M42" s="159" t="s">
        <v>86</v>
      </c>
      <c r="N42" s="172" t="s">
        <v>100</v>
      </c>
      <c r="O42" s="173" t="s">
        <v>99</v>
      </c>
      <c r="P42" s="153" t="s">
        <v>109</v>
      </c>
    </row>
    <row r="43" spans="1:16" s="77" customFormat="1" ht="22.5" x14ac:dyDescent="0.25">
      <c r="A43" s="66">
        <v>20</v>
      </c>
      <c r="B43" s="69" t="s">
        <v>57</v>
      </c>
      <c r="C43" s="67" t="s">
        <v>58</v>
      </c>
      <c r="D43" s="84" t="s">
        <v>52</v>
      </c>
      <c r="E43" s="88">
        <v>12</v>
      </c>
      <c r="F43" s="102"/>
      <c r="G43" s="85">
        <f t="shared" ref="G43:G44" si="11">E43*F43</f>
        <v>0</v>
      </c>
      <c r="H43" s="110"/>
      <c r="I43" s="85">
        <f t="shared" ref="I43:I44" si="12">E43*H43</f>
        <v>0</v>
      </c>
      <c r="J43" s="110"/>
      <c r="K43" s="111">
        <f t="shared" ref="K43:K44" si="13">E43*J43</f>
        <v>0</v>
      </c>
      <c r="L43" s="152"/>
      <c r="M43" s="159" t="s">
        <v>86</v>
      </c>
      <c r="N43" s="172" t="s">
        <v>100</v>
      </c>
      <c r="O43" s="173" t="s">
        <v>99</v>
      </c>
      <c r="P43" s="153" t="s">
        <v>111</v>
      </c>
    </row>
    <row r="44" spans="1:16" s="77" customFormat="1" ht="22.5" x14ac:dyDescent="0.25">
      <c r="A44" s="66">
        <v>21</v>
      </c>
      <c r="B44" s="69" t="s">
        <v>59</v>
      </c>
      <c r="C44" s="67" t="s">
        <v>60</v>
      </c>
      <c r="D44" s="84" t="s">
        <v>52</v>
      </c>
      <c r="E44" s="88">
        <v>1.2</v>
      </c>
      <c r="F44" s="102"/>
      <c r="G44" s="85">
        <f t="shared" si="11"/>
        <v>0</v>
      </c>
      <c r="H44" s="110"/>
      <c r="I44" s="85">
        <f t="shared" si="12"/>
        <v>0</v>
      </c>
      <c r="J44" s="110"/>
      <c r="K44" s="111">
        <f t="shared" si="13"/>
        <v>0</v>
      </c>
      <c r="L44" s="152"/>
      <c r="M44" s="159" t="s">
        <v>86</v>
      </c>
      <c r="N44" s="172" t="s">
        <v>100</v>
      </c>
      <c r="O44" s="173" t="s">
        <v>99</v>
      </c>
      <c r="P44" s="153" t="s">
        <v>110</v>
      </c>
    </row>
    <row r="45" spans="1:16" s="77" customFormat="1" x14ac:dyDescent="0.25">
      <c r="A45" s="121"/>
      <c r="B45" s="102"/>
      <c r="C45" s="79"/>
      <c r="D45" s="102"/>
      <c r="E45" s="88"/>
      <c r="F45" s="102"/>
      <c r="G45" s="85"/>
      <c r="H45" s="110"/>
      <c r="I45" s="85"/>
      <c r="J45" s="110"/>
      <c r="K45" s="111"/>
      <c r="L45" s="152"/>
      <c r="M45" s="167"/>
      <c r="N45" s="79"/>
      <c r="O45" s="79"/>
      <c r="P45" s="153"/>
    </row>
    <row r="46" spans="1:16" ht="15.75" thickBot="1" x14ac:dyDescent="0.3">
      <c r="A46" s="122" t="s">
        <v>28</v>
      </c>
      <c r="B46" s="123" t="s">
        <v>38</v>
      </c>
      <c r="C46" s="124" t="str">
        <f>C41</f>
        <v>Poplatky za skládky</v>
      </c>
      <c r="D46" s="125"/>
      <c r="E46" s="126"/>
      <c r="F46" s="127"/>
      <c r="G46" s="128">
        <f>SUM(G42:G44)</f>
        <v>0</v>
      </c>
      <c r="H46" s="129"/>
      <c r="I46" s="128">
        <f>SUM(I42:I44)</f>
        <v>0</v>
      </c>
      <c r="J46" s="130"/>
      <c r="K46" s="131">
        <f>SUM(K42:K44)</f>
        <v>0</v>
      </c>
      <c r="L46" s="154"/>
      <c r="M46" s="168"/>
      <c r="N46" s="155"/>
      <c r="O46" s="155"/>
      <c r="P46" s="156"/>
    </row>
    <row r="47" spans="1:16" x14ac:dyDescent="0.25">
      <c r="M47" s="103"/>
      <c r="N47" s="103"/>
      <c r="O47" s="103"/>
    </row>
    <row r="48" spans="1:16" x14ac:dyDescent="0.25">
      <c r="M48" s="103"/>
      <c r="N48" s="103"/>
      <c r="O48" s="103"/>
    </row>
  </sheetData>
  <protectedRanges>
    <protectedRange sqref="B16:C16" name="Oblast1_1_6"/>
    <protectedRange sqref="D16" name="Oblast1_1_1_4"/>
    <protectedRange sqref="A17:D17 A19 A22" name="Oblast1_2_5"/>
    <protectedRange sqref="B18:D18" name="Oblast1_4_4"/>
    <protectedRange sqref="B29:D29" name="Oblast1_8_4"/>
    <protectedRange sqref="D19 D23" name="Oblast3_7_1_1"/>
    <protectedRange sqref="A23" name="Oblast1_2_5_2"/>
    <protectedRange sqref="D42:D44" name="Oblast1_9_2_1_1"/>
    <protectedRange sqref="D20 D22" name="Oblast1_1_1_1_1"/>
    <protectedRange sqref="D21" name="Oblast1_1_1_1_2"/>
  </protectedRanges>
  <autoFilter ref="A10:P10"/>
  <mergeCells count="5">
    <mergeCell ref="I1:J1"/>
    <mergeCell ref="M6:M8"/>
    <mergeCell ref="N6:N8"/>
    <mergeCell ref="O6:O8"/>
    <mergeCell ref="P6:P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2014-08-27T11:29:12Z</cp:lastPrinted>
  <dcterms:created xsi:type="dcterms:W3CDTF">2014-03-25T12:30:43Z</dcterms:created>
  <dcterms:modified xsi:type="dcterms:W3CDTF">2014-09-01T08:22:23Z</dcterms:modified>
</cp:coreProperties>
</file>