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"/>
    </mc:Choice>
  </mc:AlternateContent>
  <bookViews>
    <workbookView xWindow="0" yWindow="0" windowWidth="28800" windowHeight="1183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pol.rozp'!$A$1:$K$54</definedName>
  </definedNames>
  <calcPr calcId="152511"/>
</workbook>
</file>

<file path=xl/calcChain.xml><?xml version="1.0" encoding="utf-8"?>
<calcChain xmlns="http://schemas.openxmlformats.org/spreadsheetml/2006/main">
  <c r="G22" i="5" l="1"/>
  <c r="I22" i="5"/>
  <c r="K22" i="5"/>
  <c r="K41" i="5"/>
  <c r="K42" i="5"/>
  <c r="K43" i="5"/>
  <c r="K44" i="5"/>
  <c r="I43" i="5"/>
  <c r="I41" i="5"/>
  <c r="I42" i="5"/>
  <c r="G41" i="5"/>
  <c r="G42" i="5"/>
  <c r="G43" i="5"/>
  <c r="G48" i="5" l="1"/>
  <c r="K46" i="5"/>
  <c r="I46" i="5"/>
  <c r="G46" i="5"/>
  <c r="K12" i="5"/>
  <c r="K14" i="5" s="1"/>
  <c r="I12" i="5"/>
  <c r="I14" i="5" s="1"/>
  <c r="G12" i="5"/>
  <c r="G14" i="5" s="1"/>
  <c r="G23" i="5" l="1"/>
  <c r="I23" i="5"/>
  <c r="K23" i="5"/>
  <c r="G21" i="5"/>
  <c r="I21" i="5"/>
  <c r="K21" i="5"/>
  <c r="K31" i="5" l="1"/>
  <c r="K32" i="5"/>
  <c r="K33" i="5"/>
  <c r="K34" i="5"/>
  <c r="K35" i="5"/>
  <c r="I31" i="5"/>
  <c r="I32" i="5"/>
  <c r="I33" i="5"/>
  <c r="I34" i="5"/>
  <c r="I35" i="5"/>
  <c r="G31" i="5"/>
  <c r="G32" i="5"/>
  <c r="G33" i="5"/>
  <c r="G34" i="5"/>
  <c r="G35" i="5"/>
  <c r="K51" i="5"/>
  <c r="K52" i="5"/>
  <c r="I51" i="5"/>
  <c r="I52" i="5"/>
  <c r="G51" i="5"/>
  <c r="G52" i="5"/>
  <c r="I40" i="5"/>
  <c r="I44" i="5"/>
  <c r="G40" i="5"/>
  <c r="G44" i="5"/>
  <c r="K16" i="5"/>
  <c r="K17" i="5"/>
  <c r="K18" i="5"/>
  <c r="K19" i="5"/>
  <c r="I16" i="5"/>
  <c r="I17" i="5"/>
  <c r="I18" i="5"/>
  <c r="I19" i="5"/>
  <c r="G16" i="5"/>
  <c r="G17" i="5"/>
  <c r="G18" i="5"/>
  <c r="G19" i="5"/>
  <c r="I25" i="5" l="1"/>
  <c r="G25" i="5"/>
  <c r="C54" i="5"/>
  <c r="K50" i="5"/>
  <c r="I50" i="5"/>
  <c r="I54" i="5" s="1"/>
  <c r="G50" i="5"/>
  <c r="C48" i="5"/>
  <c r="K45" i="5"/>
  <c r="I45" i="5"/>
  <c r="I48" i="5" s="1"/>
  <c r="G45" i="5"/>
  <c r="K40" i="5"/>
  <c r="C38" i="5"/>
  <c r="K36" i="5"/>
  <c r="K38" i="5" s="1"/>
  <c r="I36" i="5"/>
  <c r="I38" i="5" s="1"/>
  <c r="G36" i="5"/>
  <c r="G38" i="5" s="1"/>
  <c r="C25" i="5"/>
  <c r="C29" i="5"/>
  <c r="K27" i="5"/>
  <c r="I27" i="5"/>
  <c r="G27" i="5"/>
  <c r="K20" i="5"/>
  <c r="K25" i="5" s="1"/>
  <c r="I20" i="5"/>
  <c r="G20" i="5"/>
  <c r="K48" i="5" l="1"/>
  <c r="K54" i="5"/>
  <c r="K1" i="5" s="1"/>
  <c r="K29" i="5"/>
  <c r="G29" i="5"/>
  <c r="I29" i="5"/>
  <c r="G54" i="5"/>
</calcChain>
</file>

<file path=xl/sharedStrings.xml><?xml version="1.0" encoding="utf-8"?>
<sst xmlns="http://schemas.openxmlformats.org/spreadsheetml/2006/main" count="241" uniqueCount="141">
  <si>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</si>
  <si>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</si>
  <si>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</si>
  <si>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</si>
  <si>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</si>
  <si>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</si>
  <si>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</si>
  <si>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</si>
  <si>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</si>
  <si>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</si>
  <si>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</si>
  <si>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</si>
  <si>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</si>
  <si>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</si>
  <si>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</si>
  <si>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</si>
  <si>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</si>
  <si>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</si>
  <si>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</si>
  <si>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</si>
  <si>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</si>
  <si>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</si>
  <si>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</si>
  <si>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</si>
  <si>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</si>
  <si>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</si>
  <si>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</si>
  <si>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</si>
  <si>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</si>
  <si>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</si>
  <si>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</si>
  <si>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</si>
  <si>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</si>
  <si>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</si>
  <si>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</si>
  <si>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</si>
  <si>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Celkem za 9</t>
  </si>
  <si>
    <t>9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</si>
  <si>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</si>
  <si>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</si>
  <si>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</si>
  <si>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</si>
  <si>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</si>
  <si>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</si>
  <si>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06-13-01.6</t>
  </si>
  <si>
    <t>Železniční přejezd v ev. km 5,938</t>
  </si>
  <si>
    <t>m</t>
  </si>
  <si>
    <t>m3</t>
  </si>
  <si>
    <t>m2</t>
  </si>
  <si>
    <t>ODSTRAN KRYTU VOZOVEK A CHOD S ASFALT POJIVEM, ODVOZ DO 8KM</t>
  </si>
  <si>
    <t>ODSTRAN PODKL VOZOVEK A CHOD Z KAM NESTMEL, ODVOZ DO 8KM</t>
  </si>
  <si>
    <t>ÚPRAVA PLÁNĚ SE ZHUT V HOR TŘ 1-4</t>
  </si>
  <si>
    <t>ZÁKLADY Z PROST BETONU DO C16/20 (B20)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</si>
  <si>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</si>
  <si>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</si>
  <si>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</si>
  <si>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</si>
  <si>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R01 56330</t>
  </si>
  <si>
    <t>VOZOVKOVÉ VRSTVY ZE ŠTĚRKODRTI B</t>
  </si>
  <si>
    <t>VÝPLŇ SPAR MODIFIKOVANÝM ASFALTEM</t>
  </si>
  <si>
    <t>t</t>
  </si>
  <si>
    <t>56360</t>
  </si>
  <si>
    <t>VOZOVKOVÉ VRSTVY Z RECYKLOVANÉHO MATERIÁLU</t>
  </si>
  <si>
    <t>ŽELEZNIČNÍ PŘEJEZD PLASTBETONOVÝ</t>
  </si>
  <si>
    <t>ŠTĚRBINOVÉ ŽLABY Z BETONOVÝCH DÍLCŮ ŠÍŘ DO 400MM VÝŠ DO 500MM BEZ OBRUBY</t>
  </si>
  <si>
    <t>ROZEBRÁNÍ PŘEJEZDU, PŘECHODU OSTATNÍCH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</si>
  <si>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</si>
  <si>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</si>
  <si>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</si>
  <si>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</si>
  <si>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014520</t>
  </si>
  <si>
    <t>Poplatky za likvidaců odpadů nebezpečných - 17 02 04*  Železniční pražce dřevěné</t>
  </si>
  <si>
    <t>Násypy a přísypy ze sypanin kamenitých (a balvanitých) se zhutněním z upraveného (recyklovaného) materiálu</t>
  </si>
  <si>
    <t>ODKOPÁVKY A PROKOPÁVKY OBECNÉ TŘ. II</t>
  </si>
  <si>
    <t>574A03</t>
  </si>
  <si>
    <t>ASFALTOVÝ BETON PRO OBRUSNÉ VRSTVY ACO 11</t>
  </si>
  <si>
    <t>ODKOP PRO SPOD STAVBU SILNIC A ŽELEZNIC TŘ. II, ODVOZ DO 8KM</t>
  </si>
  <si>
    <t>ODKOP PRO SPOD STAVBU SILNIC A ŽELEZNIC TŘ. II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</si>
  <si>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</si>
  <si>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</si>
  <si>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</si>
  <si>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</si>
  <si>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</si>
  <si>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</si>
  <si>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</si>
  <si>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921920</t>
  </si>
  <si>
    <t>Silniční panely šířky 1 m v přechodu těles</t>
  </si>
  <si>
    <t>Montáž přejezdu nebo přechodu z jakýchkoliv vyzískaných nebo regenerovaných dílců</t>
  </si>
  <si>
    <t>ROZEBRANÍ PŘEJEZDU, PŘECHODU Z DÍLCŮ</t>
  </si>
  <si>
    <t>R 171422</t>
  </si>
  <si>
    <t>Násypy a přísypy ze sypanin kamenitých (a balvanitých) se zhutněním z upraveného (recyklovaného) materiálu bez dodávky materiálu</t>
  </si>
  <si>
    <t>typ řádku</t>
  </si>
  <si>
    <t>kód datové základny</t>
  </si>
  <si>
    <t>Technická specifikace</t>
  </si>
  <si>
    <t>Výkaz výměr</t>
  </si>
  <si>
    <t>P</t>
  </si>
  <si>
    <t>SD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</si>
  <si>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</si>
  <si>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</si>
  <si>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</si>
  <si>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</si>
  <si>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</si>
  <si>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</si>
  <si>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</si>
  <si>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</si>
  <si>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směsi, postřiku, nátěru, dlažeb nebo dílců v požadované kvalitě; očištění podkladu případně zřízení spojovací vrstvy; uložení směsi, dlažby nebo dílců a provedení nátěrů a postřiků dle předepsaného technologického předpisu; zřízení vrstvy bez rozlišení šířky, pokládání vrstvy po etapách, včetně pracovních spar a spojů; úpravu napojení, ukončení a těsnění podél obrubníků, dilatačních zařízení, odvodňovacích proužků, odvodňovačů, vpustí, šachet a pod., nestanoví-li zadávací dokumentace jinak; těsnění, tmelení a výplň spar a otvorů; úpravu dilatačních spar a povrchu vrstvy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</si>
  <si>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</si>
  <si>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</si>
  <si>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Položka obsahuje:veškeré práce a materiál obsažený v názvu položky. Položka neobsahuje:náklady na zřízení a odstranění dopravního značení objízdné trasy.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</si>
  <si>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</si>
  <si>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</si>
  <si>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obsahuje veškerý materiál, výrobky a polotovary, včetně mimostaveništní a vnitrostaveništní dopravy (rovněž přesuny), včetně naložení a složení,případně s uložením; zahrnují veškeré práce nutné pro zřízení těchto konstrukcí, včetně zemních prací, lože, ukončení, patek, spárování, úpravy vtoku a výtoku. Měří se v "m" délky osy žlabu bez čistících kusů a odtokových vpustí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</si>
  <si>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</si>
  <si>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</si>
  <si>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</si>
  <si>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viz. příloha č. 5</t>
  </si>
  <si>
    <t>R</t>
  </si>
  <si>
    <t>odborný odhad</t>
  </si>
  <si>
    <t>viz. příloha č. 3</t>
  </si>
  <si>
    <t>1*8</t>
  </si>
  <si>
    <t>3*1*8</t>
  </si>
  <si>
    <t>4*1*8</t>
  </si>
  <si>
    <t>0,3*2,5*2*2</t>
  </si>
  <si>
    <t>5,7*1,4</t>
  </si>
  <si>
    <t>25000+3000*1</t>
  </si>
  <si>
    <t>0,2*(4,4*6+3,8*4,5)</t>
  </si>
  <si>
    <t>0,3*(3,2*6+2*4,5)</t>
  </si>
  <si>
    <t>15,6*5+1,5*6</t>
  </si>
  <si>
    <t>16*1,53</t>
  </si>
  <si>
    <t>2*3,5</t>
  </si>
  <si>
    <t>3*2*3,5</t>
  </si>
  <si>
    <t>4*2*3,5</t>
  </si>
  <si>
    <t>0,15*4</t>
  </si>
  <si>
    <t>6,93*16</t>
  </si>
  <si>
    <t>2*4,5+7,5</t>
  </si>
  <si>
    <t>8,7*2,24</t>
  </si>
  <si>
    <t>36,2*2</t>
  </si>
  <si>
    <t>18*0,12</t>
  </si>
  <si>
    <t>0,05*36</t>
  </si>
  <si>
    <t>0,05*70</t>
  </si>
  <si>
    <t>0,84*6,8+0,42*4,5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</si>
</sst>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92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9" xfId="2" applyNumberFormat="1" applyFont="1" applyBorder="1" applyAlignment="1" applyProtection="1">
      <alignment horizontal="left"/>
      <protection locked="0"/>
    </xf>
    <xf numFmtId="4" fontId="17" fillId="0" borderId="19" xfId="2" applyNumberFormat="1" applyFont="1" applyBorder="1" applyAlignment="1" applyProtection="1">
      <protection locked="0"/>
    </xf>
    <xf numFmtId="0" fontId="0" fillId="0" borderId="20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4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9" xfId="2" applyNumberFormat="1" applyFont="1" applyFill="1" applyBorder="1" applyAlignment="1"/>
    <xf numFmtId="4" fontId="17" fillId="2" borderId="19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20" xfId="1" applyNumberFormat="1" applyFont="1" applyFill="1" applyBorder="1" applyAlignment="1" applyProtection="1">
      <alignment vertical="center"/>
      <protection locked="0"/>
    </xf>
    <xf numFmtId="4" fontId="23" fillId="0" borderId="20" xfId="1" applyNumberFormat="1" applyFont="1" applyFill="1" applyBorder="1" applyAlignment="1" applyProtection="1">
      <alignment horizontal="center"/>
      <protection locked="0"/>
    </xf>
    <xf numFmtId="0" fontId="23" fillId="0" borderId="15" xfId="0" applyFont="1" applyFill="1" applyBorder="1" applyAlignment="1" applyProtection="1">
      <alignment vertical="center"/>
      <protection locked="0"/>
    </xf>
    <xf numFmtId="0" fontId="23" fillId="0" borderId="20" xfId="0" applyFont="1" applyFill="1" applyBorder="1" applyAlignment="1" applyProtection="1">
      <alignment horizontal="left" vertical="center"/>
      <protection locked="0"/>
    </xf>
    <xf numFmtId="0" fontId="23" fillId="0" borderId="20" xfId="0" applyFont="1" applyFill="1" applyBorder="1" applyAlignment="1" applyProtection="1">
      <alignment vertical="center" wrapText="1"/>
      <protection locked="0"/>
    </xf>
    <xf numFmtId="4" fontId="23" fillId="0" borderId="20" xfId="0" applyNumberFormat="1" applyFont="1" applyFill="1" applyBorder="1" applyAlignment="1" applyProtection="1">
      <alignment horizontal="center" vertical="center"/>
      <protection locked="0"/>
    </xf>
    <xf numFmtId="0" fontId="23" fillId="0" borderId="20" xfId="0" applyFont="1" applyFill="1" applyBorder="1" applyAlignment="1" applyProtection="1">
      <alignment horizontal="left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" fontId="0" fillId="2" borderId="20" xfId="0" applyNumberFormat="1" applyFill="1" applyBorder="1"/>
    <xf numFmtId="4" fontId="0" fillId="0" borderId="0" xfId="0" applyNumberFormat="1"/>
    <xf numFmtId="165" fontId="17" fillId="0" borderId="0" xfId="2" applyNumberFormat="1" applyFont="1" applyBorder="1" applyAlignment="1" applyProtection="1">
      <alignment vertical="center"/>
      <protection locked="0"/>
    </xf>
    <xf numFmtId="4" fontId="0" fillId="2" borderId="20" xfId="0" applyNumberFormat="1" applyFill="1" applyBorder="1" applyAlignment="1">
      <alignment vertical="center"/>
    </xf>
    <xf numFmtId="4" fontId="17" fillId="0" borderId="0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3" fillId="0" borderId="0" xfId="0" applyFont="1" applyFill="1" applyBorder="1" applyAlignment="1" applyProtection="1">
      <alignment horizontal="left" vertical="center"/>
      <protection locked="0"/>
    </xf>
    <xf numFmtId="49" fontId="23" fillId="0" borderId="20" xfId="1" applyNumberFormat="1" applyFont="1" applyFill="1" applyBorder="1" applyAlignment="1" applyProtection="1">
      <alignment wrapText="1"/>
      <protection locked="0"/>
    </xf>
    <xf numFmtId="49" fontId="23" fillId="0" borderId="20" xfId="1" applyNumberFormat="1" applyFont="1" applyFill="1" applyBorder="1" applyAlignment="1" applyProtection="1">
      <alignment vertical="center" wrapText="1"/>
      <protection locked="0"/>
    </xf>
    <xf numFmtId="4" fontId="23" fillId="0" borderId="20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20" xfId="1" applyFont="1" applyFill="1" applyBorder="1" applyAlignment="1" applyProtection="1">
      <alignment horizontal="left" vertical="center"/>
      <protection locked="0"/>
    </xf>
    <xf numFmtId="0" fontId="24" fillId="0" borderId="20" xfId="1" applyFont="1" applyBorder="1" applyAlignment="1" applyProtection="1">
      <alignment vertical="center" wrapText="1"/>
      <protection locked="0"/>
    </xf>
    <xf numFmtId="4" fontId="24" fillId="0" borderId="20" xfId="1" applyNumberFormat="1" applyFont="1" applyBorder="1" applyAlignment="1" applyProtection="1">
      <alignment horizontal="center" vertical="center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0" fontId="24" fillId="0" borderId="15" xfId="1" applyFont="1" applyBorder="1" applyAlignment="1" applyProtection="1">
      <alignment vertical="center"/>
      <protection locked="0"/>
    </xf>
    <xf numFmtId="4" fontId="25" fillId="0" borderId="0" xfId="2" applyNumberFormat="1" applyFont="1" applyBorder="1" applyAlignment="1" applyProtection="1">
      <alignment horizontal="center" vertical="center"/>
      <protection locked="0"/>
    </xf>
    <xf numFmtId="4" fontId="25" fillId="0" borderId="20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4" fontId="25" fillId="0" borderId="20" xfId="2" applyNumberFormat="1" applyFont="1" applyBorder="1" applyAlignment="1" applyProtection="1">
      <protection locked="0"/>
    </xf>
    <xf numFmtId="2" fontId="25" fillId="0" borderId="20" xfId="2" applyNumberFormat="1" applyFont="1" applyBorder="1" applyAlignment="1" applyProtection="1">
      <alignment vertical="center"/>
      <protection locked="0"/>
    </xf>
    <xf numFmtId="4" fontId="30" fillId="2" borderId="20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2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4" fillId="0" borderId="20" xfId="1" applyFont="1" applyBorder="1" applyAlignment="1" applyProtection="1">
      <alignment vertical="center"/>
      <protection locked="0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1" xfId="0" applyFill="1" applyBorder="1"/>
    <xf numFmtId="0" fontId="0" fillId="4" borderId="0" xfId="0" applyFill="1" applyBorder="1"/>
    <xf numFmtId="4" fontId="0" fillId="0" borderId="0" xfId="0" applyNumberFormat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0" fontId="0" fillId="0" borderId="0" xfId="0" applyBorder="1" applyAlignment="1">
      <alignment vertical="center"/>
    </xf>
    <xf numFmtId="4" fontId="0" fillId="0" borderId="0" xfId="0" applyNumberFormat="1" applyBorder="1"/>
    <xf numFmtId="49" fontId="6" fillId="2" borderId="25" xfId="1" applyNumberFormat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center"/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165" fontId="6" fillId="2" borderId="26" xfId="1" applyNumberFormat="1" applyFont="1" applyFill="1" applyBorder="1" applyAlignment="1" applyProtection="1">
      <alignment horizontal="right"/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49" fontId="16" fillId="0" borderId="27" xfId="2" applyNumberFormat="1" applyFont="1" applyBorder="1" applyAlignment="1" applyProtection="1">
      <alignment horizontal="left"/>
      <protection locked="0"/>
    </xf>
    <xf numFmtId="0" fontId="16" fillId="2" borderId="17" xfId="1" applyFont="1" applyFill="1" applyBorder="1" applyProtection="1">
      <protection locked="0"/>
    </xf>
    <xf numFmtId="0" fontId="0" fillId="0" borderId="15" xfId="0" applyBorder="1"/>
    <xf numFmtId="0" fontId="6" fillId="2" borderId="17" xfId="1" applyFont="1" applyFill="1" applyBorder="1" applyProtection="1">
      <protection locked="0"/>
    </xf>
    <xf numFmtId="0" fontId="6" fillId="2" borderId="18" xfId="1" applyFont="1" applyFill="1" applyBorder="1" applyProtection="1">
      <protection locked="0"/>
    </xf>
    <xf numFmtId="0" fontId="6" fillId="2" borderId="26" xfId="1" applyFont="1" applyFill="1" applyBorder="1" applyProtection="1">
      <protection locked="0"/>
    </xf>
    <xf numFmtId="0" fontId="8" fillId="5" borderId="11" xfId="15" applyFont="1" applyFill="1" applyBorder="1" applyProtection="1"/>
    <xf numFmtId="0" fontId="8" fillId="5" borderId="15" xfId="15" applyFont="1" applyFill="1" applyBorder="1" applyAlignment="1" applyProtection="1">
      <alignment horizontal="center"/>
    </xf>
    <xf numFmtId="0" fontId="8" fillId="5" borderId="17" xfId="15" applyFont="1" applyFill="1" applyBorder="1" applyAlignment="1" applyProtection="1">
      <alignment horizontal="center"/>
    </xf>
    <xf numFmtId="0" fontId="10" fillId="5" borderId="30" xfId="15" applyFont="1" applyFill="1" applyBorder="1" applyAlignment="1" applyProtection="1">
      <alignment horizontal="center"/>
    </xf>
    <xf numFmtId="0" fontId="10" fillId="2" borderId="31" xfId="15" applyFont="1" applyFill="1" applyBorder="1" applyAlignment="1">
      <alignment horizontal="center"/>
    </xf>
    <xf numFmtId="0" fontId="10" fillId="2" borderId="31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4" fontId="17" fillId="2" borderId="33" xfId="2" applyNumberFormat="1" applyFont="1" applyFill="1" applyBorder="1" applyAlignment="1"/>
    <xf numFmtId="4" fontId="0" fillId="2" borderId="32" xfId="0" applyNumberFormat="1" applyFill="1" applyBorder="1" applyAlignment="1">
      <alignment vertical="center"/>
    </xf>
    <xf numFmtId="4" fontId="30" fillId="2" borderId="32" xfId="0" applyNumberFormat="1" applyFont="1" applyFill="1" applyBorder="1"/>
    <xf numFmtId="4" fontId="16" fillId="2" borderId="34" xfId="1" applyNumberFormat="1" applyFont="1" applyFill="1" applyBorder="1" applyProtection="1">
      <protection locked="0"/>
    </xf>
    <xf numFmtId="0" fontId="0" fillId="0" borderId="4" xfId="0" applyBorder="1"/>
    <xf numFmtId="4" fontId="0" fillId="2" borderId="32" xfId="0" applyNumberFormat="1" applyFill="1" applyBorder="1"/>
    <xf numFmtId="4" fontId="6" fillId="2" borderId="34" xfId="1" applyNumberFormat="1" applyFont="1" applyFill="1" applyBorder="1" applyProtection="1">
      <protection locked="0"/>
    </xf>
    <xf numFmtId="0" fontId="0" fillId="0" borderId="19" xfId="0" applyBorder="1"/>
    <xf numFmtId="0" fontId="0" fillId="0" borderId="6" xfId="0" applyBorder="1"/>
    <xf numFmtId="4" fontId="6" fillId="2" borderId="35" xfId="1" applyNumberFormat="1" applyFont="1" applyFill="1" applyBorder="1" applyProtection="1">
      <protection locked="0"/>
    </xf>
    <xf numFmtId="166" fontId="10" fillId="5" borderId="36" xfId="15" applyNumberFormat="1" applyFont="1" applyFill="1" applyBorder="1" applyAlignment="1" applyProtection="1">
      <alignment horizontal="center"/>
    </xf>
    <xf numFmtId="1" fontId="10" fillId="5" borderId="37" xfId="15" applyNumberFormat="1" applyFont="1" applyFill="1" applyBorder="1" applyAlignment="1" applyProtection="1">
      <alignment horizontal="center"/>
    </xf>
    <xf numFmtId="0" fontId="31" fillId="5" borderId="37" xfId="15" applyFill="1" applyBorder="1" applyProtection="1">
      <protection locked="0"/>
    </xf>
    <xf numFmtId="0" fontId="31" fillId="5" borderId="37" xfId="15" applyNumberFormat="1" applyFill="1" applyBorder="1" applyProtection="1">
      <protection locked="0"/>
    </xf>
    <xf numFmtId="0" fontId="31" fillId="5" borderId="29" xfId="15" applyFont="1" applyFill="1" applyBorder="1" applyProtection="1">
      <protection locked="0"/>
    </xf>
    <xf numFmtId="0" fontId="0" fillId="0" borderId="38" xfId="0" applyBorder="1"/>
    <xf numFmtId="0" fontId="0" fillId="0" borderId="39" xfId="0" applyBorder="1"/>
    <xf numFmtId="0" fontId="0" fillId="0" borderId="22" xfId="0" applyBorder="1"/>
    <xf numFmtId="0" fontId="0" fillId="0" borderId="16" xfId="0" applyBorder="1"/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41" xfId="0" applyBorder="1"/>
    <xf numFmtId="0" fontId="0" fillId="0" borderId="25" xfId="0" applyBorder="1"/>
    <xf numFmtId="0" fontId="0" fillId="0" borderId="42" xfId="0" applyBorder="1"/>
    <xf numFmtId="4" fontId="27" fillId="0" borderId="19" xfId="2" applyNumberFormat="1" applyFont="1" applyBorder="1" applyAlignment="1" applyProtection="1">
      <alignment vertical="center"/>
      <protection locked="0"/>
    </xf>
    <xf numFmtId="4" fontId="32" fillId="0" borderId="20" xfId="1" applyNumberFormat="1" applyFont="1" applyFill="1" applyBorder="1" applyAlignment="1" applyProtection="1">
      <alignment horizontal="left" vertical="center"/>
      <protection locked="0"/>
    </xf>
    <xf numFmtId="0" fontId="0" fillId="0" borderId="40" xfId="0" applyBorder="1"/>
    <xf numFmtId="0" fontId="0" fillId="0" borderId="21" xfId="0" applyBorder="1"/>
    <xf numFmtId="4" fontId="27" fillId="0" borderId="32" xfId="2" applyNumberFormat="1" applyFont="1" applyBorder="1" applyAlignment="1" applyProtection="1">
      <alignment vertical="center"/>
      <protection locked="0"/>
    </xf>
    <xf numFmtId="0" fontId="0" fillId="0" borderId="32" xfId="0" applyBorder="1"/>
    <xf numFmtId="0" fontId="0" fillId="0" borderId="34" xfId="0" applyBorder="1"/>
    <xf numFmtId="4" fontId="27" fillId="0" borderId="33" xfId="2" applyNumberFormat="1" applyFont="1" applyBorder="1" applyAlignment="1" applyProtection="1">
      <alignment vertical="center"/>
      <protection locked="0"/>
    </xf>
    <xf numFmtId="0" fontId="28" fillId="0" borderId="32" xfId="0" applyFont="1" applyFill="1" applyBorder="1" applyAlignment="1">
      <alignment vertical="center"/>
    </xf>
    <xf numFmtId="4" fontId="26" fillId="0" borderId="32" xfId="1" applyNumberFormat="1" applyFont="1" applyFill="1" applyBorder="1" applyAlignment="1" applyProtection="1">
      <alignment horizontal="right" vertical="center"/>
      <protection locked="0"/>
    </xf>
    <xf numFmtId="4" fontId="26" fillId="0" borderId="34" xfId="1" applyNumberFormat="1" applyFont="1" applyFill="1" applyBorder="1" applyAlignment="1" applyProtection="1">
      <alignment horizontal="right" vertical="center"/>
      <protection locked="0"/>
    </xf>
    <xf numFmtId="0" fontId="0" fillId="0" borderId="35" xfId="0" applyBorder="1"/>
    <xf numFmtId="0" fontId="0" fillId="0" borderId="9" xfId="0" applyBorder="1"/>
    <xf numFmtId="49" fontId="23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30" fillId="0" borderId="20" xfId="0" applyFont="1" applyBorder="1"/>
    <xf numFmtId="49" fontId="32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30" fillId="0" borderId="20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3" fillId="0" borderId="20" xfId="0" applyFont="1" applyBorder="1" applyAlignment="1">
      <alignment vertical="center"/>
    </xf>
    <xf numFmtId="0" fontId="28" fillId="0" borderId="20" xfId="0" applyFont="1" applyBorder="1" applyAlignment="1">
      <alignment vertical="center"/>
    </xf>
    <xf numFmtId="0" fontId="28" fillId="0" borderId="6" xfId="0" applyFont="1" applyBorder="1" applyAlignment="1">
      <alignment vertical="center"/>
    </xf>
    <xf numFmtId="0" fontId="29" fillId="0" borderId="20" xfId="0" applyFont="1" applyBorder="1" applyAlignment="1">
      <alignment vertical="center"/>
    </xf>
    <xf numFmtId="0" fontId="32" fillId="0" borderId="20" xfId="0" applyFont="1" applyBorder="1" applyAlignment="1">
      <alignment vertical="center"/>
    </xf>
    <xf numFmtId="4" fontId="32" fillId="0" borderId="23" xfId="1" applyNumberFormat="1" applyFont="1" applyFill="1" applyBorder="1" applyAlignment="1" applyProtection="1">
      <alignment horizontal="left" vertical="center"/>
      <protection locked="0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8" xfId="15" applyFont="1" applyFill="1" applyBorder="1" applyAlignment="1" applyProtection="1">
      <alignment horizontal="center" textRotation="90" wrapText="1"/>
    </xf>
    <xf numFmtId="0" fontId="4" fillId="2" borderId="20" xfId="16" applyFill="1" applyBorder="1" applyAlignment="1">
      <alignment textRotation="90" wrapText="1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0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9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</cellXfs>
  <cellStyles count="40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38"/>
    <cellStyle name="čárky 3 2 3" xfId="33"/>
    <cellStyle name="čárky 3 2 4" xfId="28"/>
    <cellStyle name="čárky 3 2 5" xfId="23"/>
    <cellStyle name="čárky 3 3" xfId="20"/>
    <cellStyle name="čárky 4" xfId="3"/>
    <cellStyle name="čárky 4 2" xfId="36"/>
    <cellStyle name="čárky 4 3" xfId="31"/>
    <cellStyle name="čárky 4 4" xfId="26"/>
    <cellStyle name="čárky 4 5" xfId="18"/>
    <cellStyle name="Normální" xfId="0" builtinId="0"/>
    <cellStyle name="normální 2" xfId="6"/>
    <cellStyle name="normální 3" xfId="2"/>
    <cellStyle name="normální 3 2" xfId="35"/>
    <cellStyle name="normální 3 3" xfId="30"/>
    <cellStyle name="normální 3 4" xfId="25"/>
    <cellStyle name="normální 3 5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39"/>
    <cellStyle name="procent 3 2 3" xfId="34"/>
    <cellStyle name="procent 3 2 4" xfId="29"/>
    <cellStyle name="procent 3 2 5" xfId="24"/>
    <cellStyle name="procent 4" xfId="8"/>
    <cellStyle name="procent 4 2" xfId="37"/>
    <cellStyle name="procent 4 3" xfId="32"/>
    <cellStyle name="procent 4 4" xfId="27"/>
    <cellStyle name="procent 4 5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tabSelected="1" view="pageBreakPreview" topLeftCell="A4" zoomScale="80" zoomScaleNormal="100" zoomScaleSheetLayoutView="80" workbookViewId="0">
      <selection activeCell="P34" sqref="P34"/>
    </sheetView>
  </sheetViews>
  <sheetFormatPr defaultRowHeight="15" x14ac:dyDescent="0.25"/>
  <cols>
    <col min="1" max="1" width="5.140625" customWidth="1"/>
    <col min="2" max="2" width="15.42578125" customWidth="1"/>
    <col min="3" max="3" width="54.855468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3" customWidth="1"/>
    <col min="13" max="13" width="3.140625" customWidth="1"/>
    <col min="14" max="14" width="7.5703125" customWidth="1"/>
    <col min="15" max="15" width="31.140625" customWidth="1"/>
    <col min="16" max="16" width="23" customWidth="1"/>
  </cols>
  <sheetData>
    <row r="1" spans="1:16" ht="20.25" thickTop="1" thickBot="1" x14ac:dyDescent="0.35">
      <c r="A1" s="54" t="s">
        <v>8</v>
      </c>
      <c r="B1" s="55"/>
      <c r="C1" s="55"/>
      <c r="D1" s="3"/>
      <c r="E1" s="1"/>
      <c r="F1" s="1"/>
      <c r="G1" s="1"/>
      <c r="H1" s="2" t="s">
        <v>9</v>
      </c>
      <c r="I1" s="182" t="s">
        <v>0</v>
      </c>
      <c r="J1" s="183"/>
      <c r="K1" s="53">
        <f>SUM(I11:I487,K11:K487)/2</f>
        <v>0</v>
      </c>
    </row>
    <row r="2" spans="1:16" ht="16.5" thickTop="1" thickBot="1" x14ac:dyDescent="0.3">
      <c r="A2" s="56" t="s">
        <v>10</v>
      </c>
      <c r="B2" s="56"/>
      <c r="C2" s="57"/>
      <c r="D2" s="8"/>
      <c r="E2" s="9"/>
      <c r="F2" s="10"/>
      <c r="G2" s="8"/>
      <c r="H2" s="8"/>
      <c r="I2" s="8"/>
      <c r="J2" s="9"/>
      <c r="K2" s="52" t="s">
        <v>42</v>
      </c>
    </row>
    <row r="3" spans="1:16" x14ac:dyDescent="0.25">
      <c r="A3" s="58" t="s">
        <v>1</v>
      </c>
      <c r="B3" s="55"/>
      <c r="C3" s="11" t="s">
        <v>43</v>
      </c>
      <c r="D3" s="4"/>
      <c r="E3" s="6"/>
      <c r="F3" s="12"/>
      <c r="G3" s="4"/>
      <c r="H3" s="4"/>
      <c r="I3" s="55" t="s">
        <v>11</v>
      </c>
      <c r="J3" s="5"/>
      <c r="K3" s="6"/>
    </row>
    <row r="4" spans="1:16" x14ac:dyDescent="0.25">
      <c r="A4" s="58" t="s">
        <v>3</v>
      </c>
      <c r="B4" s="55"/>
      <c r="C4" s="7" t="s">
        <v>45</v>
      </c>
      <c r="D4" s="4"/>
      <c r="E4" s="6"/>
      <c r="F4" s="12"/>
      <c r="G4" s="4"/>
      <c r="H4" s="4"/>
      <c r="I4" s="58" t="s">
        <v>12</v>
      </c>
      <c r="J4" s="65" t="s">
        <v>44</v>
      </c>
      <c r="K4" s="6"/>
    </row>
    <row r="5" spans="1:16" ht="15.75" thickBot="1" x14ac:dyDescent="0.3">
      <c r="A5" s="59" t="s">
        <v>2</v>
      </c>
      <c r="B5" s="58"/>
      <c r="C5" s="13">
        <v>41827</v>
      </c>
      <c r="D5" s="4"/>
      <c r="E5" s="6"/>
      <c r="F5" s="12"/>
      <c r="G5" s="4"/>
      <c r="H5" s="4"/>
      <c r="I5" s="60" t="s">
        <v>13</v>
      </c>
      <c r="J5" s="61"/>
      <c r="K5" s="14"/>
    </row>
    <row r="6" spans="1:16" x14ac:dyDescent="0.25">
      <c r="A6" s="21" t="s">
        <v>14</v>
      </c>
      <c r="B6" s="22"/>
      <c r="C6" s="22"/>
      <c r="D6" s="22"/>
      <c r="E6" s="23"/>
      <c r="F6" s="24"/>
      <c r="G6" s="22"/>
      <c r="H6" s="25" t="s">
        <v>15</v>
      </c>
      <c r="I6" s="25"/>
      <c r="J6" s="25"/>
      <c r="K6" s="26"/>
      <c r="L6" s="127"/>
      <c r="M6" s="184" t="s">
        <v>91</v>
      </c>
      <c r="N6" s="184" t="s">
        <v>92</v>
      </c>
      <c r="O6" s="186" t="s">
        <v>93</v>
      </c>
      <c r="P6" s="189" t="s">
        <v>94</v>
      </c>
    </row>
    <row r="7" spans="1:16" x14ac:dyDescent="0.25">
      <c r="A7" s="27" t="s">
        <v>6</v>
      </c>
      <c r="B7" s="28" t="s">
        <v>16</v>
      </c>
      <c r="C7" s="29"/>
      <c r="D7" s="28" t="s">
        <v>17</v>
      </c>
      <c r="E7" s="30"/>
      <c r="F7" s="31" t="s">
        <v>18</v>
      </c>
      <c r="G7" s="28" t="s">
        <v>19</v>
      </c>
      <c r="H7" s="32" t="s">
        <v>20</v>
      </c>
      <c r="I7" s="33"/>
      <c r="J7" s="32" t="s">
        <v>21</v>
      </c>
      <c r="K7" s="34"/>
      <c r="L7" s="128"/>
      <c r="M7" s="185"/>
      <c r="N7" s="185"/>
      <c r="O7" s="187"/>
      <c r="P7" s="190"/>
    </row>
    <row r="8" spans="1:16" x14ac:dyDescent="0.25">
      <c r="A8" s="35" t="s">
        <v>22</v>
      </c>
      <c r="B8" s="36" t="s">
        <v>23</v>
      </c>
      <c r="C8" s="36" t="s">
        <v>24</v>
      </c>
      <c r="D8" s="36" t="s">
        <v>25</v>
      </c>
      <c r="E8" s="37" t="s">
        <v>4</v>
      </c>
      <c r="F8" s="38" t="s">
        <v>26</v>
      </c>
      <c r="G8" s="36" t="s">
        <v>26</v>
      </c>
      <c r="H8" s="64" t="s">
        <v>18</v>
      </c>
      <c r="I8" s="36" t="s">
        <v>5</v>
      </c>
      <c r="J8" s="64" t="s">
        <v>18</v>
      </c>
      <c r="K8" s="39" t="s">
        <v>5</v>
      </c>
      <c r="L8" s="129"/>
      <c r="M8" s="185"/>
      <c r="N8" s="185"/>
      <c r="O8" s="188"/>
      <c r="P8" s="191"/>
    </row>
    <row r="9" spans="1:16" ht="15.75" thickBot="1" x14ac:dyDescent="0.3">
      <c r="A9" s="40"/>
      <c r="B9" s="41">
        <v>1</v>
      </c>
      <c r="C9" s="41">
        <v>2</v>
      </c>
      <c r="D9" s="41">
        <v>3</v>
      </c>
      <c r="E9" s="41">
        <v>4</v>
      </c>
      <c r="F9" s="42">
        <v>5</v>
      </c>
      <c r="G9" s="41">
        <v>6</v>
      </c>
      <c r="H9" s="41">
        <v>7</v>
      </c>
      <c r="I9" s="41">
        <v>8</v>
      </c>
      <c r="J9" s="42">
        <v>9</v>
      </c>
      <c r="K9" s="43">
        <v>10</v>
      </c>
      <c r="L9" s="130"/>
      <c r="M9" s="131">
        <v>12</v>
      </c>
      <c r="N9" s="131">
        <v>13</v>
      </c>
      <c r="O9" s="132">
        <v>14</v>
      </c>
      <c r="P9" s="133">
        <v>15</v>
      </c>
    </row>
    <row r="10" spans="1:16" x14ac:dyDescent="0.25">
      <c r="A10" s="107"/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44"/>
      <c r="M10" s="145"/>
      <c r="N10" s="146"/>
      <c r="O10" s="147"/>
      <c r="P10" s="148"/>
    </row>
    <row r="11" spans="1:16" x14ac:dyDescent="0.25">
      <c r="A11" s="121" t="s">
        <v>27</v>
      </c>
      <c r="B11" s="18" t="s">
        <v>78</v>
      </c>
      <c r="C11" s="15" t="s">
        <v>79</v>
      </c>
      <c r="D11" s="19"/>
      <c r="E11" s="92"/>
      <c r="F11" s="20"/>
      <c r="G11" s="62"/>
      <c r="H11" s="19"/>
      <c r="I11" s="63"/>
      <c r="J11" s="19"/>
      <c r="K11" s="134"/>
      <c r="L11" s="149"/>
      <c r="M11" s="158" t="s">
        <v>96</v>
      </c>
      <c r="N11" s="138"/>
      <c r="O11" s="141"/>
      <c r="P11" s="150"/>
    </row>
    <row r="12" spans="1:16" x14ac:dyDescent="0.25">
      <c r="A12" s="68">
        <v>1</v>
      </c>
      <c r="B12" s="66" t="s">
        <v>80</v>
      </c>
      <c r="C12" s="82" t="s">
        <v>81</v>
      </c>
      <c r="D12" s="83" t="s">
        <v>82</v>
      </c>
      <c r="E12" s="93">
        <v>28000</v>
      </c>
      <c r="F12" s="76"/>
      <c r="G12" s="77">
        <f>E12*F12</f>
        <v>0</v>
      </c>
      <c r="H12" s="78"/>
      <c r="I12" s="77">
        <f t="shared" ref="I12" si="0">E12*H12</f>
        <v>0</v>
      </c>
      <c r="J12" s="109"/>
      <c r="K12" s="135">
        <f t="shared" ref="K12" si="1">E12*J12</f>
        <v>0</v>
      </c>
      <c r="L12" s="161"/>
      <c r="M12" s="162" t="s">
        <v>95</v>
      </c>
      <c r="N12" s="171" t="s">
        <v>114</v>
      </c>
      <c r="O12" s="159" t="s">
        <v>115</v>
      </c>
      <c r="P12" s="151" t="s">
        <v>124</v>
      </c>
    </row>
    <row r="13" spans="1:16" x14ac:dyDescent="0.25">
      <c r="A13" s="68"/>
      <c r="B13" s="69"/>
      <c r="C13" s="70"/>
      <c r="D13" s="71"/>
      <c r="E13" s="94"/>
      <c r="F13" s="110"/>
      <c r="G13" s="95"/>
      <c r="H13" s="111"/>
      <c r="I13" s="95"/>
      <c r="J13" s="111"/>
      <c r="K13" s="136"/>
      <c r="L13" s="161"/>
      <c r="M13" s="163"/>
      <c r="N13" s="172"/>
      <c r="O13" s="174"/>
      <c r="P13" s="151"/>
    </row>
    <row r="14" spans="1:16" x14ac:dyDescent="0.25">
      <c r="A14" s="122" t="s">
        <v>28</v>
      </c>
      <c r="B14" s="96" t="s">
        <v>83</v>
      </c>
      <c r="C14" s="97" t="s">
        <v>79</v>
      </c>
      <c r="D14" s="98"/>
      <c r="E14" s="99"/>
      <c r="F14" s="100"/>
      <c r="G14" s="101">
        <f>SUM(G12)</f>
        <v>0</v>
      </c>
      <c r="H14" s="102"/>
      <c r="I14" s="101">
        <f>SUM(I12)</f>
        <v>0</v>
      </c>
      <c r="J14" s="103"/>
      <c r="K14" s="137">
        <f>SUM(K12)</f>
        <v>0</v>
      </c>
      <c r="L14" s="160"/>
      <c r="M14" s="164"/>
      <c r="N14" s="142"/>
      <c r="O14" s="175"/>
      <c r="P14" s="152"/>
    </row>
    <row r="15" spans="1:16" x14ac:dyDescent="0.25">
      <c r="A15" s="121" t="s">
        <v>27</v>
      </c>
      <c r="B15" s="18">
        <v>1</v>
      </c>
      <c r="C15" s="15" t="s">
        <v>7</v>
      </c>
      <c r="D15" s="19"/>
      <c r="E15" s="16"/>
      <c r="F15" s="20"/>
      <c r="G15" s="62"/>
      <c r="H15" s="19"/>
      <c r="I15" s="63"/>
      <c r="J15" s="19"/>
      <c r="K15" s="134"/>
      <c r="L15" s="161"/>
      <c r="M15" s="165" t="s">
        <v>96</v>
      </c>
      <c r="N15" s="17"/>
      <c r="O15" s="176"/>
      <c r="P15" s="151"/>
    </row>
    <row r="16" spans="1:16" s="79" customFormat="1" ht="17.25" customHeight="1" x14ac:dyDescent="0.25">
      <c r="A16" s="68">
        <v>2</v>
      </c>
      <c r="B16" s="69">
        <v>113138</v>
      </c>
      <c r="C16" s="70" t="s">
        <v>49</v>
      </c>
      <c r="D16" s="71" t="s">
        <v>47</v>
      </c>
      <c r="E16" s="91">
        <v>8.6999999999999993</v>
      </c>
      <c r="F16" s="76"/>
      <c r="G16" s="77">
        <f t="shared" ref="G16:G19" si="2">E16*F16</f>
        <v>0</v>
      </c>
      <c r="H16" s="78"/>
      <c r="I16" s="77">
        <f t="shared" ref="I16:I19" si="3">E16*H16</f>
        <v>0</v>
      </c>
      <c r="J16" s="109"/>
      <c r="K16" s="135">
        <f t="shared" ref="K16:K19" si="4">E16*J16</f>
        <v>0</v>
      </c>
      <c r="L16" s="153"/>
      <c r="M16" s="162" t="s">
        <v>95</v>
      </c>
      <c r="N16" s="171" t="s">
        <v>114</v>
      </c>
      <c r="O16" s="176" t="s">
        <v>97</v>
      </c>
      <c r="P16" s="154" t="s">
        <v>125</v>
      </c>
    </row>
    <row r="17" spans="1:16" s="79" customFormat="1" ht="17.25" customHeight="1" x14ac:dyDescent="0.25">
      <c r="A17" s="68">
        <v>3</v>
      </c>
      <c r="B17" s="69">
        <v>113328</v>
      </c>
      <c r="C17" s="70" t="s">
        <v>50</v>
      </c>
      <c r="D17" s="71" t="s">
        <v>47</v>
      </c>
      <c r="E17" s="91">
        <v>8.5</v>
      </c>
      <c r="F17" s="76"/>
      <c r="G17" s="77">
        <f t="shared" si="2"/>
        <v>0</v>
      </c>
      <c r="H17" s="78"/>
      <c r="I17" s="77">
        <f t="shared" si="3"/>
        <v>0</v>
      </c>
      <c r="J17" s="109"/>
      <c r="K17" s="135">
        <f t="shared" si="4"/>
        <v>0</v>
      </c>
      <c r="L17" s="153"/>
      <c r="M17" s="162" t="s">
        <v>95</v>
      </c>
      <c r="N17" s="171" t="s">
        <v>114</v>
      </c>
      <c r="O17" s="176" t="s">
        <v>97</v>
      </c>
      <c r="P17" s="154" t="s">
        <v>126</v>
      </c>
    </row>
    <row r="18" spans="1:16" s="79" customFormat="1" ht="17.25" customHeight="1" x14ac:dyDescent="0.25">
      <c r="A18" s="68">
        <v>4</v>
      </c>
      <c r="B18" s="69">
        <v>18110</v>
      </c>
      <c r="C18" s="70" t="s">
        <v>51</v>
      </c>
      <c r="D18" s="71" t="s">
        <v>48</v>
      </c>
      <c r="E18" s="91">
        <v>87</v>
      </c>
      <c r="F18" s="76"/>
      <c r="G18" s="77">
        <f t="shared" si="2"/>
        <v>0</v>
      </c>
      <c r="H18" s="78"/>
      <c r="I18" s="77">
        <f t="shared" si="3"/>
        <v>0</v>
      </c>
      <c r="J18" s="109"/>
      <c r="K18" s="135">
        <f t="shared" si="4"/>
        <v>0</v>
      </c>
      <c r="L18" s="153"/>
      <c r="M18" s="162" t="s">
        <v>95</v>
      </c>
      <c r="N18" s="171" t="s">
        <v>114</v>
      </c>
      <c r="O18" s="176" t="s">
        <v>98</v>
      </c>
      <c r="P18" s="154" t="s">
        <v>127</v>
      </c>
    </row>
    <row r="19" spans="1:16" s="79" customFormat="1" ht="17.25" customHeight="1" x14ac:dyDescent="0.25">
      <c r="A19" s="68">
        <v>5</v>
      </c>
      <c r="B19" s="69">
        <v>123838</v>
      </c>
      <c r="C19" s="70" t="s">
        <v>76</v>
      </c>
      <c r="D19" s="73" t="s">
        <v>47</v>
      </c>
      <c r="E19" s="91">
        <v>24.5</v>
      </c>
      <c r="F19" s="112"/>
      <c r="G19" s="77">
        <f t="shared" si="2"/>
        <v>0</v>
      </c>
      <c r="H19" s="109"/>
      <c r="I19" s="77">
        <f t="shared" si="3"/>
        <v>0</v>
      </c>
      <c r="J19" s="109"/>
      <c r="K19" s="135">
        <f t="shared" si="4"/>
        <v>0</v>
      </c>
      <c r="L19" s="153"/>
      <c r="M19" s="162" t="s">
        <v>95</v>
      </c>
      <c r="N19" s="171" t="s">
        <v>114</v>
      </c>
      <c r="O19" s="176" t="s">
        <v>99</v>
      </c>
      <c r="P19" s="154" t="s">
        <v>128</v>
      </c>
    </row>
    <row r="20" spans="1:16" s="79" customFormat="1" ht="17.25" customHeight="1" x14ac:dyDescent="0.25">
      <c r="A20" s="68">
        <v>6</v>
      </c>
      <c r="B20" s="69">
        <v>12383</v>
      </c>
      <c r="C20" s="70" t="s">
        <v>77</v>
      </c>
      <c r="D20" s="73" t="s">
        <v>47</v>
      </c>
      <c r="E20" s="91">
        <v>2</v>
      </c>
      <c r="F20" s="112"/>
      <c r="G20" s="77">
        <f>E20*F20</f>
        <v>0</v>
      </c>
      <c r="H20" s="109"/>
      <c r="I20" s="77">
        <f>E20*H20</f>
        <v>0</v>
      </c>
      <c r="J20" s="109"/>
      <c r="K20" s="135">
        <f>E20*J20</f>
        <v>0</v>
      </c>
      <c r="L20" s="153"/>
      <c r="M20" s="162" t="s">
        <v>95</v>
      </c>
      <c r="N20" s="171" t="s">
        <v>114</v>
      </c>
      <c r="O20" s="176" t="s">
        <v>99</v>
      </c>
      <c r="P20" s="154" t="s">
        <v>117</v>
      </c>
    </row>
    <row r="21" spans="1:16" s="79" customFormat="1" ht="25.5" customHeight="1" x14ac:dyDescent="0.25">
      <c r="A21" s="68">
        <v>7</v>
      </c>
      <c r="B21" s="69">
        <v>171422</v>
      </c>
      <c r="C21" s="70" t="s">
        <v>72</v>
      </c>
      <c r="D21" s="73" t="s">
        <v>47</v>
      </c>
      <c r="E21" s="91">
        <v>7</v>
      </c>
      <c r="F21" s="112"/>
      <c r="G21" s="77">
        <f>E21*F21</f>
        <v>0</v>
      </c>
      <c r="H21" s="109"/>
      <c r="I21" s="77">
        <f>E21*H21</f>
        <v>0</v>
      </c>
      <c r="J21" s="109"/>
      <c r="K21" s="135">
        <f>E21*J21</f>
        <v>0</v>
      </c>
      <c r="L21" s="153"/>
      <c r="M21" s="162" t="s">
        <v>95</v>
      </c>
      <c r="N21" s="171" t="s">
        <v>114</v>
      </c>
      <c r="O21" s="176" t="s">
        <v>100</v>
      </c>
      <c r="P21" s="154" t="s">
        <v>129</v>
      </c>
    </row>
    <row r="22" spans="1:16" s="79" customFormat="1" ht="25.5" customHeight="1" x14ac:dyDescent="0.25">
      <c r="A22" s="68">
        <v>8</v>
      </c>
      <c r="B22" s="80" t="s">
        <v>89</v>
      </c>
      <c r="C22" s="70" t="s">
        <v>90</v>
      </c>
      <c r="D22" s="73" t="s">
        <v>47</v>
      </c>
      <c r="E22" s="91">
        <v>21</v>
      </c>
      <c r="F22" s="112"/>
      <c r="G22" s="77">
        <f>E22*F22</f>
        <v>0</v>
      </c>
      <c r="H22" s="109"/>
      <c r="I22" s="77">
        <f>E22*H22</f>
        <v>0</v>
      </c>
      <c r="J22" s="109"/>
      <c r="K22" s="135">
        <f>E22*J22</f>
        <v>0</v>
      </c>
      <c r="L22" s="153"/>
      <c r="M22" s="162" t="s">
        <v>95</v>
      </c>
      <c r="N22" s="171" t="s">
        <v>114</v>
      </c>
      <c r="O22" s="180" t="s">
        <v>116</v>
      </c>
      <c r="P22" s="154" t="s">
        <v>130</v>
      </c>
    </row>
    <row r="23" spans="1:16" s="79" customFormat="1" ht="17.25" customHeight="1" x14ac:dyDescent="0.25">
      <c r="A23" s="68">
        <v>9</v>
      </c>
      <c r="B23" s="80">
        <v>12283</v>
      </c>
      <c r="C23" s="70" t="s">
        <v>73</v>
      </c>
      <c r="D23" s="71" t="s">
        <v>47</v>
      </c>
      <c r="E23" s="91">
        <v>28</v>
      </c>
      <c r="F23" s="112"/>
      <c r="G23" s="77">
        <f>E23*F23</f>
        <v>0</v>
      </c>
      <c r="H23" s="109"/>
      <c r="I23" s="77">
        <f>E23*H23</f>
        <v>0</v>
      </c>
      <c r="J23" s="109"/>
      <c r="K23" s="135">
        <f>E23*J23</f>
        <v>0</v>
      </c>
      <c r="L23" s="153"/>
      <c r="M23" s="162" t="s">
        <v>95</v>
      </c>
      <c r="N23" s="171" t="s">
        <v>114</v>
      </c>
      <c r="O23" s="176" t="s">
        <v>99</v>
      </c>
      <c r="P23" s="154" t="s">
        <v>131</v>
      </c>
    </row>
    <row r="24" spans="1:16" x14ac:dyDescent="0.25">
      <c r="A24" s="123"/>
      <c r="B24" s="105"/>
      <c r="C24" s="17"/>
      <c r="D24" s="105"/>
      <c r="E24" s="17"/>
      <c r="F24" s="105"/>
      <c r="G24" s="74"/>
      <c r="H24" s="113"/>
      <c r="I24" s="74"/>
      <c r="J24" s="113"/>
      <c r="K24" s="139"/>
      <c r="L24" s="161"/>
      <c r="M24" s="166"/>
      <c r="N24" s="17"/>
      <c r="O24" s="177"/>
      <c r="P24" s="151"/>
    </row>
    <row r="25" spans="1:16" x14ac:dyDescent="0.25">
      <c r="A25" s="124" t="s">
        <v>28</v>
      </c>
      <c r="B25" s="44" t="s">
        <v>29</v>
      </c>
      <c r="C25" s="45" t="str">
        <f>C15</f>
        <v xml:space="preserve">Zemní práce </v>
      </c>
      <c r="D25" s="46"/>
      <c r="E25" s="47"/>
      <c r="F25" s="48"/>
      <c r="G25" s="49">
        <f>SUM(G16:G23)</f>
        <v>0</v>
      </c>
      <c r="H25" s="50"/>
      <c r="I25" s="49">
        <f>SUM(I16:I23)</f>
        <v>0</v>
      </c>
      <c r="J25" s="51"/>
      <c r="K25" s="140">
        <f>SUM(K16:K23)</f>
        <v>0</v>
      </c>
      <c r="L25" s="161"/>
      <c r="M25" s="167"/>
      <c r="N25" s="142"/>
      <c r="O25" s="178"/>
      <c r="P25" s="151"/>
    </row>
    <row r="26" spans="1:16" x14ac:dyDescent="0.25">
      <c r="A26" s="121" t="s">
        <v>27</v>
      </c>
      <c r="B26" s="18" t="s">
        <v>30</v>
      </c>
      <c r="C26" s="15" t="s">
        <v>31</v>
      </c>
      <c r="D26" s="19"/>
      <c r="E26" s="16"/>
      <c r="F26" s="20"/>
      <c r="G26" s="63"/>
      <c r="H26" s="19"/>
      <c r="I26" s="63"/>
      <c r="J26" s="19"/>
      <c r="K26" s="134"/>
      <c r="L26" s="149"/>
      <c r="M26" s="165" t="s">
        <v>96</v>
      </c>
      <c r="N26" s="17"/>
      <c r="O26" s="177"/>
      <c r="P26" s="150"/>
    </row>
    <row r="27" spans="1:16" x14ac:dyDescent="0.25">
      <c r="A27" s="68">
        <v>10</v>
      </c>
      <c r="B27" s="72">
        <v>272313</v>
      </c>
      <c r="C27" s="81" t="s">
        <v>52</v>
      </c>
      <c r="D27" s="67" t="s">
        <v>47</v>
      </c>
      <c r="E27" s="91">
        <v>0.6</v>
      </c>
      <c r="F27" s="105"/>
      <c r="G27" s="74">
        <f>E27*F27</f>
        <v>0</v>
      </c>
      <c r="H27" s="113"/>
      <c r="I27" s="74">
        <f>E27*H27</f>
        <v>0</v>
      </c>
      <c r="J27" s="113"/>
      <c r="K27" s="139">
        <f>E27*J27</f>
        <v>0</v>
      </c>
      <c r="L27" s="161"/>
      <c r="M27" s="162" t="s">
        <v>95</v>
      </c>
      <c r="N27" s="171" t="s">
        <v>114</v>
      </c>
      <c r="O27" s="176" t="s">
        <v>101</v>
      </c>
      <c r="P27" s="151" t="s">
        <v>132</v>
      </c>
    </row>
    <row r="28" spans="1:16" x14ac:dyDescent="0.25">
      <c r="A28" s="123"/>
      <c r="B28" s="105"/>
      <c r="C28" s="17"/>
      <c r="D28" s="105"/>
      <c r="E28" s="17"/>
      <c r="F28" s="105"/>
      <c r="G28" s="74"/>
      <c r="H28" s="113"/>
      <c r="I28" s="74"/>
      <c r="J28" s="113"/>
      <c r="K28" s="139"/>
      <c r="L28" s="161"/>
      <c r="M28" s="166"/>
      <c r="N28" s="17"/>
      <c r="O28" s="177"/>
      <c r="P28" s="151"/>
    </row>
    <row r="29" spans="1:16" x14ac:dyDescent="0.25">
      <c r="A29" s="124" t="s">
        <v>28</v>
      </c>
      <c r="B29" s="44" t="s">
        <v>32</v>
      </c>
      <c r="C29" s="45" t="str">
        <f>C26</f>
        <v>Základy</v>
      </c>
      <c r="D29" s="46"/>
      <c r="E29" s="47"/>
      <c r="F29" s="48"/>
      <c r="G29" s="49">
        <f>SUM(G27:G27)</f>
        <v>0</v>
      </c>
      <c r="H29" s="50"/>
      <c r="I29" s="49">
        <f>SUM(I27:I27)</f>
        <v>0</v>
      </c>
      <c r="J29" s="51"/>
      <c r="K29" s="140">
        <f>SUM(K27:K27)</f>
        <v>0</v>
      </c>
      <c r="L29" s="160"/>
      <c r="M29" s="168"/>
      <c r="N29" s="142"/>
      <c r="O29" s="178"/>
      <c r="P29" s="152"/>
    </row>
    <row r="30" spans="1:16" x14ac:dyDescent="0.25">
      <c r="A30" s="121" t="s">
        <v>27</v>
      </c>
      <c r="B30" s="18" t="s">
        <v>33</v>
      </c>
      <c r="C30" s="15" t="s">
        <v>35</v>
      </c>
      <c r="D30" s="19"/>
      <c r="E30" s="16"/>
      <c r="F30" s="20"/>
      <c r="G30" s="63"/>
      <c r="H30" s="19"/>
      <c r="I30" s="63"/>
      <c r="J30" s="19"/>
      <c r="K30" s="134"/>
      <c r="L30" s="161"/>
      <c r="M30" s="165" t="s">
        <v>96</v>
      </c>
      <c r="N30" s="17"/>
      <c r="O30" s="177"/>
      <c r="P30" s="151"/>
    </row>
    <row r="31" spans="1:16" s="79" customFormat="1" ht="22.5" x14ac:dyDescent="0.25">
      <c r="A31" s="68">
        <v>11</v>
      </c>
      <c r="B31" s="66" t="s">
        <v>53</v>
      </c>
      <c r="C31" s="82" t="s">
        <v>54</v>
      </c>
      <c r="D31" s="83" t="s">
        <v>47</v>
      </c>
      <c r="E31" s="91">
        <v>24.5</v>
      </c>
      <c r="F31" s="76"/>
      <c r="G31" s="77">
        <f t="shared" ref="G31:G35" si="5">E31*F31</f>
        <v>0</v>
      </c>
      <c r="H31" s="78"/>
      <c r="I31" s="77">
        <f t="shared" ref="I31:I35" si="6">E31*H31</f>
        <v>0</v>
      </c>
      <c r="J31" s="109"/>
      <c r="K31" s="135">
        <f t="shared" ref="K31:K35" si="7">E31*J31</f>
        <v>0</v>
      </c>
      <c r="L31" s="153"/>
      <c r="M31" s="162" t="s">
        <v>95</v>
      </c>
      <c r="N31" s="171" t="s">
        <v>0</v>
      </c>
      <c r="O31" s="176" t="s">
        <v>102</v>
      </c>
      <c r="P31" s="154" t="s">
        <v>128</v>
      </c>
    </row>
    <row r="32" spans="1:16" s="79" customFormat="1" ht="22.5" x14ac:dyDescent="0.25">
      <c r="A32" s="68">
        <v>12</v>
      </c>
      <c r="B32" s="66" t="s">
        <v>55</v>
      </c>
      <c r="C32" s="82" t="s">
        <v>56</v>
      </c>
      <c r="D32" s="83" t="s">
        <v>48</v>
      </c>
      <c r="E32" s="91">
        <v>111</v>
      </c>
      <c r="F32" s="76"/>
      <c r="G32" s="77">
        <f t="shared" si="5"/>
        <v>0</v>
      </c>
      <c r="H32" s="78"/>
      <c r="I32" s="77">
        <f t="shared" si="6"/>
        <v>0</v>
      </c>
      <c r="J32" s="109"/>
      <c r="K32" s="135">
        <f t="shared" si="7"/>
        <v>0</v>
      </c>
      <c r="L32" s="153"/>
      <c r="M32" s="162" t="s">
        <v>95</v>
      </c>
      <c r="N32" s="171" t="s">
        <v>0</v>
      </c>
      <c r="O32" s="176" t="s">
        <v>103</v>
      </c>
      <c r="P32" s="154" t="s">
        <v>133</v>
      </c>
    </row>
    <row r="33" spans="1:16" s="79" customFormat="1" x14ac:dyDescent="0.25">
      <c r="A33" s="68">
        <v>13</v>
      </c>
      <c r="B33" s="84" t="s">
        <v>57</v>
      </c>
      <c r="C33" s="82" t="s">
        <v>58</v>
      </c>
      <c r="D33" s="83" t="s">
        <v>47</v>
      </c>
      <c r="E33" s="91">
        <v>7.6</v>
      </c>
      <c r="F33" s="76"/>
      <c r="G33" s="77">
        <f t="shared" si="5"/>
        <v>0</v>
      </c>
      <c r="H33" s="78"/>
      <c r="I33" s="77">
        <f t="shared" si="6"/>
        <v>0</v>
      </c>
      <c r="J33" s="109"/>
      <c r="K33" s="135">
        <f t="shared" si="7"/>
        <v>0</v>
      </c>
      <c r="L33" s="153"/>
      <c r="M33" s="162" t="s">
        <v>95</v>
      </c>
      <c r="N33" s="171" t="s">
        <v>114</v>
      </c>
      <c r="O33" s="176" t="s">
        <v>104</v>
      </c>
      <c r="P33" s="154" t="s">
        <v>140</v>
      </c>
    </row>
    <row r="34" spans="1:16" s="79" customFormat="1" x14ac:dyDescent="0.25">
      <c r="A34" s="68">
        <v>14</v>
      </c>
      <c r="B34" s="84" t="s">
        <v>61</v>
      </c>
      <c r="C34" s="82" t="s">
        <v>62</v>
      </c>
      <c r="D34" s="83" t="s">
        <v>47</v>
      </c>
      <c r="E34" s="91">
        <v>1.8</v>
      </c>
      <c r="F34" s="76"/>
      <c r="G34" s="77">
        <f t="shared" si="5"/>
        <v>0</v>
      </c>
      <c r="H34" s="78"/>
      <c r="I34" s="77">
        <f t="shared" si="6"/>
        <v>0</v>
      </c>
      <c r="J34" s="109"/>
      <c r="K34" s="135">
        <f t="shared" si="7"/>
        <v>0</v>
      </c>
      <c r="L34" s="153"/>
      <c r="M34" s="162" t="s">
        <v>95</v>
      </c>
      <c r="N34" s="171" t="s">
        <v>114</v>
      </c>
      <c r="O34" s="177" t="s">
        <v>105</v>
      </c>
      <c r="P34" s="154" t="s">
        <v>138</v>
      </c>
    </row>
    <row r="35" spans="1:16" s="79" customFormat="1" x14ac:dyDescent="0.25">
      <c r="A35" s="68">
        <v>15</v>
      </c>
      <c r="B35" s="69" t="s">
        <v>74</v>
      </c>
      <c r="C35" s="70" t="s">
        <v>75</v>
      </c>
      <c r="D35" s="90" t="s">
        <v>47</v>
      </c>
      <c r="E35" s="91">
        <v>3.5</v>
      </c>
      <c r="F35" s="76"/>
      <c r="G35" s="77">
        <f t="shared" si="5"/>
        <v>0</v>
      </c>
      <c r="H35" s="78"/>
      <c r="I35" s="77">
        <f t="shared" si="6"/>
        <v>0</v>
      </c>
      <c r="J35" s="109"/>
      <c r="K35" s="135">
        <f t="shared" si="7"/>
        <v>0</v>
      </c>
      <c r="L35" s="153"/>
      <c r="M35" s="162" t="s">
        <v>95</v>
      </c>
      <c r="N35" s="171" t="s">
        <v>114</v>
      </c>
      <c r="O35" s="176" t="s">
        <v>106</v>
      </c>
      <c r="P35" s="154" t="s">
        <v>139</v>
      </c>
    </row>
    <row r="36" spans="1:16" s="79" customFormat="1" x14ac:dyDescent="0.25">
      <c r="A36" s="68">
        <v>16</v>
      </c>
      <c r="B36" s="85">
        <v>58920</v>
      </c>
      <c r="C36" s="86" t="s">
        <v>59</v>
      </c>
      <c r="D36" s="87" t="s">
        <v>46</v>
      </c>
      <c r="E36" s="91">
        <v>16.5</v>
      </c>
      <c r="F36" s="112"/>
      <c r="G36" s="77">
        <f>E36*F36</f>
        <v>0</v>
      </c>
      <c r="H36" s="109"/>
      <c r="I36" s="77">
        <f>E36*H36</f>
        <v>0</v>
      </c>
      <c r="J36" s="109"/>
      <c r="K36" s="135">
        <f>E36*J36</f>
        <v>0</v>
      </c>
      <c r="L36" s="153"/>
      <c r="M36" s="162" t="s">
        <v>95</v>
      </c>
      <c r="N36" s="171" t="s">
        <v>114</v>
      </c>
      <c r="O36" s="176" t="s">
        <v>107</v>
      </c>
      <c r="P36" s="154" t="s">
        <v>134</v>
      </c>
    </row>
    <row r="37" spans="1:16" x14ac:dyDescent="0.25">
      <c r="A37" s="123"/>
      <c r="B37" s="105"/>
      <c r="C37" s="17"/>
      <c r="D37" s="105"/>
      <c r="E37" s="17"/>
      <c r="F37" s="105"/>
      <c r="G37" s="74"/>
      <c r="H37" s="113"/>
      <c r="I37" s="74"/>
      <c r="J37" s="113"/>
      <c r="K37" s="139"/>
      <c r="L37" s="161"/>
      <c r="M37" s="166"/>
      <c r="N37" s="17"/>
      <c r="O37" s="177"/>
      <c r="P37" s="151"/>
    </row>
    <row r="38" spans="1:16" x14ac:dyDescent="0.25">
      <c r="A38" s="124" t="s">
        <v>28</v>
      </c>
      <c r="B38" s="44" t="s">
        <v>34</v>
      </c>
      <c r="C38" s="45" t="str">
        <f>C30</f>
        <v>Komunikace</v>
      </c>
      <c r="D38" s="46"/>
      <c r="E38" s="47"/>
      <c r="F38" s="48"/>
      <c r="G38" s="49">
        <f>SUM(G31:G36)</f>
        <v>0</v>
      </c>
      <c r="H38" s="50"/>
      <c r="I38" s="49">
        <f>SUM(I31:I36)</f>
        <v>0</v>
      </c>
      <c r="J38" s="51"/>
      <c r="K38" s="140">
        <f>SUM(K31:K36)</f>
        <v>0</v>
      </c>
      <c r="L38" s="161"/>
      <c r="M38" s="167"/>
      <c r="N38" s="142"/>
      <c r="O38" s="178"/>
      <c r="P38" s="151"/>
    </row>
    <row r="39" spans="1:16" x14ac:dyDescent="0.25">
      <c r="A39" s="121" t="s">
        <v>27</v>
      </c>
      <c r="B39" s="18" t="s">
        <v>37</v>
      </c>
      <c r="C39" s="15" t="s">
        <v>38</v>
      </c>
      <c r="D39" s="19"/>
      <c r="E39" s="16"/>
      <c r="F39" s="20"/>
      <c r="G39" s="63"/>
      <c r="H39" s="19"/>
      <c r="I39" s="63"/>
      <c r="J39" s="19"/>
      <c r="K39" s="134"/>
      <c r="L39" s="149"/>
      <c r="M39" s="165" t="s">
        <v>96</v>
      </c>
      <c r="N39" s="17"/>
      <c r="O39" s="177"/>
      <c r="P39" s="150"/>
    </row>
    <row r="40" spans="1:16" s="79" customFormat="1" x14ac:dyDescent="0.25">
      <c r="A40" s="68">
        <v>17</v>
      </c>
      <c r="B40" s="84">
        <v>965321</v>
      </c>
      <c r="C40" s="82" t="s">
        <v>65</v>
      </c>
      <c r="D40" s="83" t="s">
        <v>48</v>
      </c>
      <c r="E40" s="91">
        <v>8</v>
      </c>
      <c r="F40" s="112"/>
      <c r="G40" s="77">
        <f t="shared" ref="G40:G44" si="8">E40*F40</f>
        <v>0</v>
      </c>
      <c r="H40" s="109"/>
      <c r="I40" s="77">
        <f t="shared" ref="I40:I44" si="9">E40*H40</f>
        <v>0</v>
      </c>
      <c r="J40" s="109"/>
      <c r="K40" s="135">
        <f>E40*J40</f>
        <v>0</v>
      </c>
      <c r="L40" s="153"/>
      <c r="M40" s="162" t="s">
        <v>95</v>
      </c>
      <c r="N40" s="173" t="s">
        <v>114</v>
      </c>
      <c r="O40" s="179" t="s">
        <v>108</v>
      </c>
      <c r="P40" s="154" t="s">
        <v>123</v>
      </c>
    </row>
    <row r="41" spans="1:16" s="79" customFormat="1" x14ac:dyDescent="0.25">
      <c r="A41" s="68">
        <v>18</v>
      </c>
      <c r="B41" s="84" t="s">
        <v>85</v>
      </c>
      <c r="C41" s="82" t="s">
        <v>86</v>
      </c>
      <c r="D41" s="106" t="s">
        <v>46</v>
      </c>
      <c r="E41" s="91">
        <v>8</v>
      </c>
      <c r="F41" s="112"/>
      <c r="G41" s="77">
        <f t="shared" si="8"/>
        <v>0</v>
      </c>
      <c r="H41" s="109"/>
      <c r="I41" s="77">
        <f t="shared" si="9"/>
        <v>0</v>
      </c>
      <c r="J41" s="109"/>
      <c r="K41" s="135">
        <f t="shared" ref="K41:K44" si="10">E41*J41</f>
        <v>0</v>
      </c>
      <c r="L41" s="153"/>
      <c r="M41" s="162" t="s">
        <v>95</v>
      </c>
      <c r="N41" s="171" t="s">
        <v>114</v>
      </c>
      <c r="O41" s="176" t="s">
        <v>109</v>
      </c>
      <c r="P41" s="154" t="s">
        <v>119</v>
      </c>
    </row>
    <row r="42" spans="1:16" s="79" customFormat="1" ht="22.5" x14ac:dyDescent="0.25">
      <c r="A42" s="68">
        <v>19</v>
      </c>
      <c r="B42" s="84">
        <v>921940</v>
      </c>
      <c r="C42" s="82" t="s">
        <v>87</v>
      </c>
      <c r="D42" s="83" t="s">
        <v>48</v>
      </c>
      <c r="E42" s="91">
        <v>24</v>
      </c>
      <c r="F42" s="112"/>
      <c r="G42" s="77">
        <f t="shared" si="8"/>
        <v>0</v>
      </c>
      <c r="H42" s="109"/>
      <c r="I42" s="77">
        <f t="shared" si="9"/>
        <v>0</v>
      </c>
      <c r="J42" s="109"/>
      <c r="K42" s="135">
        <f t="shared" si="10"/>
        <v>0</v>
      </c>
      <c r="L42" s="153"/>
      <c r="M42" s="162" t="s">
        <v>95</v>
      </c>
      <c r="N42" s="171" t="s">
        <v>114</v>
      </c>
      <c r="O42" s="176" t="s">
        <v>109</v>
      </c>
      <c r="P42" s="154" t="s">
        <v>120</v>
      </c>
    </row>
    <row r="43" spans="1:16" s="79" customFormat="1" x14ac:dyDescent="0.25">
      <c r="A43" s="68">
        <v>20</v>
      </c>
      <c r="B43" s="66">
        <v>965311</v>
      </c>
      <c r="C43" s="82" t="s">
        <v>88</v>
      </c>
      <c r="D43" s="83" t="s">
        <v>48</v>
      </c>
      <c r="E43" s="91">
        <v>32</v>
      </c>
      <c r="F43" s="112"/>
      <c r="G43" s="77">
        <f t="shared" si="8"/>
        <v>0</v>
      </c>
      <c r="H43" s="109"/>
      <c r="I43" s="77">
        <f t="shared" si="9"/>
        <v>0</v>
      </c>
      <c r="J43" s="109"/>
      <c r="K43" s="135">
        <f t="shared" si="10"/>
        <v>0</v>
      </c>
      <c r="L43" s="153"/>
      <c r="M43" s="162" t="s">
        <v>95</v>
      </c>
      <c r="N43" s="171" t="s">
        <v>114</v>
      </c>
      <c r="O43" s="176" t="s">
        <v>110</v>
      </c>
      <c r="P43" s="154" t="s">
        <v>121</v>
      </c>
    </row>
    <row r="44" spans="1:16" s="79" customFormat="1" x14ac:dyDescent="0.25">
      <c r="A44" s="68">
        <v>21</v>
      </c>
      <c r="B44" s="84">
        <v>921410</v>
      </c>
      <c r="C44" s="82" t="s">
        <v>63</v>
      </c>
      <c r="D44" s="83" t="s">
        <v>46</v>
      </c>
      <c r="E44" s="91">
        <v>5.4</v>
      </c>
      <c r="F44" s="112"/>
      <c r="G44" s="77">
        <f t="shared" si="8"/>
        <v>0</v>
      </c>
      <c r="H44" s="109"/>
      <c r="I44" s="77">
        <f t="shared" si="9"/>
        <v>0</v>
      </c>
      <c r="J44" s="109"/>
      <c r="K44" s="135">
        <f t="shared" si="10"/>
        <v>0</v>
      </c>
      <c r="L44" s="153"/>
      <c r="M44" s="162" t="s">
        <v>95</v>
      </c>
      <c r="N44" s="171" t="s">
        <v>114</v>
      </c>
      <c r="O44" s="176" t="s">
        <v>109</v>
      </c>
      <c r="P44" s="181" t="s">
        <v>118</v>
      </c>
    </row>
    <row r="45" spans="1:16" s="79" customFormat="1" ht="22.5" x14ac:dyDescent="0.25">
      <c r="A45" s="68">
        <v>22</v>
      </c>
      <c r="B45" s="84">
        <v>935111</v>
      </c>
      <c r="C45" s="82" t="s">
        <v>64</v>
      </c>
      <c r="D45" s="83" t="s">
        <v>46</v>
      </c>
      <c r="E45" s="91">
        <v>4</v>
      </c>
      <c r="F45" s="112"/>
      <c r="G45" s="77">
        <f>E45*F45</f>
        <v>0</v>
      </c>
      <c r="H45" s="109"/>
      <c r="I45" s="77">
        <f>E45*H45</f>
        <v>0</v>
      </c>
      <c r="J45" s="109"/>
      <c r="K45" s="135">
        <f>E45*J45</f>
        <v>0</v>
      </c>
      <c r="L45" s="153"/>
      <c r="M45" s="162" t="s">
        <v>95</v>
      </c>
      <c r="N45" s="171" t="s">
        <v>114</v>
      </c>
      <c r="O45" s="176" t="s">
        <v>111</v>
      </c>
      <c r="P45" s="181" t="s">
        <v>118</v>
      </c>
    </row>
    <row r="46" spans="1:16" s="79" customFormat="1" x14ac:dyDescent="0.25">
      <c r="A46" s="68">
        <v>23</v>
      </c>
      <c r="B46" s="85">
        <v>915111</v>
      </c>
      <c r="C46" s="104" t="s">
        <v>84</v>
      </c>
      <c r="D46" s="87" t="s">
        <v>48</v>
      </c>
      <c r="E46" s="94">
        <v>3</v>
      </c>
      <c r="F46" s="112"/>
      <c r="G46" s="77">
        <f>E46*F46</f>
        <v>0</v>
      </c>
      <c r="H46" s="109"/>
      <c r="I46" s="77">
        <f>E46*H46</f>
        <v>0</v>
      </c>
      <c r="J46" s="109"/>
      <c r="K46" s="135">
        <f>E46*J46</f>
        <v>0</v>
      </c>
      <c r="L46" s="153"/>
      <c r="M46" s="162" t="s">
        <v>95</v>
      </c>
      <c r="N46" s="171" t="s">
        <v>114</v>
      </c>
      <c r="O46" s="176" t="s">
        <v>112</v>
      </c>
      <c r="P46" s="154" t="s">
        <v>122</v>
      </c>
    </row>
    <row r="47" spans="1:16" x14ac:dyDescent="0.25">
      <c r="A47" s="123"/>
      <c r="B47" s="105"/>
      <c r="C47" s="17"/>
      <c r="D47" s="105"/>
      <c r="E47" s="17"/>
      <c r="F47" s="105"/>
      <c r="G47" s="74"/>
      <c r="H47" s="113"/>
      <c r="I47" s="74"/>
      <c r="J47" s="113"/>
      <c r="K47" s="139"/>
      <c r="L47" s="161"/>
      <c r="M47" s="166"/>
      <c r="N47" s="17"/>
      <c r="O47" s="177"/>
      <c r="P47" s="151"/>
    </row>
    <row r="48" spans="1:16" x14ac:dyDescent="0.25">
      <c r="A48" s="124" t="s">
        <v>28</v>
      </c>
      <c r="B48" s="44" t="s">
        <v>36</v>
      </c>
      <c r="C48" s="45" t="str">
        <f>C39</f>
        <v>Ostatní konstrukce a práce, bourání</v>
      </c>
      <c r="D48" s="46"/>
      <c r="E48" s="47"/>
      <c r="F48" s="48"/>
      <c r="G48" s="49">
        <f>SUM(G40:G46)</f>
        <v>0</v>
      </c>
      <c r="H48" s="50"/>
      <c r="I48" s="49">
        <f>SUM(I40:I46)</f>
        <v>0</v>
      </c>
      <c r="J48" s="51"/>
      <c r="K48" s="140">
        <f>SUM(K40:K46)</f>
        <v>0</v>
      </c>
      <c r="L48" s="160"/>
      <c r="M48" s="168"/>
      <c r="N48" s="142"/>
      <c r="O48" s="178"/>
      <c r="P48" s="152"/>
    </row>
    <row r="49" spans="1:16" x14ac:dyDescent="0.25">
      <c r="A49" s="121" t="s">
        <v>27</v>
      </c>
      <c r="B49" s="18" t="s">
        <v>40</v>
      </c>
      <c r="C49" s="15" t="s">
        <v>39</v>
      </c>
      <c r="D49" s="19"/>
      <c r="E49" s="16"/>
      <c r="F49" s="20"/>
      <c r="G49" s="63"/>
      <c r="H49" s="19"/>
      <c r="I49" s="63"/>
      <c r="J49" s="19"/>
      <c r="K49" s="134"/>
      <c r="L49" s="161"/>
      <c r="M49" s="165" t="s">
        <v>96</v>
      </c>
      <c r="N49" s="17"/>
      <c r="O49" s="177"/>
      <c r="P49" s="151"/>
    </row>
    <row r="50" spans="1:16" s="79" customFormat="1" ht="22.5" x14ac:dyDescent="0.25">
      <c r="A50" s="68">
        <v>24</v>
      </c>
      <c r="B50" s="84" t="s">
        <v>66</v>
      </c>
      <c r="C50" s="82" t="s">
        <v>67</v>
      </c>
      <c r="D50" s="88" t="s">
        <v>60</v>
      </c>
      <c r="E50" s="91">
        <v>19.5</v>
      </c>
      <c r="F50" s="112"/>
      <c r="G50" s="77">
        <f>E50*F50</f>
        <v>0</v>
      </c>
      <c r="H50" s="109"/>
      <c r="I50" s="77">
        <f>E50*H50</f>
        <v>0</v>
      </c>
      <c r="J50" s="109"/>
      <c r="K50" s="135">
        <f>E50*J50</f>
        <v>0</v>
      </c>
      <c r="L50" s="153"/>
      <c r="M50" s="162" t="s">
        <v>95</v>
      </c>
      <c r="N50" s="173" t="s">
        <v>114</v>
      </c>
      <c r="O50" s="176" t="s">
        <v>113</v>
      </c>
      <c r="P50" s="154" t="s">
        <v>135</v>
      </c>
    </row>
    <row r="51" spans="1:16" s="79" customFormat="1" ht="22.5" x14ac:dyDescent="0.25">
      <c r="A51" s="68">
        <v>25</v>
      </c>
      <c r="B51" s="84" t="s">
        <v>68</v>
      </c>
      <c r="C51" s="82" t="s">
        <v>69</v>
      </c>
      <c r="D51" s="88" t="s">
        <v>60</v>
      </c>
      <c r="E51" s="91">
        <v>72.400000000000006</v>
      </c>
      <c r="F51" s="112"/>
      <c r="G51" s="77">
        <f t="shared" ref="G51:G52" si="11">E51*F51</f>
        <v>0</v>
      </c>
      <c r="H51" s="109"/>
      <c r="I51" s="77">
        <f t="shared" ref="I51:I52" si="12">E51*H51</f>
        <v>0</v>
      </c>
      <c r="J51" s="109"/>
      <c r="K51" s="135">
        <f t="shared" ref="K51:K52" si="13">E51*J51</f>
        <v>0</v>
      </c>
      <c r="L51" s="153"/>
      <c r="M51" s="162" t="s">
        <v>95</v>
      </c>
      <c r="N51" s="173" t="s">
        <v>114</v>
      </c>
      <c r="O51" s="176" t="s">
        <v>113</v>
      </c>
      <c r="P51" s="154" t="s">
        <v>136</v>
      </c>
    </row>
    <row r="52" spans="1:16" s="79" customFormat="1" ht="22.5" x14ac:dyDescent="0.25">
      <c r="A52" s="89">
        <v>26</v>
      </c>
      <c r="B52" s="84" t="s">
        <v>70</v>
      </c>
      <c r="C52" s="82" t="s">
        <v>71</v>
      </c>
      <c r="D52" s="88" t="s">
        <v>60</v>
      </c>
      <c r="E52" s="91">
        <v>2.2000000000000002</v>
      </c>
      <c r="F52" s="112"/>
      <c r="G52" s="77">
        <f t="shared" si="11"/>
        <v>0</v>
      </c>
      <c r="H52" s="109"/>
      <c r="I52" s="77">
        <f t="shared" si="12"/>
        <v>0</v>
      </c>
      <c r="J52" s="109"/>
      <c r="K52" s="135">
        <f t="shared" si="13"/>
        <v>0</v>
      </c>
      <c r="L52" s="153"/>
      <c r="M52" s="162" t="s">
        <v>95</v>
      </c>
      <c r="N52" s="173" t="s">
        <v>114</v>
      </c>
      <c r="O52" s="176" t="s">
        <v>113</v>
      </c>
      <c r="P52" s="154" t="s">
        <v>137</v>
      </c>
    </row>
    <row r="53" spans="1:16" x14ac:dyDescent="0.25">
      <c r="A53" s="123"/>
      <c r="B53" s="105"/>
      <c r="C53" s="17"/>
      <c r="D53" s="105"/>
      <c r="E53" s="17"/>
      <c r="F53" s="105"/>
      <c r="G53" s="74"/>
      <c r="H53" s="113"/>
      <c r="I53" s="74"/>
      <c r="J53" s="113"/>
      <c r="K53" s="139"/>
      <c r="L53" s="161"/>
      <c r="M53" s="163"/>
      <c r="N53" s="17"/>
      <c r="O53" s="17"/>
      <c r="P53" s="151"/>
    </row>
    <row r="54" spans="1:16" ht="15.75" thickBot="1" x14ac:dyDescent="0.3">
      <c r="A54" s="125" t="s">
        <v>28</v>
      </c>
      <c r="B54" s="126" t="s">
        <v>41</v>
      </c>
      <c r="C54" s="114" t="str">
        <f>C49</f>
        <v>Poplatky za skládky</v>
      </c>
      <c r="D54" s="115"/>
      <c r="E54" s="116"/>
      <c r="F54" s="117"/>
      <c r="G54" s="118">
        <f>SUM(G50:G52)</f>
        <v>0</v>
      </c>
      <c r="H54" s="119"/>
      <c r="I54" s="118">
        <f>SUM(I50:I52)</f>
        <v>0</v>
      </c>
      <c r="J54" s="120"/>
      <c r="K54" s="143">
        <f>SUM(K50:K52)</f>
        <v>0</v>
      </c>
      <c r="L54" s="155"/>
      <c r="M54" s="169"/>
      <c r="N54" s="156"/>
      <c r="O54" s="170"/>
      <c r="P54" s="157"/>
    </row>
    <row r="55" spans="1:16" x14ac:dyDescent="0.25">
      <c r="G55" s="75"/>
      <c r="H55" s="75"/>
      <c r="I55" s="75"/>
      <c r="J55" s="75"/>
      <c r="K55" s="75"/>
    </row>
    <row r="56" spans="1:16" x14ac:dyDescent="0.25">
      <c r="G56" s="75"/>
      <c r="H56" s="75"/>
      <c r="I56" s="75"/>
      <c r="J56" s="75"/>
      <c r="K56" s="75"/>
    </row>
    <row r="57" spans="1:16" x14ac:dyDescent="0.25">
      <c r="G57" s="75"/>
      <c r="H57" s="75"/>
      <c r="I57" s="75"/>
      <c r="J57" s="75"/>
      <c r="K57" s="75"/>
    </row>
    <row r="58" spans="1:16" x14ac:dyDescent="0.25">
      <c r="G58" s="75"/>
      <c r="H58" s="75"/>
      <c r="I58" s="75"/>
      <c r="J58" s="75"/>
      <c r="K58" s="75"/>
    </row>
    <row r="59" spans="1:16" x14ac:dyDescent="0.25">
      <c r="G59" s="75"/>
      <c r="H59" s="75"/>
      <c r="I59" s="75"/>
      <c r="J59" s="75"/>
      <c r="K59" s="75"/>
    </row>
    <row r="60" spans="1:16" x14ac:dyDescent="0.25">
      <c r="G60" s="75"/>
      <c r="H60" s="75"/>
      <c r="I60" s="75"/>
      <c r="J60" s="75"/>
      <c r="K60" s="75"/>
    </row>
    <row r="61" spans="1:16" x14ac:dyDescent="0.25">
      <c r="G61" s="75"/>
      <c r="H61" s="75"/>
      <c r="I61" s="75"/>
      <c r="J61" s="75"/>
      <c r="K61" s="75"/>
    </row>
    <row r="62" spans="1:16" x14ac:dyDescent="0.25">
      <c r="G62" s="75"/>
      <c r="H62" s="75"/>
      <c r="I62" s="75"/>
      <c r="J62" s="75"/>
      <c r="K62" s="75"/>
    </row>
    <row r="63" spans="1:16" x14ac:dyDescent="0.25">
      <c r="G63" s="75"/>
      <c r="H63" s="75"/>
      <c r="I63" s="75"/>
      <c r="J63" s="75"/>
      <c r="K63" s="75"/>
    </row>
    <row r="64" spans="1:16" x14ac:dyDescent="0.25">
      <c r="G64" s="75"/>
      <c r="H64" s="75"/>
      <c r="I64" s="75"/>
      <c r="J64" s="75"/>
      <c r="K64" s="75"/>
    </row>
    <row r="65" spans="7:11" x14ac:dyDescent="0.25">
      <c r="G65" s="75"/>
      <c r="H65" s="75"/>
      <c r="I65" s="75"/>
      <c r="J65" s="75"/>
      <c r="K65" s="75"/>
    </row>
    <row r="66" spans="7:11" x14ac:dyDescent="0.25">
      <c r="G66" s="75"/>
      <c r="H66" s="75"/>
      <c r="I66" s="75"/>
      <c r="J66" s="75"/>
      <c r="K66" s="75"/>
    </row>
  </sheetData>
  <protectedRanges>
    <protectedRange sqref="D19:D20" name="Oblast1_1_1_1"/>
    <protectedRange sqref="B16:C16" name="Oblast1_1_6"/>
    <protectedRange sqref="D16" name="Oblast1_1_1_4"/>
    <protectedRange sqref="A17:D17 A19 A21:A22" name="Oblast1_2_5"/>
    <protectedRange sqref="B18:D18" name="Oblast1_4_4"/>
    <protectedRange sqref="D27" name="Oblast3_7_1_1"/>
    <protectedRange sqref="B36:D36" name="Oblast1_8_4"/>
    <protectedRange sqref="D52" name="Oblast1_9_2"/>
    <protectedRange sqref="A52" name="Oblast1_9_3_2_1"/>
    <protectedRange sqref="D50:D51" name="Oblast1_9_2_1_1"/>
    <protectedRange sqref="D21 D23" name="Oblast1_1_1_1_1"/>
    <protectedRange sqref="B19:C19" name="Oblast1_4_1_1"/>
    <protectedRange sqref="B20:C20" name="Oblast1_4_1_1_1"/>
    <protectedRange sqref="E46" name="Oblast1_9"/>
    <protectedRange sqref="B46:D46" name="Oblast1_9_1"/>
    <protectedRange sqref="D22" name="Oblast1_1_1_1_2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  <rowBreaks count="1" manualBreakCount="1">
    <brk id="3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2014-08-27T11:40:24Z</cp:lastPrinted>
  <dcterms:created xsi:type="dcterms:W3CDTF">2014-03-25T12:30:43Z</dcterms:created>
  <dcterms:modified xsi:type="dcterms:W3CDTF">2014-09-01T08:16:44Z</dcterms:modified>
</cp:coreProperties>
</file>