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19320" windowHeight="2005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SOPS!$B$1:$L$495</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H322" i="1" l="1"/>
  <c r="H38" i="1"/>
  <c r="H314" i="1" l="1"/>
  <c r="H310" i="1"/>
  <c r="H318" i="1" l="1"/>
  <c r="J322" i="1"/>
  <c r="L322" i="1"/>
  <c r="J318" i="1"/>
  <c r="L318" i="1"/>
  <c r="L262" i="1" l="1"/>
  <c r="J262" i="1"/>
  <c r="L258" i="1"/>
  <c r="J258" i="1"/>
  <c r="J38" i="1" l="1"/>
  <c r="L38" i="1"/>
  <c r="J495" i="1" l="1"/>
  <c r="L490" i="1"/>
  <c r="J490" i="1"/>
  <c r="L486" i="1"/>
  <c r="J486" i="1"/>
  <c r="L482" i="1"/>
  <c r="J482" i="1"/>
  <c r="L478" i="1"/>
  <c r="J478" i="1"/>
  <c r="L474" i="1"/>
  <c r="J474" i="1"/>
  <c r="L470" i="1"/>
  <c r="J470"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10" i="1"/>
  <c r="J410" i="1"/>
  <c r="L406" i="1"/>
  <c r="J406" i="1"/>
  <c r="L402" i="1"/>
  <c r="J402" i="1"/>
  <c r="L398" i="1"/>
  <c r="J398" i="1"/>
  <c r="L394" i="1"/>
  <c r="L495" i="1" s="1"/>
  <c r="J394" i="1"/>
  <c r="L390" i="1"/>
  <c r="J390" i="1"/>
  <c r="L386" i="1"/>
  <c r="J386"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14" i="1"/>
  <c r="J314" i="1"/>
  <c r="J383" i="1" s="1"/>
  <c r="L310" i="1"/>
  <c r="J310" i="1"/>
  <c r="L306" i="1"/>
  <c r="J306" i="1"/>
  <c r="L302" i="1"/>
  <c r="J302" i="1"/>
  <c r="L298" i="1"/>
  <c r="J298" i="1"/>
  <c r="L294" i="1"/>
  <c r="J294" i="1"/>
  <c r="L290" i="1"/>
  <c r="J290" i="1"/>
  <c r="J287" i="1"/>
  <c r="L282" i="1"/>
  <c r="J282" i="1"/>
  <c r="L278" i="1"/>
  <c r="J278" i="1"/>
  <c r="L274" i="1"/>
  <c r="J274" i="1"/>
  <c r="L270" i="1"/>
  <c r="L287" i="1" s="1"/>
  <c r="J270"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1" i="1"/>
  <c r="J171" i="1"/>
  <c r="L166" i="1"/>
  <c r="J166" i="1"/>
  <c r="L162" i="1"/>
  <c r="J162" i="1"/>
  <c r="L158" i="1"/>
  <c r="J158" i="1"/>
  <c r="L154" i="1"/>
  <c r="J154" i="1"/>
  <c r="L150" i="1"/>
  <c r="J150" i="1"/>
  <c r="L146" i="1"/>
  <c r="J146" i="1"/>
  <c r="L142" i="1"/>
  <c r="J142" i="1"/>
  <c r="L138" i="1"/>
  <c r="J138" i="1"/>
  <c r="L134" i="1"/>
  <c r="J134" i="1"/>
  <c r="J131" i="1"/>
  <c r="L126" i="1"/>
  <c r="J126" i="1"/>
  <c r="L122" i="1"/>
  <c r="J122" i="1"/>
  <c r="L118" i="1"/>
  <c r="J118" i="1"/>
  <c r="L114" i="1"/>
  <c r="J114" i="1"/>
  <c r="L110" i="1"/>
  <c r="J110" i="1"/>
  <c r="L106" i="1"/>
  <c r="J106" i="1"/>
  <c r="L102" i="1"/>
  <c r="J102" i="1"/>
  <c r="L98" i="1"/>
  <c r="L131" i="1" s="1"/>
  <c r="J98" i="1"/>
  <c r="J95" i="1"/>
  <c r="L90" i="1"/>
  <c r="L95" i="1" s="1"/>
  <c r="J90" i="1"/>
  <c r="L86" i="1"/>
  <c r="J86" i="1"/>
  <c r="L82" i="1"/>
  <c r="J82" i="1"/>
  <c r="J79" i="1"/>
  <c r="L74" i="1"/>
  <c r="J74" i="1"/>
  <c r="L70" i="1"/>
  <c r="J70" i="1"/>
  <c r="L66" i="1"/>
  <c r="L79" i="1" s="1"/>
  <c r="J66" i="1"/>
  <c r="L62" i="1"/>
  <c r="J62" i="1"/>
  <c r="L34" i="1"/>
  <c r="J34" i="1"/>
  <c r="L30" i="1"/>
  <c r="J30" i="1"/>
  <c r="L26" i="1"/>
  <c r="J26" i="1"/>
  <c r="L22" i="1"/>
  <c r="J22" i="1"/>
  <c r="L18" i="1"/>
  <c r="J18" i="1"/>
  <c r="L14" i="1"/>
  <c r="L43" i="1" s="1"/>
  <c r="J14" i="1"/>
  <c r="J43" i="1" s="1"/>
  <c r="L267" i="1" l="1"/>
  <c r="J267" i="1"/>
  <c r="L383"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<sst xmlns="http://schemas.openxmlformats.org/spreadsheetml/2006/main" count="1248" uniqueCount="438">
  <si>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</si>
  <si>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</si>
  <si>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</si>
  <si>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</si>
  <si>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</si>
  <si>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</si>
  <si>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</si>
  <si>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</si>
  <si>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</si>
  <si>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</si>
  <si>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</si>
  <si>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</si>
  <si>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</si>
  <si>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</si>
  <si>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</si>
  <si>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</si>
  <si>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</si>
  <si>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</si>
  <si>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</si>
  <si>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</si>
  <si>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</si>
  <si>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</si>
  <si>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</si>
  <si>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</si>
  <si>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</si>
  <si>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</si>
  <si>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</si>
  <si>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</si>
  <si>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</si>
  <si>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</si>
  <si>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</si>
  <si>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</si>
  <si>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</si>
  <si>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</si>
  <si>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</si>
  <si>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</si>
  <si>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</si>
  <si>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</si>
  <si>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</si>
  <si>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</si>
  <si>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</si>
  <si>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</si>
  <si>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</si>
  <si>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</si>
  <si>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</si>
  <si>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</si>
  <si>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</si>
  <si>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</si>
  <si>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</si>
  <si>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</si>
  <si>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</si>
  <si>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</si>
  <si>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</si>
  <si>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</si>
  <si>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</si>
  <si>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</si>
  <si>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</si>
  <si>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</si>
  <si>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</si>
  <si>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</si>
  <si>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</si>
  <si>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</si>
  <si>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</si>
  <si>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</si>
  <si>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</si>
  <si>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</si>
  <si>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</si>
  <si>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</si>
  <si>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</si>
  <si>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</si>
  <si>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</si>
  <si>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</si>
  <si>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</si>
  <si>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</si>
  <si>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</si>
  <si>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</si>
  <si>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</si>
  <si>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</si>
  <si>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</si>
  <si>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</si>
  <si>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</si>
  <si>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</si>
  <si>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</si>
  <si>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</si>
  <si>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</si>
  <si>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</si>
  <si>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</si>
  <si>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</si>
  <si>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</si>
  <si>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</si>
  <si>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</si>
  <si>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</si>
  <si>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</si>
  <si>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</si>
  <si>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</si>
  <si>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</si>
  <si>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</si>
  <si>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</si>
  <si>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</si>
  <si>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</si>
  <si>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</si>
  <si>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</si>
  <si>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</si>
  <si>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</si>
  <si>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</si>
  <si>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</si>
  <si>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</si>
  <si>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</si>
  <si>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</si>
  <si>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</si>
  <si>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</si>
  <si>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</si>
  <si>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</si>
  <si>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11-10-01</t>
  </si>
  <si>
    <t>ŽST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</si>
  <si>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</si>
  <si>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</si>
  <si>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</si>
  <si>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</si>
  <si>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</si>
  <si>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</si>
  <si>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</si>
  <si>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</si>
  <si>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</si>
  <si>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Technická specifikace položky odpovídá příslušné cenové soustavě</t>
  </si>
  <si>
    <t>015250</t>
  </si>
  <si>
    <t>POPLATKY ZA LIKVIDACŮ ODPADŮ NEKONTAMINOVANÝCH - 17 02 03  POLYETYLÉNOVÉ  PODLOŽKY (ŽEL. SVRŠEK)</t>
  </si>
  <si>
    <t>1: 26624*0,00009*1,1</t>
  </si>
  <si>
    <t>015260</t>
  </si>
  <si>
    <t>POPLATKY ZA LIKVIDACŮ ODPADŮ NEKONTAMINOVANÝCH - 07 02 99  PRYŽOVÉ PODLOŽKY (ŽEL. SVRŠEK)</t>
  </si>
  <si>
    <t>1: 26624*0,00019*1,1</t>
  </si>
  <si>
    <t>015210</t>
  </si>
  <si>
    <t>POPLATKY ZA LIKVIDACŮ ODPADŮ NEKONTAMINOVANÝCH - 17 01 01  ŽELEZNIČNÍ PRAŽCE BETONOVÉ</t>
  </si>
  <si>
    <t>1: 2599*0,27</t>
  </si>
  <si>
    <t>015520</t>
  </si>
  <si>
    <t>POPLATKY ZA LIKVIDACŮ ODPADŮ NEBEZPEČNÝCH - 17 02 04*  ŽELEZNIČNÍ PRAŽCE DŘEVĚNÉ</t>
  </si>
  <si>
    <t>1: (50+2387)*0,08+1144*0,12</t>
  </si>
  <si>
    <t>015170</t>
  </si>
  <si>
    <t>OTSKP-SPK+ŽS 2018</t>
  </si>
  <si>
    <t>POPLATKY ZA LIKVIDACŮ ODPADŮ NEKONTAMINOVANÝCH - 17 02 01  DŘEVO PO STAVEBNÍM POUŽITÍ, Z DEMOLIC</t>
  </si>
  <si>
    <t>1: 25*0,1*0,55</t>
  </si>
  <si>
    <t>05</t>
  </si>
  <si>
    <t>MATERIÁL ŽELEZNIČNÍHO SVRŠKU</t>
  </si>
  <si>
    <t>Materiál 201</t>
  </si>
  <si>
    <t>KUS</t>
  </si>
  <si>
    <t>RD05051cnm2.1</t>
  </si>
  <si>
    <t>doprava PRAŽCů BETONOVÝch  BEZPODKLADNICOVÝch - TYP B 91, vystrojených W 14</t>
  </si>
  <si>
    <t>tkm</t>
  </si>
  <si>
    <t>zajišťuje zhotovitel</t>
  </si>
  <si>
    <t>1: 0,310*329*7545; počet ks dle položky 201, hmotnost jednoho pražce 0,310 t, z Místa předání Uherský Ostroh na MZ Praha- Libeň 329 km _x000D_
2: (1436,071+2562,064+528,674)/0,6: dle pč.11+13+14 , přepočet na rozdělení 0,6 m,  ks celkem 7545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</si>
  <si>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</si>
  <si>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</si>
  <si>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</si>
  <si>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</si>
  <si>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</si>
  <si>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RD0518cnm2.1</t>
  </si>
  <si>
    <t>doprava KOLEJNIC 49 E1 R260</t>
  </si>
  <si>
    <t>50</t>
  </si>
  <si>
    <t>Komunikace</t>
  </si>
  <si>
    <t>512550</t>
  </si>
  <si>
    <t>KOLEJOVÉ LOŽE - ZŘÍZENÍ Z KAMENIVA HRUBÉHO DRCENÉHO (ŠTĚRK)</t>
  </si>
  <si>
    <t>M3</t>
  </si>
  <si>
    <t>1: viz. pril. výkazu výměr; 14923</t>
  </si>
  <si>
    <t>543231</t>
  </si>
  <si>
    <t>VÝMĚNA JEDNOTLIVÉHO PRAŽCE BETONOVÉHO PODKLADNICOVÉHO, UPEVNĚNÍ TUHÉ</t>
  </si>
  <si>
    <t>1: viz. pril. výkazu výměr; 20</t>
  </si>
  <si>
    <t>549210</t>
  </si>
  <si>
    <t>PRAŽCOVÁ KOTVA V NOVĚ ZŘIZOVANÉ KOLEJI</t>
  </si>
  <si>
    <t>1: viz. pril. výkazu výměr; 250</t>
  </si>
  <si>
    <t>52</t>
  </si>
  <si>
    <t>Zřízení drážního svršku</t>
  </si>
  <si>
    <t>542121</t>
  </si>
  <si>
    <t>SMĚROVÉ A VÝŠKOVÉ VYROVNÁNÍ KOLEJE NA PRAŽCÍCH BETONOVÝCH DO 0,05 M</t>
  </si>
  <si>
    <t>M</t>
  </si>
  <si>
    <t>1: viz. pril. výkazu výměr; 300+25,134</t>
  </si>
  <si>
    <t>R529352cnm2.1</t>
  </si>
  <si>
    <t>R 201</t>
  </si>
  <si>
    <t>KOLEJ 49 E1 DLOUHÉ PASY, ROZD. "U", BEZSTYKOVÁ, PR. BET. BEZPODKLADNICOVÝ, UP. PRUŽNÉ</t>
  </si>
  <si>
    <t>1: viz. pril. výkazu výměr SO111001_11.pdf str.20; 1451,534_x000D_
2: odpočet výh. pražců krátkých; -15,463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</si>
  <si>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</si>
  <si>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52A141</t>
  </si>
  <si>
    <t>KOLEJ 49 E1 REGENEROVANÁ, ROZD. "C", BEZSTYKOVÁ, PR. BET. PODKLADNICOVÝ UŽITÝ, UP. TUHÉ</t>
  </si>
  <si>
    <t>1: viz. pril. výkazu výměr; 52,606_x000D_
2: SO111001_11.pdf str.20</t>
  </si>
  <si>
    <t>R524352cnm2.1</t>
  </si>
  <si>
    <t>KOLEJ 60 E2 DLOUHÉ PASY, ROZD. "U", BEZSTYKOVÁ, PR. BET. BEZPODKLADNICOVÝ, UP. PRUŽNÉ</t>
  </si>
  <si>
    <t>1: Viz. výkaz výměr SO111001_11.pdf str.20; 2928,783_x000D_
2: odpočet pražců společných a krátkých; -166,800-146,849-53,070</t>
  </si>
  <si>
    <t>R527352cnm2.1</t>
  </si>
  <si>
    <t>KOLEJ 60 E2 DLOUHÉ PASY TEPELNĚ OPRACOVANÉ, ROZD. "U", BEZSTYKOVÁ, PR. BET. BEZPODKLADNICOVÝ, UP. - PRUŽNÉ</t>
  </si>
  <si>
    <t>1: viz. výkaz výměr SO111001_11.pdf str.20; 616,952_x000D_
2: odpočet na pražcích společných a krátkých;-42,000-46,278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</si>
  <si>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</si>
  <si>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</si>
  <si>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</si>
  <si>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4432,923</t>
  </si>
  <si>
    <t>542322</t>
  </si>
  <si>
    <t>NÁSLEDNÁ ÚPRAVA SMĚROVÉHO A VÝŠKOVÉHO USPOŘÁDÁNÍ VÝHYBKOVÉ KONSTRUKCE - PRAŽCE BETONOVÉ</t>
  </si>
  <si>
    <t>1: viz. výkaz výměr; 2174,198</t>
  </si>
  <si>
    <t>549331</t>
  </si>
  <si>
    <t>ZŘÍZENÍ BEZSTYKOVÉ KOLEJE NA STÁVAJÍCÍCH ÚSECÍCH V KOLEJI</t>
  </si>
  <si>
    <t>1: 6*70</t>
  </si>
  <si>
    <t>54</t>
  </si>
  <si>
    <t>Svary kolejnic a izolované styky</t>
  </si>
  <si>
    <t>549111</t>
  </si>
  <si>
    <t>BROUŠENÍ KOLEJE A VÝHYBEK</t>
  </si>
  <si>
    <t>1: viz. příloha výkazu výměr;4432,923+2174,198</t>
  </si>
  <si>
    <t>545112</t>
  </si>
  <si>
    <t>SVAR KOLEJNIC (STEJNÉHO TVARU) 60 E2, R 65 SPOJITĚ</t>
  </si>
  <si>
    <t>1: viz. pril. výkazu výměr; 656+4*2</t>
  </si>
  <si>
    <t>545122</t>
  </si>
  <si>
    <t>SVAR KOLEJNIC (STEJNÉHO TVARU) 49 E1, T SPOJITĚ</t>
  </si>
  <si>
    <t>1: viz. pril. výkazu výměr;130+6*2</t>
  </si>
  <si>
    <t>544100</t>
  </si>
  <si>
    <t>IZOLOVANÝ STYK MONTOVANÝ JAKÉHOKOLIV TVARU</t>
  </si>
  <si>
    <t>75C871</t>
  </si>
  <si>
    <t>KOLEJOVÁ PROPOJKA VÝHYBKOVÁ - DODÁVKA</t>
  </si>
  <si>
    <t>1: viz.v.v.; 114</t>
  </si>
  <si>
    <t>75C877</t>
  </si>
  <si>
    <t>KOLEJOVÁ PROPOJKA VÝHYBKOVÁ - MONTÁŽ</t>
  </si>
  <si>
    <t>545210</t>
  </si>
  <si>
    <t>SVAR PŘECHODOVÝ (PŘECHODOVÁ KOLEJNICE) 49 E1/60 E2</t>
  </si>
  <si>
    <t>544221</t>
  </si>
  <si>
    <t>IZOLOVANÝ STYK LEPENÝ DÉLKY KRATŠÍ NEŽ STANDARDNÍ (DO 3,4 M), TEPELNĚ NEOPRACOVANÝ, TVARU 60 E2 NEBO - R 65</t>
  </si>
  <si>
    <t>544222</t>
  </si>
  <si>
    <t>IZOLOVANÝ STYK LEPENÝ DÉLKY KRATŠÍ NEŽ STANDARDNÍ (DO 3,4 M), TEPELNĚ NEOPRACOVANÝ, TVARU 49 E1</t>
  </si>
  <si>
    <t>56</t>
  </si>
  <si>
    <t>Výhybky a výhybkové konstrukce</t>
  </si>
  <si>
    <t>539102</t>
  </si>
  <si>
    <t>ZVLÁŠTNÍ VYBAVENÍ VÝHYBEK, PRAŽCE ŽLABOVÉ, SESTAVA 2 KS</t>
  </si>
  <si>
    <t>KPL</t>
  </si>
  <si>
    <t>539103</t>
  </si>
  <si>
    <t>ZVLÁŠTNÍ VYBAVENÍ VÝHYBEK, PRAŽCE ŽLABOVÉ, SESTAVA 3 KS</t>
  </si>
  <si>
    <t>R524372cnm2.1</t>
  </si>
  <si>
    <t>KOLEJ 60 E2 DLOUHÉ PASY, ROZD. "U", BEZSTYKOVÁ, PR. BET. VÝHYBKOVÝ KRÁTKÝ, UP. PRUŽNÉ</t>
  </si>
  <si>
    <t>2: 146,849+53,070; dle SO111001_11.pdf str.20_x000D_
3: pražce krátké a mezivýhybkové (bez úklonu)</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</si>
  <si>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</si>
  <si>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</si>
  <si>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</si>
  <si>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2: 166,800;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</si>
  <si>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</si>
  <si>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R527372cnm2.1</t>
  </si>
  <si>
    <t>KOLEJ 60 E2 DLOUHÉ PASY TEPELNĚ OPRACOVANÉ, ROZD. "U", BEZSTYKOVÁ, PR. BET. VÝHYBKOVÝ KRÁTKÝ, UP. - PRUŽNÉ</t>
  </si>
  <si>
    <t>1: 46,278; dle SO111001_11.pdf str.20_x000D_
2: položku nově zavedl a výměru upravil jz</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</si>
  <si>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</si>
  <si>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R527392cnm2.1</t>
  </si>
  <si>
    <t>KOLEJ 60 E2 DLOUHÉ PASY TEPELNĚ OPRACOVANÉ, ROZD. "U", BEZSTYKOVÁ, PR. BET. VÝHYBKOVÝ DLOUHÝ, UP. - PRUŽNÉ</t>
  </si>
  <si>
    <t>1: 42,000; dle SO111001_11.pdf str.20</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</si>
  <si>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</si>
  <si>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R529372cnm2.1</t>
  </si>
  <si>
    <t>KOLEJ 49 E1 DLOUHÉ PASY, ROZD. "U", BEZSTYKOVÁ, PR. BET. VÝHYBKOVÝ KRÁTKÝ, UP. PRUŽNÉ</t>
  </si>
  <si>
    <t>1: 15,463;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</si>
  <si>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</si>
  <si>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533193</t>
  </si>
  <si>
    <t>J 60 1:11-300, PR. BET., UP. PRUŽNÉ</t>
  </si>
  <si>
    <t>5331E3</t>
  </si>
  <si>
    <t>J 60 1:14-760, PR. BET., UP. PRUŽNÉ</t>
  </si>
  <si>
    <t>539710</t>
  </si>
  <si>
    <t>ZVLÁŠTNÍ VYBAVENÍ VÝHYBEK, PŘÍPLATEK ZA KONSTRUKCI A VÝROBU OBLOUKOVÉ VÝHYBKY</t>
  </si>
  <si>
    <t>5331C3</t>
  </si>
  <si>
    <t>J 60 1:12-500, PR. BET., UP. PRUŽNÉ</t>
  </si>
  <si>
    <t>533173</t>
  </si>
  <si>
    <t>J 60 1:9-300, PR. BET., UP. PRUŽNÉ</t>
  </si>
  <si>
    <t>53973E</t>
  </si>
  <si>
    <t>ZVLÁŠTNÍ VYBAVENÍ VÝHYBEK, PŘÍPLATEK ZA TEPELNÉ OPRACOVÁNÍ CELÉ VÝHYBKY 1:14-760</t>
  </si>
  <si>
    <t>1: Viz. výkaz výměr; 4</t>
  </si>
  <si>
    <t>539319</t>
  </si>
  <si>
    <t>ZVLÁŠTNÍ VYBAVENÍ VÝHYBEK, TEPELNĚ OPRACOVANÝ JAZYK S OPORNICÍ 60 E2 PRO TVAR 1:11-300</t>
  </si>
  <si>
    <t>53931E</t>
  </si>
  <si>
    <t>ZVLÁŠTNÍ VYBAVENÍ VÝHYBEK, TEPELNĚ OPRACOVANÝ JAZYK S OPORNICÍ 60 E2 PRO TVAR 1:14-760</t>
  </si>
  <si>
    <t>53931C</t>
  </si>
  <si>
    <t>ZVLÁŠTNÍ VYBAVENÍ VÝHYBEK, TEPELNĚ OPRACOVANÝ JAZYK S OPORNICÍ 60 E2 PRO TVAR 1:12-500</t>
  </si>
  <si>
    <t>53940E</t>
  </si>
  <si>
    <t>ZVLÁŠTNÍ VYBAVENÍ VÝHYBEK, VÁLEČKOVÉ STOLIČKY NADZVEDÁVACÍ (BEZ ROZLIŠENÍ PROFILU KOLEJNIC) PRO TVAR - 1:14-760</t>
  </si>
  <si>
    <t>539409</t>
  </si>
  <si>
    <t>ZVLÁŠTNÍ VYBAVENÍ VÝHYBEK, VÁLEČKOVÉ STOLIČKY NADZVEDÁVACÍ (BEZ ROZLIŠENÍ PROFILU KOLEJNIC) PRO TVAR - 1:11-300</t>
  </si>
  <si>
    <t>1: viz. výkaz výměr; 3</t>
  </si>
  <si>
    <t>53940C</t>
  </si>
  <si>
    <t>ZVLÁŠTNÍ VYBAVENÍ VÝHYBEK, VÁLEČKOVÉ STOLIČKY NADZVEDÁVACÍ (BEZ ROZLIŠENÍ PROFILU KOLEJNIC) PRO TVAR - 1:12-500</t>
  </si>
  <si>
    <t>1: viz. výkaz výměr; 2</t>
  </si>
  <si>
    <t>539407</t>
  </si>
  <si>
    <t>ZVLÁŠTNÍ VYBAVENÍ VÝHYBEK, VÁLEČKOVÉ STOLIČKY NADZVEDÁVACÍ (BEZ ROZLIŠENÍ PROFILU KOLEJNIC) PRO TVAR - 1:9-300</t>
  </si>
  <si>
    <t>1: viz výkaz výměr; 1</t>
  </si>
  <si>
    <t>539511</t>
  </si>
  <si>
    <t>ZVLÁŠTNÍ VYBAVENÍ VÝHYBEK, VÁLEČKOVÁ STOLIČKA DOTLAČOVACÍ</t>
  </si>
  <si>
    <t>90</t>
  </si>
  <si>
    <t>Ostatní konstrukce a práce</t>
  </si>
  <si>
    <t>925110</t>
  </si>
  <si>
    <t>DRÁŽNÍ STEZKY Z DRTI TL. DO 50 MM</t>
  </si>
  <si>
    <t>M2</t>
  </si>
  <si>
    <t>1: viz. výkaz výměr; 8268,8</t>
  </si>
  <si>
    <t>923131</t>
  </si>
  <si>
    <t>NÁMEZNÍK</t>
  </si>
  <si>
    <t>R925920mj</t>
  </si>
  <si>
    <t>DRÁŽNÍ STEZKY Z JINÉHO MATERIÁLU TL. PŘES 50 MM</t>
  </si>
  <si>
    <t>m3</t>
  </si>
  <si>
    <t>1: dle výkazu výměr; 3395,8</t>
  </si>
  <si>
    <t>921930</t>
  </si>
  <si>
    <t>ANTIKOROZNÍ PROVEDENÍ UPEVŇOVADEL A JINÉHO DROBNÉHO KOLEJIVA</t>
  </si>
  <si>
    <t>1: 4*4</t>
  </si>
  <si>
    <t>96</t>
  </si>
  <si>
    <t>Bourání a demontáže</t>
  </si>
  <si>
    <t>965223</t>
  </si>
  <si>
    <t>DEMONTÁŽ VÝHYBKOVÉ KONSTRUKCE NA DŘEVĚNÝCH PRAŽCÍCH DO KOLEJOVÝCH POLÍ S ODVOZEM NA MONTÁŽNÍ - ZÁKLADNU S NÁSLEDNÝM ROZEBRÁNÍM</t>
  </si>
  <si>
    <t>1: viz. pril. výkazu výměr; 1604,3</t>
  </si>
  <si>
    <t>965311</t>
  </si>
  <si>
    <t>ROZEBRÁNÍ PŘEJEZDU, PŘECHODU Z DÍLCŮ</t>
  </si>
  <si>
    <t>1: betonové panely ; 42*2,5</t>
  </si>
  <si>
    <t>965113</t>
  </si>
  <si>
    <t>DEMONTÁŽ KOLEJE NA BETONOVÝCH PRAŽCÍCH DO KOLEJOVÝCH POLÍ S ODVOZEM NA MONTÁŽNÍ ZÁKLADNU S NÁSLEDNÝM - ROZEBRÁNÍM</t>
  </si>
  <si>
    <t>1: S49+R65+T; 2103,87+1855,02+713,6</t>
  </si>
  <si>
    <t>965123</t>
  </si>
  <si>
    <t>DEMONTÁŽ KOLEJE NA DŘEVĚNÝCH PRAŽCÍCH DO KOLEJOVÝCH POLÍ S ODVOZEM NA MONTÁŽNÍ ZÁKLADNU S NÁSLEDNÝM - ROZEBRÁNÍM</t>
  </si>
  <si>
    <t>1: S49+ R65+T; 1720,22+17,92+203,89</t>
  </si>
  <si>
    <t>965312</t>
  </si>
  <si>
    <t>ROZEBRÁNÍ PŘEJEZDU, PŘECHODU Z DÍLCŮ - ODVOZ (NA LIKVIDACI ODPADŮ NEBO JINÉ URČENÉ MÍSTO)</t>
  </si>
  <si>
    <t>TKM</t>
  </si>
  <si>
    <t>1: 105*0,15*2,5*5</t>
  </si>
  <si>
    <t>965010</t>
  </si>
  <si>
    <t>ODSTRANĚNÍ KOLEJOVÉHO LOŽE A DRÁŽNÍCH STEZEK</t>
  </si>
  <si>
    <t>965021</t>
  </si>
  <si>
    <t>ODSTRANĚNÍ KOLEJOVÉHO LOŽE A DRÁŽNÍCH STEZEK - ODVOZ NA SKLÁDKU</t>
  </si>
  <si>
    <t>M3KM</t>
  </si>
  <si>
    <t>965321</t>
  </si>
  <si>
    <t>ROZEBRÁNÍ PŘEJEZDU, PŘECHODU OSTATNÍCH</t>
  </si>
  <si>
    <t>1: provizorní přechod dřevěný; 10*2,5</t>
  </si>
  <si>
    <t>965322</t>
  </si>
  <si>
    <t>ROZEBRÁNÍ PŘEJEZDU, PŘECHODU OSTATNÍCH - ODVOZ (NA LIKVIDACI ODPADŮ NEBO JINÉ URČENÉ MÍSTO)</t>
  </si>
  <si>
    <t>1: 25*0,1*0,55=1,375 t; 1,375*40</t>
  </si>
  <si>
    <t>965821</t>
  </si>
  <si>
    <t>DEMONTÁŽ KILOMETROVNÍKU, HEKTOMETROVNÍKU, MEZNÍKU</t>
  </si>
  <si>
    <t>965822</t>
  </si>
  <si>
    <t>DEMONTÁŽ KILOMETROVNÍKU, HEKTOMETROVNÍKU, MEZNÍKU - ODVOZ (NA LIKVIDACI ODPADŮ NEBO JINÉ URČENÉ - MÍSTO)</t>
  </si>
  <si>
    <t>1: 15*0,157*5</t>
  </si>
  <si>
    <t>965831</t>
  </si>
  <si>
    <t>DEMONTÁŽ NÁMEZNÍKU</t>
  </si>
  <si>
    <t>1: námezník; 29</t>
  </si>
  <si>
    <t>965832</t>
  </si>
  <si>
    <t>DEMONTÁŽ NÁMEZNÍKU - ODVOZ (NA LIKVIDACI ODPADŮ NEBO JINÉ URČENÉ MÍSTO)</t>
  </si>
  <si>
    <t>1: 29*0,056*5</t>
  </si>
  <si>
    <t>965116</t>
  </si>
  <si>
    <t>DEMONTÁŽ KOLEJE NA BETONOVÝCH PRAŽCÍCH - ODVOZ ROZEBRANÝCH SOUČÁSTÍ (Z MÍSTA DEMONTÁŽE NEBO Z - MONTÁŽNÍ ZÁKLADNY) K LIKVIDACI</t>
  </si>
  <si>
    <t>1: pražce; 2599*0,27*5_x000D_
2: šrot ocelový celkem; 425*9_x000D_
3: pryžové podložky; 5,56*40_x000D_
4: PE podložky; 2,64*40</t>
  </si>
  <si>
    <t>965126</t>
  </si>
  <si>
    <t>DEMONTÁŽ KOLEJE NA DŘEVĚNÝCH PRAŽCÍCH - ODVOZ ROZEBRANÝCH SOUČÁSTÍ (Z MÍSTA DEMONTÁŽE NEBO Z - MONTÁŽNÍ ZÁKLADNY) K LIKVIDACI</t>
  </si>
  <si>
    <t>1: Pražce;(50+2387)*0,08*40+1144*0,12*40</t>
  </si>
  <si>
    <t>965841</t>
  </si>
  <si>
    <t>DEMONTÁŽ JAKÉKOLIV NÁVĚSTI</t>
  </si>
  <si>
    <t>1: 2+2+1</t>
  </si>
  <si>
    <t>965842</t>
  </si>
  <si>
    <t>DEMONTÁŽ JAKÉKOLIV NÁVĚSTI - ODVOZ (NA LIKVIDACI ODPADŮ NEBO JINÉ URČENÉ MÍSTO)</t>
  </si>
  <si>
    <t>1: 5*15/1000*9</t>
  </si>
  <si>
    <t>965431</t>
  </si>
  <si>
    <t>ODSTRANĚNÍ ZARÁŽEDLA BETONOVÉHO</t>
  </si>
  <si>
    <t>965432</t>
  </si>
  <si>
    <t>ODSTRANĚNÍ ZARÁŽEDLA BETONOVÉHO - ODVOZ (NA LIKVIDACI ODPADŮ NEBO JINÉ URČENÉ MÍSTO)</t>
  </si>
  <si>
    <t>1: 10,7*2,5*2*5</t>
  </si>
  <si>
    <t>965441</t>
  </si>
  <si>
    <t>ODSTRANĚNÍ ZARÁŽEDLA KOLEJNICOVÉHO</t>
  </si>
  <si>
    <t>965442</t>
  </si>
  <si>
    <t>ODSTRANĚNÍ ZARÁŽEDLA KOLEJNICOVÉHO - ODVOZ (NA LIKVIDACI ODPADŮ NEBO JINÉ URČENÉ MÍSTO)</t>
  </si>
  <si>
    <t>1: 1,5*4*9</t>
  </si>
  <si>
    <t>99</t>
  </si>
  <si>
    <t>Provizorní stavy</t>
  </si>
  <si>
    <t>1: viz. pril. výkazu výměr;2197,6</t>
  </si>
  <si>
    <t>1: viz. výkaz výměr; 1224,1</t>
  </si>
  <si>
    <t>1: viz.v.v; 2</t>
  </si>
  <si>
    <t>1: viz. v.v. ;1675</t>
  </si>
  <si>
    <t>1: 1675*40</t>
  </si>
  <si>
    <t>1: námezník; 2</t>
  </si>
  <si>
    <t>1: 2*0,056*5</t>
  </si>
  <si>
    <t>1: dle výkazu výměr; 293,8</t>
  </si>
  <si>
    <t>965222</t>
  </si>
  <si>
    <t>DEMONTÁŽ VÝHYBKOVÉ KONSTRUKCE NA DŘEVĚNÝCH PRAŽCÍCH DO KOLEJOVÝCH POLÍ S ODVOZEM NA MONTÁŽNÍ - ZÁKLADNU BEZ NÁSLEDNÉHO ROZEBRÁNÍ</t>
  </si>
  <si>
    <t>1: viz. příloha výkazu výměr; 119,7</t>
  </si>
  <si>
    <t>1: S49,SB8, rozdělení d; 258,117_x000D_
2: R65, SB8, rozdělení d; 468,99</t>
  </si>
  <si>
    <t>1: S49, rozděl.b; 213,537</t>
  </si>
  <si>
    <t>52A252</t>
  </si>
  <si>
    <t>KOLEJ 49 E1 REGENEROVANÁ, ROZD. "D", BEZSTYKOVÁ, PR. BET. BEZPODKLADNICOVÝ, UP. PRUŽNÉ</t>
  </si>
  <si>
    <t>1: viz. v.v. ; 230,09</t>
  </si>
  <si>
    <t>52A211</t>
  </si>
  <si>
    <t>KOLEJ 49 E1 REGENEROVANÁ, ROZD. "D", BEZSTYKOVÁ, PR. DŘ., UP. TUHÉ</t>
  </si>
  <si>
    <t>1: viz. v.v. ; 187,137</t>
  </si>
  <si>
    <t>52X000</t>
  </si>
  <si>
    <t>KOLEJ ZPĚTNĚ NAMONTOVANÁ Z VYZÍSKANÉHO MATERIÁLU</t>
  </si>
  <si>
    <t>1: viz. v.v. , R65 užitá, beton. pražce "d"; 562,02</t>
  </si>
  <si>
    <t>1: viz. v.v. S49+R65+UIC60; 190,669+281,95+275</t>
  </si>
  <si>
    <t>1: viz.v.v.; 88</t>
  </si>
  <si>
    <t>1: UIC+R65; 20+82</t>
  </si>
  <si>
    <t>1: viz.v.v; 20</t>
  </si>
  <si>
    <t>539541</t>
  </si>
  <si>
    <t>ZVLÁŠTNÍ VYBAVENÍ VÝHYBEK, HÁKOVÝ ZÁVĚR</t>
  </si>
  <si>
    <t>1: viz.v.v.; 2</t>
  </si>
  <si>
    <t>75C231</t>
  </si>
  <si>
    <t>NÁVĚSTNÍ TĚLESO PRO VÝHYBKU A VÝKOLEJKU - DODÁVKA</t>
  </si>
  <si>
    <t>75C237</t>
  </si>
  <si>
    <t>NÁVĚSTNÍ TĚLESO PRO VÝHYBKU A VÝKOLEJKU - MONTÁŽ</t>
  </si>
  <si>
    <t>1: viz.v.v.; 20</t>
  </si>
  <si>
    <t>1: viz.v.v.; 111</t>
  </si>
  <si>
    <t>1: viz výkaz. výměr; 24</t>
  </si>
  <si>
    <t>549311</t>
  </si>
  <si>
    <t>ZRUŠENÍ A ZNOVUZŘÍZENÍ BEZSTYKOVÉ KOLEJE NA NEDEMONTOVANÝCH ÚSECÍCH V KOLEJI</t>
  </si>
  <si>
    <t>1: viz. výkaz výměr; 1750</t>
  </si>
  <si>
    <t>Celkem za 015</t>
  </si>
  <si>
    <t>Celkem za 05</t>
  </si>
  <si>
    <t>Celkem za 50</t>
  </si>
  <si>
    <t>Celkem za 52</t>
  </si>
  <si>
    <t>Celkem za 54</t>
  </si>
  <si>
    <t>Celkem za 56</t>
  </si>
  <si>
    <t>Celkem za 90</t>
  </si>
  <si>
    <t>Celkem za 96</t>
  </si>
  <si>
    <t>Celkem za 99</t>
  </si>
  <si>
    <t>do B.1.2 jde</t>
  </si>
  <si>
    <t>015150</t>
  </si>
  <si>
    <t>POPLATKY ZA LIKVIDACŮ ODPADŮ NEKONTAMINOVANÝCH - 17 05 08  ŠTĚRK Z KOLEJIŠTĚ</t>
  </si>
  <si>
    <t>1: viz. výkaz výměr; 41</t>
  </si>
  <si>
    <t>539551</t>
  </si>
  <si>
    <t>539520</t>
  </si>
  <si>
    <t>ZVLÁŠTNÍ VYBAVENÍ VÝHYBEK, PRODLOUŽENÍ KLUZNÉ STOLIČKY PRO SNÍMAČ POLOHY JAZYKŮ</t>
  </si>
  <si>
    <t>PÁR</t>
  </si>
  <si>
    <t>ZVLÁŠTNÍ VYBAVENÍ VÝHYBEK, OMEZOVAČ POLOHY JAZYKA</t>
  </si>
  <si>
    <t xml:space="preserve">1: viz. výkaz výměr; </t>
  </si>
  <si>
    <t>1: 1710*1,808</t>
  </si>
  <si>
    <t>965023</t>
  </si>
  <si>
    <t>ODSTRANĚNÍ KOLEJOVÉHO LOŽE A DRÁŽNÍCH STEZEK - ODVOZ NA RECYKLACI</t>
  </si>
  <si>
    <t>965090</t>
  </si>
  <si>
    <t>ODSTRANĚNÍ KOLEJOVÉHO LOŽE A DRÁŽNÍCH STEZEK - DOPRAVA VÝSIVEK</t>
  </si>
  <si>
    <t>1: 9224*5</t>
  </si>
  <si>
    <t>REGENEROVANÁ J S 49 1:9-300, PR. DŘ., UP. TUHÉ</t>
  </si>
  <si>
    <t>534371</t>
  </si>
  <si>
    <t>1: viz výkaz. výměr; 10</t>
  </si>
  <si>
    <t>1: viz. výkaz výměr; 15</t>
  </si>
  <si>
    <t>1: Viz. výkaz výměr; 7</t>
  </si>
  <si>
    <t>1: Viz. výkaz výměr; 15</t>
  </si>
  <si>
    <t>1: Viz. v.v.štěrk +kontamin.; 12299+1710-3075</t>
  </si>
  <si>
    <t>1: 1710*40</t>
  </si>
  <si>
    <t>1: 351,630*(411); tonáž  dle položky 202, z Místa předání Třinec- Lysá a dále stejně 411 km
2: (2562,064+199,919+166,800)*2*0,06003: dle pč. 13+29+30, přepočet na tuny, celkem t  351,630</t>
  </si>
  <si>
    <t>1: 74,071*148; tonáž  dle položky 203, z Místa předání po trase Chabařovice- Bohosudov- pravobřežka- Lysá- Počernice- Vysočany- Libeň 148 km
2: (528,674+46,278+42,000)*2*0,06003: dle VK/14+31+32, 2 kolejnice, přepočet na tuny, celkem t 74,071</t>
  </si>
  <si>
    <t>1: 143,383*411; tonáž  dle položky 204, z Místa předání Třinec- Lysá a dále stejně 411 km
2: (1436,071+15,463)*2*0,04939: dle pč. 11+33, přepočet na tuny, celkem t 143,383</t>
  </si>
  <si>
    <t>1: 2767,2*1,808+1675*1,808</t>
  </si>
  <si>
    <t>1:2767,2*43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</si>
</sst>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5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11"/>
      <color theme="1"/>
      <name val="Calibri"/>
      <family val="2"/>
      <charset val="238"/>
      <scheme val="minor"/>
    </font>
    <font>
      <sz val="8"/>
      <color rgb="FFFF00FF"/>
      <name val="Arial"/>
      <family val="2"/>
      <charset val="238"/>
    </font>
    <font>
      <sz val="8"/>
      <color rgb="FFFF00FF"/>
      <name val="Arial CE"/>
      <charset val="238"/>
    </font>
    <font>
      <sz val="8"/>
      <color rgb="FFFF0000"/>
      <name val="Arial CE"/>
      <charset val="238"/>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4">
    <xf numFmtId="0" fontId="0" fillId="0" borderId="0"/>
    <xf numFmtId="0" fontId="4" fillId="0" borderId="0">
      <alignment vertical="center"/>
    </xf>
    <xf numFmtId="0" fontId="6" fillId="0" borderId="0">
      <alignment vertical="center"/>
    </xf>
    <xf numFmtId="44" fontId="46" fillId="0" borderId="0" applyFont="0" applyFill="0" applyBorder="0" applyAlignment="0" applyProtection="0"/>
  </cellStyleXfs>
  <cellXfs count="23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4" fontId="1" fillId="10" borderId="0" xfId="0" applyNumberFormat="1" applyFont="1" applyFill="1" applyAlignment="1" applyProtection="1">
      <alignment horizontal="right" vertical="center"/>
      <protection locked="0"/>
    </xf>
    <xf numFmtId="44" fontId="1" fillId="0" borderId="0" xfId="3" applyFont="1" applyAlignment="1" applyProtection="1">
      <alignment vertical="center"/>
      <protection locked="0"/>
    </xf>
    <xf numFmtId="44" fontId="42" fillId="0" borderId="58" xfId="3" applyFont="1" applyFill="1" applyBorder="1" applyAlignment="1" applyProtection="1">
      <alignment vertical="center" wrapText="1"/>
      <protection locked="0"/>
    </xf>
    <xf numFmtId="44" fontId="42" fillId="0" borderId="11" xfId="3" applyFont="1" applyFill="1" applyBorder="1" applyAlignment="1" applyProtection="1">
      <alignment vertical="center" wrapText="1"/>
      <protection locked="0"/>
    </xf>
    <xf numFmtId="44" fontId="42" fillId="0" borderId="11" xfId="3" applyFont="1" applyFill="1" applyBorder="1" applyAlignment="1" applyProtection="1">
      <alignment horizontal="center" vertical="center" wrapText="1"/>
      <protection locked="0"/>
    </xf>
    <xf numFmtId="44" fontId="42" fillId="0" borderId="11" xfId="3" applyFont="1" applyFill="1" applyBorder="1" applyAlignment="1" applyProtection="1">
      <alignment horizontal="right" vertical="center"/>
      <protection locked="0"/>
    </xf>
    <xf numFmtId="44" fontId="42" fillId="0" borderId="64" xfId="3" applyFont="1" applyFill="1" applyBorder="1" applyAlignment="1" applyProtection="1">
      <alignment horizontal="right" vertical="center"/>
      <protection locked="0"/>
    </xf>
    <xf numFmtId="44" fontId="1" fillId="0" borderId="0" xfId="3" applyFont="1" applyProtection="1">
      <protection locked="0"/>
    </xf>
    <xf numFmtId="0" fontId="47" fillId="0" borderId="0" xfId="0" applyFont="1" applyBorder="1" applyAlignment="1" applyProtection="1">
      <alignment vertical="center"/>
      <protection locked="0"/>
    </xf>
    <xf numFmtId="0" fontId="48" fillId="0" borderId="0" xfId="0" applyFont="1" applyFill="1" applyBorder="1" applyAlignment="1" applyProtection="1">
      <alignment vertical="center" wrapText="1"/>
      <protection locked="0"/>
    </xf>
    <xf numFmtId="49" fontId="48" fillId="0" borderId="0" xfId="0" applyNumberFormat="1" applyFont="1" applyFill="1" applyBorder="1" applyAlignment="1" applyProtection="1">
      <alignment vertical="center" wrapText="1"/>
      <protection locked="0"/>
    </xf>
    <xf numFmtId="49" fontId="48" fillId="0" borderId="0" xfId="0" applyNumberFormat="1" applyFont="1" applyFill="1" applyBorder="1" applyAlignment="1" applyProtection="1">
      <alignment horizontal="center" vertical="center" wrapText="1"/>
      <protection locked="0"/>
    </xf>
    <xf numFmtId="166" fontId="48" fillId="0" borderId="0" xfId="0" applyNumberFormat="1" applyFont="1" applyFill="1" applyBorder="1" applyAlignment="1" applyProtection="1">
      <alignment horizontal="center" vertical="center" wrapText="1"/>
      <protection locked="0"/>
    </xf>
    <xf numFmtId="4" fontId="48" fillId="0" borderId="0" xfId="0" applyNumberFormat="1" applyFont="1" applyFill="1" applyBorder="1" applyAlignment="1" applyProtection="1">
      <alignment horizontal="right" vertical="center"/>
      <protection locked="0"/>
    </xf>
    <xf numFmtId="0" fontId="1" fillId="0" borderId="0" xfId="0" applyFont="1" applyBorder="1" applyProtection="1">
      <protection locked="0"/>
    </xf>
    <xf numFmtId="0" fontId="47" fillId="0" borderId="0" xfId="0" applyFont="1" applyAlignment="1" applyProtection="1">
      <alignment vertical="center"/>
      <protection locked="0"/>
    </xf>
    <xf numFmtId="49" fontId="48" fillId="10" borderId="1" xfId="0" applyNumberFormat="1" applyFont="1" applyFill="1" applyBorder="1" applyAlignment="1" applyProtection="1">
      <alignment vertical="center" wrapText="1"/>
      <protection locked="0"/>
    </xf>
    <xf numFmtId="0" fontId="48" fillId="10" borderId="56" xfId="0" applyFont="1" applyFill="1" applyBorder="1" applyAlignment="1" applyProtection="1">
      <alignment vertical="center" wrapText="1"/>
      <protection locked="0"/>
    </xf>
    <xf numFmtId="49" fontId="48" fillId="10" borderId="0" xfId="0" applyNumberFormat="1" applyFont="1" applyFill="1" applyBorder="1" applyAlignment="1" applyProtection="1">
      <alignment vertical="center" wrapText="1"/>
      <protection locked="0"/>
    </xf>
    <xf numFmtId="49" fontId="48" fillId="10" borderId="54" xfId="0" applyNumberFormat="1" applyFont="1" applyFill="1" applyBorder="1" applyAlignment="1" applyProtection="1">
      <alignment vertical="center" wrapText="1"/>
      <protection locked="0"/>
    </xf>
    <xf numFmtId="49" fontId="48" fillId="10" borderId="0" xfId="0" applyNumberFormat="1" applyFont="1" applyFill="1" applyBorder="1" applyAlignment="1" applyProtection="1">
      <alignment horizontal="center" vertical="center" wrapText="1"/>
      <protection locked="0"/>
    </xf>
    <xf numFmtId="166" fontId="48" fillId="10" borderId="0" xfId="0" applyNumberFormat="1" applyFont="1" applyFill="1" applyBorder="1" applyAlignment="1" applyProtection="1">
      <alignment horizontal="center" vertical="center" wrapText="1"/>
      <protection locked="0"/>
    </xf>
    <xf numFmtId="4" fontId="48" fillId="10" borderId="0" xfId="0" applyNumberFormat="1" applyFont="1" applyFill="1" applyBorder="1" applyAlignment="1" applyProtection="1">
      <alignment horizontal="right" vertical="center"/>
      <protection locked="0"/>
    </xf>
    <xf numFmtId="4" fontId="48" fillId="10" borderId="63" xfId="0" applyNumberFormat="1" applyFont="1" applyFill="1" applyBorder="1" applyAlignment="1" applyProtection="1">
      <alignment horizontal="right" vertical="center"/>
      <protection locked="0"/>
    </xf>
    <xf numFmtId="0" fontId="49" fillId="11" borderId="57" xfId="0" applyFont="1" applyFill="1" applyBorder="1" applyAlignment="1" applyProtection="1">
      <alignment vertical="center" wrapText="1"/>
      <protection locked="0"/>
    </xf>
    <xf numFmtId="49" fontId="49" fillId="11" borderId="1" xfId="0" applyNumberFormat="1" applyFont="1" applyFill="1" applyBorder="1" applyAlignment="1" applyProtection="1">
      <alignment vertical="center" wrapText="1"/>
      <protection locked="0"/>
    </xf>
    <xf numFmtId="49" fontId="49" fillId="11" borderId="54" xfId="0" applyNumberFormat="1" applyFont="1" applyFill="1" applyBorder="1" applyAlignment="1" applyProtection="1">
      <alignment vertical="center" wrapText="1"/>
      <protection locked="0"/>
    </xf>
    <xf numFmtId="166" fontId="49" fillId="11" borderId="1" xfId="0" applyNumberFormat="1" applyFont="1" applyFill="1" applyBorder="1" applyAlignment="1" applyProtection="1">
      <alignment horizontal="center" vertical="center" wrapText="1"/>
      <protection locked="0"/>
    </xf>
    <xf numFmtId="166" fontId="42" fillId="12" borderId="1" xfId="0" applyNumberFormat="1" applyFont="1" applyFill="1" applyBorder="1" applyAlignment="1" applyProtection="1">
      <alignment horizontal="center" vertical="center" wrapText="1"/>
      <protection locked="0"/>
    </xf>
    <xf numFmtId="0" fontId="42" fillId="12" borderId="57" xfId="0" applyFont="1" applyFill="1" applyBorder="1" applyAlignment="1" applyProtection="1">
      <alignment vertical="center" wrapText="1"/>
      <protection locked="0"/>
    </xf>
    <xf numFmtId="49" fontId="42" fillId="12" borderId="54"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4">
    <cellStyle name="Měna" xfId="3" builtinId="4"/>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24"/>
  <sheetViews>
    <sheetView showGridLines="0" tabSelected="1" view="pageBreakPreview" topLeftCell="B148" zoomScaleNormal="85" zoomScaleSheetLayoutView="100" workbookViewId="0">
      <selection activeCell="H159" sqref="H159"/>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22.7109375" style="10" customWidth="1"/>
    <col min="15" max="16384" width="9.140625" style="10"/>
  </cols>
  <sheetData>
    <row r="1" spans="1:15" s="13" customFormat="1" ht="30.75" customHeight="1" thickTop="1" thickBot="1" x14ac:dyDescent="0.3">
      <c r="A1" s="13" t="s">
        <v>91</v>
      </c>
      <c r="B1" s="204" t="s">
        <v>82</v>
      </c>
      <c r="C1" s="205"/>
      <c r="D1" s="205"/>
      <c r="E1" s="205"/>
      <c r="F1" s="205"/>
      <c r="G1" s="205"/>
      <c r="H1" s="205"/>
      <c r="I1" s="92"/>
      <c r="J1" s="93"/>
      <c r="K1" s="42"/>
      <c r="L1" s="43" t="str">
        <f>D3</f>
        <v>SO 11-10-01</v>
      </c>
      <c r="N1" s="151" t="s">
        <v>409</v>
      </c>
    </row>
    <row r="2" spans="1:15" s="13" customFormat="1" ht="57" customHeight="1" thickTop="1" thickBot="1" x14ac:dyDescent="0.3">
      <c r="B2" s="206" t="s">
        <v>10</v>
      </c>
      <c r="C2" s="207"/>
      <c r="D2" s="94"/>
      <c r="E2" s="46"/>
      <c r="F2" s="28" t="s">
        <v>108</v>
      </c>
      <c r="G2" s="44"/>
      <c r="H2" s="45"/>
      <c r="I2" s="208" t="s">
        <v>25</v>
      </c>
      <c r="J2" s="209"/>
      <c r="K2" s="210">
        <f>ROUND(SUBTOTAL(9,L13:L495),2)</f>
        <v>0</v>
      </c>
      <c r="L2" s="211"/>
      <c r="N2" s="152">
        <f>SUM(L46:L61)</f>
        <v>0</v>
      </c>
    </row>
    <row r="3" spans="1:15" s="13" customFormat="1" ht="42.75" customHeight="1" thickTop="1" thickBot="1" x14ac:dyDescent="0.3">
      <c r="B3" s="95" t="s">
        <v>30</v>
      </c>
      <c r="C3" s="96"/>
      <c r="D3" s="97" t="s">
        <v>113</v>
      </c>
      <c r="E3" s="30"/>
      <c r="F3" s="29" t="s">
        <v>114</v>
      </c>
      <c r="G3" s="98"/>
      <c r="H3" s="99"/>
      <c r="I3" s="100"/>
      <c r="J3" s="101"/>
      <c r="K3" s="228"/>
      <c r="L3" s="229"/>
    </row>
    <row r="4" spans="1:15" s="13" customFormat="1" ht="18" customHeight="1" thickTop="1" x14ac:dyDescent="0.25">
      <c r="B4" s="214" t="s">
        <v>19</v>
      </c>
      <c r="C4" s="215"/>
      <c r="D4" s="216"/>
      <c r="E4" s="4" t="s">
        <v>35</v>
      </c>
      <c r="F4" s="41" t="s">
        <v>31</v>
      </c>
      <c r="G4" s="39"/>
      <c r="H4" s="40"/>
      <c r="I4" s="226" t="s">
        <v>28</v>
      </c>
      <c r="J4" s="227"/>
      <c r="K4" s="2">
        <v>824</v>
      </c>
      <c r="L4" s="3">
        <v>30</v>
      </c>
    </row>
    <row r="5" spans="1:15" s="13" customFormat="1" ht="18" customHeight="1" x14ac:dyDescent="0.25">
      <c r="B5" s="102" t="s">
        <v>26</v>
      </c>
      <c r="C5" s="103"/>
      <c r="D5" s="103"/>
      <c r="E5" s="4" t="s">
        <v>27</v>
      </c>
      <c r="F5" s="218" t="str">
        <f>IF((E5="Stádium 2"),"  Dokumentace pro územní řízení - DUR",(IF((E5="Stádium 3"),"  Projektová dokumentace (DOS/DSP)","")))</f>
        <v xml:space="preserve">  Projektová dokumentace (DOS/DSP)</v>
      </c>
      <c r="G5" s="218"/>
      <c r="H5" s="219"/>
      <c r="I5" s="217" t="s">
        <v>20</v>
      </c>
      <c r="J5" s="216"/>
      <c r="K5" s="5" t="s">
        <v>109</v>
      </c>
      <c r="L5" s="49"/>
    </row>
    <row r="6" spans="1:15" s="13" customFormat="1" ht="18" customHeight="1" x14ac:dyDescent="0.2">
      <c r="B6" s="102" t="s">
        <v>18</v>
      </c>
      <c r="C6" s="103"/>
      <c r="D6" s="103"/>
      <c r="E6" s="4" t="s">
        <v>81</v>
      </c>
      <c r="F6" s="230"/>
      <c r="G6" s="230"/>
      <c r="H6" s="231"/>
      <c r="I6" s="217" t="s">
        <v>21</v>
      </c>
      <c r="J6" s="216"/>
      <c r="K6" s="5" t="s">
        <v>110</v>
      </c>
      <c r="L6" s="49"/>
      <c r="O6" s="53"/>
    </row>
    <row r="7" spans="1:15" s="13" customFormat="1" ht="18" customHeight="1" x14ac:dyDescent="0.2">
      <c r="B7" s="220" t="s">
        <v>22</v>
      </c>
      <c r="C7" s="203"/>
      <c r="D7" s="203"/>
      <c r="E7" s="104">
        <v>44256</v>
      </c>
      <c r="F7" s="232" t="s">
        <v>17</v>
      </c>
      <c r="G7" s="233"/>
      <c r="H7" s="234"/>
      <c r="I7" s="225" t="s">
        <v>24</v>
      </c>
      <c r="J7" s="215"/>
      <c r="K7" s="47">
        <v>2018</v>
      </c>
      <c r="L7" s="50"/>
      <c r="O7" s="54"/>
    </row>
    <row r="8" spans="1:15" s="13" customFormat="1" ht="19.5" customHeight="1" thickBot="1" x14ac:dyDescent="0.3">
      <c r="B8" s="235" t="s">
        <v>23</v>
      </c>
      <c r="C8" s="236"/>
      <c r="D8" s="236"/>
      <c r="E8" s="105">
        <v>45170</v>
      </c>
      <c r="F8" s="19" t="s">
        <v>98</v>
      </c>
      <c r="G8" s="237" t="s">
        <v>111</v>
      </c>
      <c r="H8" s="238"/>
      <c r="I8" s="202" t="s">
        <v>16</v>
      </c>
      <c r="J8" s="203"/>
      <c r="K8" s="48" t="s">
        <v>112</v>
      </c>
      <c r="L8" s="51"/>
    </row>
    <row r="9" spans="1:15" s="13" customFormat="1" ht="9.75" customHeight="1" x14ac:dyDescent="0.25">
      <c r="B9" s="223" t="str">
        <f>F2</f>
        <v>Optimalizace traťového úseku Mstětice (mimo) - Praha-Vysočany (včetně) - cnm2.1</v>
      </c>
      <c r="C9" s="224"/>
      <c r="D9" s="224"/>
      <c r="E9" s="224"/>
      <c r="F9" s="224"/>
      <c r="G9" s="224"/>
      <c r="H9" s="224"/>
      <c r="I9" s="224"/>
      <c r="J9" s="224"/>
      <c r="K9" s="20" t="str">
        <f>$I$5</f>
        <v>ISPROFIN:</v>
      </c>
      <c r="L9" s="52" t="str">
        <f>K5</f>
        <v>327 321 4901</v>
      </c>
    </row>
    <row r="10" spans="1:15" s="13" customFormat="1" ht="15" customHeight="1" x14ac:dyDescent="0.25">
      <c r="B10" s="221" t="s">
        <v>11</v>
      </c>
      <c r="C10" s="200" t="s">
        <v>0</v>
      </c>
      <c r="D10" s="200" t="s">
        <v>1</v>
      </c>
      <c r="E10" s="200" t="s">
        <v>12</v>
      </c>
      <c r="F10" s="200" t="s">
        <v>29</v>
      </c>
      <c r="G10" s="200" t="s">
        <v>2</v>
      </c>
      <c r="H10" s="200" t="s">
        <v>3</v>
      </c>
      <c r="I10" s="200" t="s">
        <v>13</v>
      </c>
      <c r="J10" s="200" t="s">
        <v>14</v>
      </c>
      <c r="K10" s="212" t="s">
        <v>95</v>
      </c>
      <c r="L10" s="213"/>
    </row>
    <row r="11" spans="1:15" s="13" customFormat="1" ht="15" customHeight="1" x14ac:dyDescent="0.25">
      <c r="B11" s="221"/>
      <c r="C11" s="200"/>
      <c r="D11" s="200"/>
      <c r="E11" s="200"/>
      <c r="F11" s="200"/>
      <c r="G11" s="200"/>
      <c r="H11" s="200"/>
      <c r="I11" s="200"/>
      <c r="J11" s="200"/>
      <c r="K11" s="212"/>
      <c r="L11" s="213"/>
    </row>
    <row r="12" spans="1:15" s="13" customFormat="1" ht="12.75" customHeight="1" thickBot="1" x14ac:dyDescent="0.3">
      <c r="B12" s="222"/>
      <c r="C12" s="201"/>
      <c r="D12" s="201"/>
      <c r="E12" s="201"/>
      <c r="F12" s="201"/>
      <c r="G12" s="201"/>
      <c r="H12" s="201"/>
      <c r="I12" s="201"/>
      <c r="J12" s="201"/>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2.5" x14ac:dyDescent="0.2">
      <c r="A14" s="69" t="s">
        <v>119</v>
      </c>
      <c r="B14" s="154">
        <v>1</v>
      </c>
      <c r="C14" s="110" t="s">
        <v>120</v>
      </c>
      <c r="D14" s="110"/>
      <c r="E14" s="110" t="s">
        <v>121</v>
      </c>
      <c r="F14" s="88" t="s">
        <v>122</v>
      </c>
      <c r="G14" s="110" t="s">
        <v>123</v>
      </c>
      <c r="H14" s="158">
        <v>3091.7</v>
      </c>
      <c r="I14" s="111"/>
      <c r="J14" s="111" t="str">
        <f>IF(ISNUMBER(I14),ROUND(H14*I14,3),"")</f>
        <v/>
      </c>
      <c r="K14" s="81"/>
      <c r="L14" s="78">
        <f>ROUND(H14*K14,2)</f>
        <v>0</v>
      </c>
      <c r="M14" s="71"/>
    </row>
    <row r="15" spans="1:15" s="69" customFormat="1" x14ac:dyDescent="0.2">
      <c r="A15" s="69" t="s">
        <v>5</v>
      </c>
      <c r="B15" s="112"/>
      <c r="C15" s="113"/>
      <c r="D15" s="113"/>
      <c r="E15" s="113"/>
      <c r="F15" s="88"/>
      <c r="G15" s="113"/>
      <c r="H15" s="114"/>
      <c r="I15" s="114"/>
      <c r="J15" s="114"/>
      <c r="K15" s="80"/>
      <c r="L15" s="79"/>
      <c r="M15" s="71"/>
    </row>
    <row r="16" spans="1:15" s="69" customFormat="1" ht="10.15" x14ac:dyDescent="0.2">
      <c r="A16" s="69" t="s">
        <v>7</v>
      </c>
      <c r="B16" s="112"/>
      <c r="C16" s="113"/>
      <c r="D16" s="113"/>
      <c r="E16" s="113"/>
      <c r="F16" s="156" t="s">
        <v>419</v>
      </c>
      <c r="G16" s="113"/>
      <c r="H16" s="114"/>
      <c r="I16" s="114"/>
      <c r="J16" s="114"/>
      <c r="K16" s="80"/>
      <c r="L16" s="79"/>
      <c r="M16" s="71"/>
    </row>
    <row r="17" spans="1:13" s="69" customFormat="1" x14ac:dyDescent="0.2">
      <c r="A17" s="69" t="s">
        <v>8</v>
      </c>
      <c r="B17" s="112"/>
      <c r="C17" s="113"/>
      <c r="D17" s="113"/>
      <c r="E17" s="113"/>
      <c r="F17" s="88" t="s">
        <v>124</v>
      </c>
      <c r="G17" s="113"/>
      <c r="H17" s="114"/>
      <c r="I17" s="114"/>
      <c r="J17" s="114"/>
      <c r="K17" s="80"/>
      <c r="L17" s="79"/>
      <c r="M17" s="71"/>
    </row>
    <row r="18" spans="1:13" s="69" customFormat="1" ht="22.5" x14ac:dyDescent="0.2">
      <c r="A18" s="69" t="s">
        <v>119</v>
      </c>
      <c r="B18" s="109">
        <v>2</v>
      </c>
      <c r="C18" s="110" t="s">
        <v>125</v>
      </c>
      <c r="D18" s="110"/>
      <c r="E18" s="110" t="s">
        <v>121</v>
      </c>
      <c r="F18" s="88" t="s">
        <v>126</v>
      </c>
      <c r="G18" s="110" t="s">
        <v>123</v>
      </c>
      <c r="H18" s="111">
        <v>2.6360000000000001</v>
      </c>
      <c r="I18" s="111"/>
      <c r="J18" s="111" t="str">
        <f>IF(ISNUMBER(I18),ROUND(H18*I18,3),"")</f>
        <v/>
      </c>
      <c r="K18" s="81"/>
      <c r="L18" s="78">
        <f>ROUND(H18*K18,2)</f>
        <v>0</v>
      </c>
      <c r="M18" s="71"/>
    </row>
    <row r="19" spans="1:13" s="69" customFormat="1" x14ac:dyDescent="0.2">
      <c r="A19" s="69" t="s">
        <v>5</v>
      </c>
      <c r="B19" s="112"/>
      <c r="C19" s="113"/>
      <c r="D19" s="113"/>
      <c r="E19" s="113"/>
      <c r="F19" s="88"/>
      <c r="G19" s="113"/>
      <c r="H19" s="114"/>
      <c r="I19" s="114"/>
      <c r="J19" s="114"/>
      <c r="K19" s="80"/>
      <c r="L19" s="79"/>
      <c r="M19" s="71"/>
    </row>
    <row r="20" spans="1:13" s="69" customFormat="1" x14ac:dyDescent="0.2">
      <c r="A20" s="69" t="s">
        <v>7</v>
      </c>
      <c r="B20" s="112"/>
      <c r="C20" s="113"/>
      <c r="D20" s="113"/>
      <c r="E20" s="113"/>
      <c r="F20" s="88" t="s">
        <v>127</v>
      </c>
      <c r="G20" s="113"/>
      <c r="H20" s="114"/>
      <c r="I20" s="114"/>
      <c r="J20" s="114"/>
      <c r="K20" s="80"/>
      <c r="L20" s="79"/>
      <c r="M20" s="71"/>
    </row>
    <row r="21" spans="1:13" s="69" customFormat="1" x14ac:dyDescent="0.2">
      <c r="A21" s="69" t="s">
        <v>8</v>
      </c>
      <c r="B21" s="112"/>
      <c r="C21" s="113"/>
      <c r="D21" s="113"/>
      <c r="E21" s="113"/>
      <c r="F21" s="88" t="s">
        <v>124</v>
      </c>
      <c r="G21" s="113"/>
      <c r="H21" s="114"/>
      <c r="I21" s="114"/>
      <c r="J21" s="114"/>
      <c r="K21" s="80"/>
      <c r="L21" s="79"/>
      <c r="M21" s="71"/>
    </row>
    <row r="22" spans="1:13" s="69" customFormat="1" ht="22.5" x14ac:dyDescent="0.2">
      <c r="A22" s="69" t="s">
        <v>119</v>
      </c>
      <c r="B22" s="109">
        <v>3</v>
      </c>
      <c r="C22" s="110" t="s">
        <v>128</v>
      </c>
      <c r="D22" s="110"/>
      <c r="E22" s="110" t="s">
        <v>121</v>
      </c>
      <c r="F22" s="88" t="s">
        <v>129</v>
      </c>
      <c r="G22" s="110" t="s">
        <v>123</v>
      </c>
      <c r="H22" s="111">
        <v>5.5640000000000001</v>
      </c>
      <c r="I22" s="111"/>
      <c r="J22" s="111" t="str">
        <f>IF(ISNUMBER(I22),ROUND(H22*I22,3),"")</f>
        <v/>
      </c>
      <c r="K22" s="81"/>
      <c r="L22" s="78">
        <f>ROUND(H22*K22,2)</f>
        <v>0</v>
      </c>
      <c r="M22" s="71"/>
    </row>
    <row r="23" spans="1:13" s="69" customFormat="1" x14ac:dyDescent="0.2">
      <c r="A23" s="69" t="s">
        <v>5</v>
      </c>
      <c r="B23" s="112"/>
      <c r="C23" s="113"/>
      <c r="D23" s="113"/>
      <c r="E23" s="113"/>
      <c r="F23" s="88"/>
      <c r="G23" s="113"/>
      <c r="H23" s="114"/>
      <c r="I23" s="114"/>
      <c r="J23" s="114"/>
      <c r="K23" s="80"/>
      <c r="L23" s="79"/>
      <c r="M23" s="71"/>
    </row>
    <row r="24" spans="1:13" s="69" customFormat="1" x14ac:dyDescent="0.2">
      <c r="A24" s="69" t="s">
        <v>7</v>
      </c>
      <c r="B24" s="112"/>
      <c r="C24" s="113"/>
      <c r="D24" s="113"/>
      <c r="E24" s="113"/>
      <c r="F24" s="88" t="s">
        <v>130</v>
      </c>
      <c r="G24" s="113"/>
      <c r="H24" s="114"/>
      <c r="I24" s="114"/>
      <c r="J24" s="114"/>
      <c r="K24" s="80"/>
      <c r="L24" s="79"/>
      <c r="M24" s="71"/>
    </row>
    <row r="25" spans="1:13" s="69" customFormat="1" x14ac:dyDescent="0.2">
      <c r="A25" s="69" t="s">
        <v>8</v>
      </c>
      <c r="B25" s="112"/>
      <c r="C25" s="113"/>
      <c r="D25" s="113"/>
      <c r="E25" s="113"/>
      <c r="F25" s="88" t="s">
        <v>124</v>
      </c>
      <c r="G25" s="113"/>
      <c r="H25" s="114"/>
      <c r="I25" s="114"/>
      <c r="J25" s="114"/>
      <c r="K25" s="80"/>
      <c r="L25" s="79"/>
      <c r="M25" s="71"/>
    </row>
    <row r="26" spans="1:13" s="69" customFormat="1" ht="22.5" x14ac:dyDescent="0.2">
      <c r="A26" s="69" t="s">
        <v>119</v>
      </c>
      <c r="B26" s="109">
        <v>4</v>
      </c>
      <c r="C26" s="110" t="s">
        <v>131</v>
      </c>
      <c r="D26" s="110"/>
      <c r="E26" s="110" t="s">
        <v>121</v>
      </c>
      <c r="F26" s="88" t="s">
        <v>132</v>
      </c>
      <c r="G26" s="110" t="s">
        <v>123</v>
      </c>
      <c r="H26" s="111">
        <v>701.73</v>
      </c>
      <c r="I26" s="111"/>
      <c r="J26" s="111" t="str">
        <f>IF(ISNUMBER(I26),ROUND(H26*I26,3),"")</f>
        <v/>
      </c>
      <c r="K26" s="81"/>
      <c r="L26" s="78">
        <f>ROUND(H26*K26,2)</f>
        <v>0</v>
      </c>
      <c r="M26" s="71"/>
    </row>
    <row r="27" spans="1:13" s="69" customFormat="1" x14ac:dyDescent="0.2">
      <c r="A27" s="69" t="s">
        <v>5</v>
      </c>
      <c r="B27" s="112"/>
      <c r="C27" s="113"/>
      <c r="D27" s="113"/>
      <c r="E27" s="113"/>
      <c r="F27" s="88"/>
      <c r="G27" s="113"/>
      <c r="H27" s="114"/>
      <c r="I27" s="114"/>
      <c r="J27" s="114"/>
      <c r="K27" s="80"/>
      <c r="L27" s="79"/>
      <c r="M27" s="71"/>
    </row>
    <row r="28" spans="1:13" s="69" customFormat="1" x14ac:dyDescent="0.2">
      <c r="A28" s="69" t="s">
        <v>7</v>
      </c>
      <c r="B28" s="112"/>
      <c r="C28" s="113"/>
      <c r="D28" s="113"/>
      <c r="E28" s="113"/>
      <c r="F28" s="88" t="s">
        <v>133</v>
      </c>
      <c r="G28" s="113"/>
      <c r="H28" s="114"/>
      <c r="I28" s="114"/>
      <c r="J28" s="114"/>
      <c r="K28" s="80"/>
      <c r="L28" s="79"/>
      <c r="M28" s="71"/>
    </row>
    <row r="29" spans="1:13" s="69" customFormat="1" x14ac:dyDescent="0.2">
      <c r="A29" s="69" t="s">
        <v>8</v>
      </c>
      <c r="B29" s="112"/>
      <c r="C29" s="113"/>
      <c r="D29" s="113"/>
      <c r="E29" s="113"/>
      <c r="F29" s="88" t="s">
        <v>124</v>
      </c>
      <c r="G29" s="113"/>
      <c r="H29" s="114"/>
      <c r="I29" s="114"/>
      <c r="J29" s="114"/>
      <c r="K29" s="80"/>
      <c r="L29" s="79"/>
      <c r="M29" s="71"/>
    </row>
    <row r="30" spans="1:13" s="69" customFormat="1" x14ac:dyDescent="0.2">
      <c r="A30" s="69" t="s">
        <v>119</v>
      </c>
      <c r="B30" s="109">
        <v>5</v>
      </c>
      <c r="C30" s="110" t="s">
        <v>134</v>
      </c>
      <c r="D30" s="110"/>
      <c r="E30" s="110" t="s">
        <v>121</v>
      </c>
      <c r="F30" s="88" t="s">
        <v>135</v>
      </c>
      <c r="G30" s="110" t="s">
        <v>123</v>
      </c>
      <c r="H30" s="111">
        <v>332.24</v>
      </c>
      <c r="I30" s="111"/>
      <c r="J30" s="111" t="str">
        <f>IF(ISNUMBER(I30),ROUND(H30*I30,3),"")</f>
        <v/>
      </c>
      <c r="K30" s="81"/>
      <c r="L30" s="78">
        <f>ROUND(H30*K30,2)</f>
        <v>0</v>
      </c>
      <c r="M30" s="71"/>
    </row>
    <row r="31" spans="1:13" s="69" customFormat="1" x14ac:dyDescent="0.2">
      <c r="A31" s="70" t="s">
        <v>5</v>
      </c>
      <c r="B31" s="112"/>
      <c r="C31" s="113"/>
      <c r="D31" s="113"/>
      <c r="E31" s="113"/>
      <c r="F31" s="88"/>
      <c r="G31" s="115"/>
      <c r="H31" s="114"/>
      <c r="I31" s="114"/>
      <c r="J31" s="114"/>
      <c r="K31" s="80"/>
      <c r="L31" s="79"/>
    </row>
    <row r="32" spans="1:13" s="69" customFormat="1" x14ac:dyDescent="0.2">
      <c r="A32" s="70" t="s">
        <v>7</v>
      </c>
      <c r="B32" s="112"/>
      <c r="C32" s="113"/>
      <c r="D32" s="113"/>
      <c r="E32" s="113"/>
      <c r="F32" s="88" t="s">
        <v>136</v>
      </c>
      <c r="G32" s="115"/>
      <c r="H32" s="114"/>
      <c r="I32" s="114"/>
      <c r="J32" s="114"/>
      <c r="K32" s="80"/>
      <c r="L32" s="79"/>
    </row>
    <row r="33" spans="1:13" s="69" customFormat="1" x14ac:dyDescent="0.2">
      <c r="A33" s="70" t="s">
        <v>8</v>
      </c>
      <c r="B33" s="112"/>
      <c r="C33" s="113"/>
      <c r="D33" s="113"/>
      <c r="E33" s="113"/>
      <c r="F33" s="88" t="s">
        <v>124</v>
      </c>
      <c r="G33" s="115"/>
      <c r="H33" s="114"/>
      <c r="I33" s="114"/>
      <c r="J33" s="114"/>
      <c r="K33" s="80"/>
      <c r="L33" s="79"/>
    </row>
    <row r="34" spans="1:13" s="69" customFormat="1" ht="22.5" x14ac:dyDescent="0.2">
      <c r="A34" s="70" t="s">
        <v>119</v>
      </c>
      <c r="B34" s="109">
        <v>6</v>
      </c>
      <c r="C34" s="110" t="s">
        <v>137</v>
      </c>
      <c r="D34" s="110"/>
      <c r="E34" s="110" t="s">
        <v>138</v>
      </c>
      <c r="F34" s="88" t="s">
        <v>139</v>
      </c>
      <c r="G34" s="116" t="s">
        <v>123</v>
      </c>
      <c r="H34" s="111">
        <v>1.375</v>
      </c>
      <c r="I34" s="111"/>
      <c r="J34" s="111" t="str">
        <f>IF(ISNUMBER(I34),ROUND(H34*I34,3),"")</f>
        <v/>
      </c>
      <c r="K34" s="81"/>
      <c r="L34" s="78">
        <f>ROUND(H34*K34,2)</f>
        <v>0</v>
      </c>
    </row>
    <row r="35" spans="1:13" s="69" customFormat="1" x14ac:dyDescent="0.2">
      <c r="A35" s="70" t="s">
        <v>5</v>
      </c>
      <c r="B35" s="112"/>
      <c r="C35" s="113"/>
      <c r="D35" s="113"/>
      <c r="E35" s="113"/>
      <c r="F35" s="88"/>
      <c r="G35" s="115"/>
      <c r="H35" s="114"/>
      <c r="I35" s="114"/>
      <c r="J35" s="114"/>
      <c r="K35" s="80"/>
      <c r="L35" s="79"/>
    </row>
    <row r="36" spans="1:13" s="69" customFormat="1" x14ac:dyDescent="0.2">
      <c r="A36" s="70" t="s">
        <v>7</v>
      </c>
      <c r="B36" s="112"/>
      <c r="C36" s="113"/>
      <c r="D36" s="113"/>
      <c r="E36" s="113"/>
      <c r="F36" s="88" t="s">
        <v>140</v>
      </c>
      <c r="G36" s="115"/>
      <c r="H36" s="114"/>
      <c r="I36" s="114"/>
      <c r="J36" s="114"/>
      <c r="K36" s="80"/>
      <c r="L36" s="79"/>
    </row>
    <row r="37" spans="1:13" s="69" customFormat="1" x14ac:dyDescent="0.2">
      <c r="A37" s="70" t="s">
        <v>8</v>
      </c>
      <c r="B37" s="112"/>
      <c r="C37" s="113"/>
      <c r="D37" s="113"/>
      <c r="E37" s="113"/>
      <c r="F37" s="88" t="s">
        <v>124</v>
      </c>
      <c r="G37" s="115"/>
      <c r="H37" s="114"/>
      <c r="I37" s="114"/>
      <c r="J37" s="114"/>
      <c r="K37" s="80"/>
      <c r="L37" s="79"/>
    </row>
    <row r="38" spans="1:13" s="161" customFormat="1" x14ac:dyDescent="0.2">
      <c r="A38" s="161" t="s">
        <v>119</v>
      </c>
      <c r="B38" s="198">
        <v>101</v>
      </c>
      <c r="C38" s="155" t="s">
        <v>410</v>
      </c>
      <c r="D38" s="155"/>
      <c r="E38" s="155" t="s">
        <v>121</v>
      </c>
      <c r="F38" s="156" t="s">
        <v>411</v>
      </c>
      <c r="G38" s="155" t="s">
        <v>123</v>
      </c>
      <c r="H38" s="197">
        <f xml:space="preserve"> 2767.2*1.808+1675*1.808</f>
        <v>8031.4976000000006</v>
      </c>
      <c r="I38" s="158"/>
      <c r="J38" s="158" t="str">
        <f>IF(ISNUMBER(I38),ROUND(H38*I38,3),"")</f>
        <v/>
      </c>
      <c r="K38" s="159"/>
      <c r="L38" s="160">
        <f>ROUND(H38*K38,2)</f>
        <v>0</v>
      </c>
      <c r="M38" s="169"/>
    </row>
    <row r="39" spans="1:13" s="69" customFormat="1" ht="10.15" x14ac:dyDescent="0.2">
      <c r="A39" s="70" t="s">
        <v>5</v>
      </c>
      <c r="B39" s="112"/>
      <c r="C39" s="113"/>
      <c r="D39" s="113"/>
      <c r="E39" s="113"/>
      <c r="F39" s="88"/>
      <c r="G39" s="115"/>
      <c r="H39" s="114"/>
      <c r="I39" s="114"/>
      <c r="J39" s="114"/>
      <c r="K39" s="80"/>
      <c r="L39" s="79"/>
    </row>
    <row r="40" spans="1:13" s="69" customFormat="1" x14ac:dyDescent="0.2">
      <c r="A40" s="70" t="s">
        <v>7</v>
      </c>
      <c r="B40" s="112"/>
      <c r="C40" s="113"/>
      <c r="D40" s="113"/>
      <c r="E40" s="113"/>
      <c r="F40" s="199" t="s">
        <v>436</v>
      </c>
      <c r="G40" s="115"/>
      <c r="H40" s="114"/>
      <c r="I40" s="114"/>
      <c r="J40" s="114"/>
      <c r="K40" s="80"/>
      <c r="L40" s="79"/>
    </row>
    <row r="41" spans="1:13" s="69" customFormat="1" x14ac:dyDescent="0.2">
      <c r="A41" s="70" t="s">
        <v>8</v>
      </c>
      <c r="B41" s="112"/>
      <c r="C41" s="113"/>
      <c r="D41" s="113"/>
      <c r="E41" s="113"/>
      <c r="F41" s="88" t="s">
        <v>124</v>
      </c>
      <c r="G41" s="115"/>
      <c r="H41" s="114"/>
      <c r="I41" s="114"/>
      <c r="J41" s="114"/>
      <c r="K41" s="80"/>
      <c r="L41" s="79"/>
    </row>
    <row r="42" spans="1:13" s="69" customFormat="1" ht="10.15" x14ac:dyDescent="0.2">
      <c r="A42" s="70"/>
      <c r="B42" s="117"/>
      <c r="C42" s="118"/>
      <c r="D42" s="118"/>
      <c r="E42" s="118"/>
      <c r="F42" s="118"/>
      <c r="G42" s="119"/>
      <c r="H42" s="120"/>
      <c r="I42" s="120"/>
      <c r="J42" s="120"/>
      <c r="K42" s="82"/>
      <c r="L42" s="83"/>
    </row>
    <row r="43" spans="1:13" s="69" customFormat="1" ht="22.5" x14ac:dyDescent="0.2">
      <c r="A43" s="70" t="s">
        <v>102</v>
      </c>
      <c r="B43" s="121"/>
      <c r="C43" s="122" t="s">
        <v>400</v>
      </c>
      <c r="D43" s="122"/>
      <c r="E43" s="122"/>
      <c r="F43" s="122" t="s">
        <v>118</v>
      </c>
      <c r="G43" s="123"/>
      <c r="H43" s="124"/>
      <c r="I43" s="124"/>
      <c r="J43" s="124">
        <f>SUBTOTAL(9,J14:J42)</f>
        <v>0</v>
      </c>
      <c r="K43" s="86"/>
      <c r="L43" s="87">
        <f>SUBTOTAL(9,L14:L42)</f>
        <v>0</v>
      </c>
    </row>
    <row r="44" spans="1:13" s="69" customFormat="1" ht="10.9" thickBot="1" x14ac:dyDescent="0.25">
      <c r="A44" s="70"/>
      <c r="B44" s="125"/>
      <c r="C44" s="126"/>
      <c r="D44" s="126"/>
      <c r="E44" s="126"/>
      <c r="F44" s="126"/>
      <c r="G44" s="127"/>
      <c r="H44" s="128"/>
      <c r="I44" s="129"/>
      <c r="J44" s="128"/>
      <c r="K44" s="77"/>
      <c r="L44" s="77"/>
    </row>
    <row r="45" spans="1:13" s="69" customFormat="1" x14ac:dyDescent="0.2">
      <c r="A45" s="70" t="s">
        <v>115</v>
      </c>
      <c r="B45" s="106" t="s">
        <v>116</v>
      </c>
      <c r="C45" s="107" t="s">
        <v>141</v>
      </c>
      <c r="D45" s="107"/>
      <c r="E45" s="107"/>
      <c r="F45" s="107" t="s">
        <v>142</v>
      </c>
      <c r="G45" s="130"/>
      <c r="H45" s="108"/>
      <c r="I45" s="108"/>
      <c r="J45" s="108"/>
      <c r="K45" s="84"/>
      <c r="L45" s="85"/>
    </row>
    <row r="46" spans="1:13" s="69" customFormat="1" ht="10.15" x14ac:dyDescent="0.2">
      <c r="A46" s="153"/>
      <c r="B46" s="154"/>
      <c r="C46" s="155"/>
      <c r="D46" s="155"/>
      <c r="E46" s="155"/>
      <c r="F46" s="156"/>
      <c r="G46" s="157"/>
      <c r="H46" s="158"/>
      <c r="I46" s="158"/>
      <c r="J46" s="158"/>
      <c r="K46" s="159"/>
      <c r="L46" s="160"/>
      <c r="M46" s="161"/>
    </row>
    <row r="47" spans="1:13" s="69" customFormat="1" ht="10.15" x14ac:dyDescent="0.2">
      <c r="A47" s="153"/>
      <c r="B47" s="162"/>
      <c r="C47" s="163"/>
      <c r="D47" s="163"/>
      <c r="E47" s="163"/>
      <c r="F47" s="156"/>
      <c r="G47" s="164"/>
      <c r="H47" s="165"/>
      <c r="I47" s="165"/>
      <c r="J47" s="165"/>
      <c r="K47" s="166"/>
      <c r="L47" s="167"/>
      <c r="M47" s="161"/>
    </row>
    <row r="48" spans="1:13" s="69" customFormat="1" ht="10.15" x14ac:dyDescent="0.2">
      <c r="A48" s="153"/>
      <c r="B48" s="162"/>
      <c r="C48" s="163"/>
      <c r="D48" s="163"/>
      <c r="E48" s="163"/>
      <c r="F48" s="156"/>
      <c r="G48" s="164"/>
      <c r="H48" s="165"/>
      <c r="I48" s="165"/>
      <c r="J48" s="165"/>
      <c r="K48" s="166"/>
      <c r="L48" s="167"/>
      <c r="M48" s="161"/>
    </row>
    <row r="49" spans="1:13" s="69" customFormat="1" ht="10.15" x14ac:dyDescent="0.2">
      <c r="A49" s="153"/>
      <c r="B49" s="162"/>
      <c r="C49" s="163"/>
      <c r="D49" s="163"/>
      <c r="E49" s="163"/>
      <c r="F49" s="156"/>
      <c r="G49" s="164"/>
      <c r="H49" s="165"/>
      <c r="I49" s="165"/>
      <c r="J49" s="165"/>
      <c r="K49" s="166"/>
      <c r="L49" s="167"/>
      <c r="M49" s="161"/>
    </row>
    <row r="50" spans="1:13" s="69" customFormat="1" ht="10.15" x14ac:dyDescent="0.2">
      <c r="A50" s="153"/>
      <c r="B50" s="154"/>
      <c r="C50" s="155"/>
      <c r="D50" s="155"/>
      <c r="E50" s="155"/>
      <c r="F50" s="156"/>
      <c r="G50" s="157"/>
      <c r="H50" s="158"/>
      <c r="I50" s="158"/>
      <c r="J50" s="158"/>
      <c r="K50" s="159"/>
      <c r="L50" s="160"/>
      <c r="M50" s="161"/>
    </row>
    <row r="51" spans="1:13" s="69" customFormat="1" ht="10.15" x14ac:dyDescent="0.2">
      <c r="A51" s="153"/>
      <c r="B51" s="162"/>
      <c r="C51" s="163"/>
      <c r="D51" s="163"/>
      <c r="E51" s="163"/>
      <c r="F51" s="156"/>
      <c r="G51" s="164"/>
      <c r="H51" s="165"/>
      <c r="I51" s="165"/>
      <c r="J51" s="165"/>
      <c r="K51" s="166"/>
      <c r="L51" s="167"/>
      <c r="M51" s="161"/>
    </row>
    <row r="52" spans="1:13" s="69" customFormat="1" ht="10.15" x14ac:dyDescent="0.2">
      <c r="A52" s="153"/>
      <c r="B52" s="162"/>
      <c r="C52" s="163"/>
      <c r="D52" s="163"/>
      <c r="E52" s="163"/>
      <c r="F52" s="156"/>
      <c r="G52" s="164"/>
      <c r="H52" s="165"/>
      <c r="I52" s="165"/>
      <c r="J52" s="165"/>
      <c r="K52" s="166"/>
      <c r="L52" s="167"/>
      <c r="M52" s="161"/>
    </row>
    <row r="53" spans="1:13" s="69" customFormat="1" ht="10.15" x14ac:dyDescent="0.2">
      <c r="A53" s="153"/>
      <c r="B53" s="162"/>
      <c r="C53" s="163"/>
      <c r="D53" s="163"/>
      <c r="E53" s="163"/>
      <c r="F53" s="156"/>
      <c r="G53" s="164"/>
      <c r="H53" s="165"/>
      <c r="I53" s="165"/>
      <c r="J53" s="165"/>
      <c r="K53" s="166"/>
      <c r="L53" s="167"/>
      <c r="M53" s="161"/>
    </row>
    <row r="54" spans="1:13" ht="10.15" x14ac:dyDescent="0.2">
      <c r="A54" s="153"/>
      <c r="B54" s="154"/>
      <c r="C54" s="155"/>
      <c r="D54" s="155"/>
      <c r="E54" s="155"/>
      <c r="F54" s="156"/>
      <c r="G54" s="157"/>
      <c r="H54" s="158"/>
      <c r="I54" s="158"/>
      <c r="J54" s="158"/>
      <c r="K54" s="159"/>
      <c r="L54" s="160"/>
      <c r="M54" s="168"/>
    </row>
    <row r="55" spans="1:13" ht="10.15" x14ac:dyDescent="0.2">
      <c r="A55" s="153"/>
      <c r="B55" s="162"/>
      <c r="C55" s="163"/>
      <c r="D55" s="163"/>
      <c r="E55" s="163"/>
      <c r="F55" s="156"/>
      <c r="G55" s="164"/>
      <c r="H55" s="165"/>
      <c r="I55" s="165"/>
      <c r="J55" s="165"/>
      <c r="K55" s="166"/>
      <c r="L55" s="167"/>
      <c r="M55" s="168"/>
    </row>
    <row r="56" spans="1:13" ht="10.15" x14ac:dyDescent="0.2">
      <c r="A56" s="153"/>
      <c r="B56" s="162"/>
      <c r="C56" s="163"/>
      <c r="D56" s="163"/>
      <c r="E56" s="163"/>
      <c r="F56" s="156"/>
      <c r="G56" s="164"/>
      <c r="H56" s="165"/>
      <c r="I56" s="165"/>
      <c r="J56" s="165"/>
      <c r="K56" s="166"/>
      <c r="L56" s="167"/>
      <c r="M56" s="168"/>
    </row>
    <row r="57" spans="1:13" ht="10.15" x14ac:dyDescent="0.2">
      <c r="A57" s="153"/>
      <c r="B57" s="162"/>
      <c r="C57" s="163"/>
      <c r="D57" s="163"/>
      <c r="E57" s="163"/>
      <c r="F57" s="156"/>
      <c r="G57" s="164"/>
      <c r="H57" s="165"/>
      <c r="I57" s="165"/>
      <c r="J57" s="165"/>
      <c r="K57" s="166"/>
      <c r="L57" s="167"/>
      <c r="M57" s="168"/>
    </row>
    <row r="58" spans="1:13" ht="10.15" x14ac:dyDescent="0.2">
      <c r="A58" s="153"/>
      <c r="B58" s="154"/>
      <c r="C58" s="155"/>
      <c r="D58" s="155"/>
      <c r="E58" s="155"/>
      <c r="F58" s="156"/>
      <c r="G58" s="157"/>
      <c r="H58" s="158"/>
      <c r="I58" s="158"/>
      <c r="J58" s="158"/>
      <c r="K58" s="159"/>
      <c r="L58" s="160"/>
      <c r="M58" s="168"/>
    </row>
    <row r="59" spans="1:13" s="69" customFormat="1" ht="10.15" x14ac:dyDescent="0.2">
      <c r="A59" s="153"/>
      <c r="B59" s="162"/>
      <c r="C59" s="163"/>
      <c r="D59" s="163"/>
      <c r="E59" s="163"/>
      <c r="F59" s="156"/>
      <c r="G59" s="164"/>
      <c r="H59" s="165"/>
      <c r="I59" s="165"/>
      <c r="J59" s="165"/>
      <c r="K59" s="166"/>
      <c r="L59" s="167"/>
      <c r="M59" s="161"/>
    </row>
    <row r="60" spans="1:13" s="69" customFormat="1" ht="10.15" x14ac:dyDescent="0.2">
      <c r="A60" s="153"/>
      <c r="B60" s="162"/>
      <c r="C60" s="163"/>
      <c r="D60" s="163"/>
      <c r="E60" s="163"/>
      <c r="F60" s="156"/>
      <c r="G60" s="164"/>
      <c r="H60" s="165"/>
      <c r="I60" s="165"/>
      <c r="J60" s="165"/>
      <c r="K60" s="166"/>
      <c r="L60" s="167"/>
      <c r="M60" s="161"/>
    </row>
    <row r="61" spans="1:13" s="69" customFormat="1" ht="10.15" x14ac:dyDescent="0.2">
      <c r="A61" s="153"/>
      <c r="B61" s="162"/>
      <c r="C61" s="163"/>
      <c r="D61" s="163"/>
      <c r="E61" s="163"/>
      <c r="F61" s="156"/>
      <c r="G61" s="164"/>
      <c r="H61" s="165"/>
      <c r="I61" s="165"/>
      <c r="J61" s="165"/>
      <c r="K61" s="166"/>
      <c r="L61" s="167"/>
      <c r="M61" s="161"/>
    </row>
    <row r="62" spans="1:13" s="69" customFormat="1" ht="22.5" x14ac:dyDescent="0.2">
      <c r="A62" s="70" t="s">
        <v>119</v>
      </c>
      <c r="B62" s="109">
        <v>301</v>
      </c>
      <c r="C62" s="110" t="s">
        <v>145</v>
      </c>
      <c r="D62" s="110"/>
      <c r="E62" s="110" t="s">
        <v>143</v>
      </c>
      <c r="F62" s="88" t="s">
        <v>146</v>
      </c>
      <c r="G62" s="116" t="s">
        <v>147</v>
      </c>
      <c r="H62" s="111">
        <v>769514.55</v>
      </c>
      <c r="I62" s="111"/>
      <c r="J62" s="111" t="str">
        <f>IF(ISNUMBER(I62),ROUND(H62*I62,3),"")</f>
        <v/>
      </c>
      <c r="K62" s="81"/>
      <c r="L62" s="78">
        <f>ROUND(H62*K62,2)</f>
        <v>0</v>
      </c>
    </row>
    <row r="63" spans="1:13" s="69" customFormat="1" x14ac:dyDescent="0.2">
      <c r="A63" s="70" t="s">
        <v>5</v>
      </c>
      <c r="B63" s="112"/>
      <c r="C63" s="113"/>
      <c r="D63" s="113"/>
      <c r="E63" s="113"/>
      <c r="F63" s="88" t="s">
        <v>148</v>
      </c>
      <c r="G63" s="115"/>
      <c r="H63" s="114"/>
      <c r="I63" s="114"/>
      <c r="J63" s="114"/>
      <c r="K63" s="80"/>
      <c r="L63" s="79"/>
    </row>
    <row r="64" spans="1:13" s="69" customFormat="1" ht="45" x14ac:dyDescent="0.2">
      <c r="A64" s="70" t="s">
        <v>7</v>
      </c>
      <c r="B64" s="112"/>
      <c r="C64" s="113"/>
      <c r="D64" s="113"/>
      <c r="E64" s="113"/>
      <c r="F64" s="88" t="s">
        <v>149</v>
      </c>
      <c r="G64" s="115"/>
      <c r="H64" s="114"/>
      <c r="I64" s="114"/>
      <c r="J64" s="114"/>
      <c r="K64" s="80"/>
      <c r="L64" s="79"/>
    </row>
    <row r="65" spans="1:12" s="69" customFormat="1" ht="112.5" x14ac:dyDescent="0.2">
      <c r="A65" s="70" t="s">
        <v>8</v>
      </c>
      <c r="B65" s="112"/>
      <c r="C65" s="113"/>
      <c r="D65" s="113"/>
      <c r="E65" s="113"/>
      <c r="F65" s="88" t="s">
        <v>150</v>
      </c>
      <c r="G65" s="115"/>
      <c r="H65" s="114"/>
      <c r="I65" s="114"/>
      <c r="J65" s="114"/>
      <c r="K65" s="80"/>
      <c r="L65" s="79"/>
    </row>
    <row r="66" spans="1:12" s="69" customFormat="1" ht="22.5" x14ac:dyDescent="0.2">
      <c r="A66" s="70" t="s">
        <v>119</v>
      </c>
      <c r="B66" s="198">
        <v>302</v>
      </c>
      <c r="C66" s="110" t="s">
        <v>151</v>
      </c>
      <c r="D66" s="110"/>
      <c r="E66" s="110" t="s">
        <v>143</v>
      </c>
      <c r="F66" s="88" t="s">
        <v>152</v>
      </c>
      <c r="G66" s="116" t="s">
        <v>147</v>
      </c>
      <c r="H66" s="197">
        <v>144519.9</v>
      </c>
      <c r="I66" s="111"/>
      <c r="J66" s="111" t="str">
        <f>IF(ISNUMBER(I66),ROUND(H66*I66,3),"")</f>
        <v/>
      </c>
      <c r="K66" s="81"/>
      <c r="L66" s="78">
        <f>ROUND(H66*K66,2)</f>
        <v>0</v>
      </c>
    </row>
    <row r="67" spans="1:12" s="69" customFormat="1" x14ac:dyDescent="0.2">
      <c r="A67" s="70" t="s">
        <v>5</v>
      </c>
      <c r="B67" s="112"/>
      <c r="C67" s="113"/>
      <c r="D67" s="113"/>
      <c r="E67" s="113"/>
      <c r="F67" s="88" t="s">
        <v>148</v>
      </c>
      <c r="G67" s="115"/>
      <c r="H67" s="114"/>
      <c r="I67" s="114"/>
      <c r="J67" s="114"/>
      <c r="K67" s="80"/>
      <c r="L67" s="79"/>
    </row>
    <row r="68" spans="1:12" s="69" customFormat="1" ht="22.5" x14ac:dyDescent="0.2">
      <c r="A68" s="70" t="s">
        <v>7</v>
      </c>
      <c r="B68" s="112"/>
      <c r="C68" s="113"/>
      <c r="D68" s="113"/>
      <c r="E68" s="113"/>
      <c r="F68" s="199" t="s">
        <v>433</v>
      </c>
      <c r="G68" s="115"/>
      <c r="H68" s="114"/>
      <c r="I68" s="114"/>
      <c r="J68" s="114"/>
      <c r="K68" s="80"/>
      <c r="L68" s="79"/>
    </row>
    <row r="69" spans="1:12" s="69" customFormat="1" ht="112.5" x14ac:dyDescent="0.2">
      <c r="A69" s="70" t="s">
        <v>8</v>
      </c>
      <c r="B69" s="112"/>
      <c r="C69" s="113"/>
      <c r="D69" s="113"/>
      <c r="E69" s="113"/>
      <c r="F69" s="88" t="s">
        <v>150</v>
      </c>
      <c r="G69" s="115"/>
      <c r="H69" s="114"/>
      <c r="I69" s="114"/>
      <c r="J69" s="114"/>
      <c r="K69" s="80"/>
      <c r="L69" s="79"/>
    </row>
    <row r="70" spans="1:12" s="69" customFormat="1" ht="22.5" x14ac:dyDescent="0.2">
      <c r="A70" s="70" t="s">
        <v>119</v>
      </c>
      <c r="B70" s="198">
        <v>303</v>
      </c>
      <c r="C70" s="110" t="s">
        <v>153</v>
      </c>
      <c r="D70" s="110"/>
      <c r="E70" s="110" t="s">
        <v>143</v>
      </c>
      <c r="F70" s="88" t="s">
        <v>154</v>
      </c>
      <c r="G70" s="116" t="s">
        <v>147</v>
      </c>
      <c r="H70" s="197">
        <v>10962.5</v>
      </c>
      <c r="I70" s="111"/>
      <c r="J70" s="111" t="str">
        <f>IF(ISNUMBER(I70),ROUND(H70*I70,3),"")</f>
        <v/>
      </c>
      <c r="K70" s="81"/>
      <c r="L70" s="78">
        <f>ROUND(H70*K70,2)</f>
        <v>0</v>
      </c>
    </row>
    <row r="71" spans="1:12" s="69" customFormat="1" x14ac:dyDescent="0.2">
      <c r="A71" s="70" t="s">
        <v>5</v>
      </c>
      <c r="B71" s="112"/>
      <c r="C71" s="113"/>
      <c r="D71" s="113"/>
      <c r="E71" s="113"/>
      <c r="F71" s="88" t="s">
        <v>148</v>
      </c>
      <c r="G71" s="115"/>
      <c r="H71" s="114"/>
      <c r="I71" s="114"/>
      <c r="J71" s="114"/>
      <c r="K71" s="80"/>
      <c r="L71" s="79"/>
    </row>
    <row r="72" spans="1:12" s="69" customFormat="1" ht="45" x14ac:dyDescent="0.2">
      <c r="A72" s="70" t="s">
        <v>7</v>
      </c>
      <c r="B72" s="112"/>
      <c r="C72" s="113"/>
      <c r="D72" s="113"/>
      <c r="E72" s="113"/>
      <c r="F72" s="199" t="s">
        <v>434</v>
      </c>
      <c r="G72" s="115"/>
      <c r="H72" s="114"/>
      <c r="I72" s="114"/>
      <c r="J72" s="114"/>
      <c r="K72" s="80"/>
      <c r="L72" s="79"/>
    </row>
    <row r="73" spans="1:12" ht="112.5" x14ac:dyDescent="0.2">
      <c r="A73" s="1" t="s">
        <v>8</v>
      </c>
      <c r="B73" s="112"/>
      <c r="C73" s="113"/>
      <c r="D73" s="113"/>
      <c r="E73" s="113"/>
      <c r="F73" s="88" t="s">
        <v>150</v>
      </c>
      <c r="G73" s="115"/>
      <c r="H73" s="114"/>
      <c r="I73" s="114"/>
      <c r="J73" s="114"/>
      <c r="K73" s="80"/>
      <c r="L73" s="79"/>
    </row>
    <row r="74" spans="1:12" ht="22.5" x14ac:dyDescent="0.2">
      <c r="A74" s="1" t="s">
        <v>119</v>
      </c>
      <c r="B74" s="198">
        <v>304</v>
      </c>
      <c r="C74" s="110" t="s">
        <v>155</v>
      </c>
      <c r="D74" s="110"/>
      <c r="E74" s="110" t="s">
        <v>143</v>
      </c>
      <c r="F74" s="88" t="s">
        <v>156</v>
      </c>
      <c r="G74" s="116" t="s">
        <v>147</v>
      </c>
      <c r="H74" s="197">
        <v>58930.400000000001</v>
      </c>
      <c r="I74" s="111"/>
      <c r="J74" s="111" t="str">
        <f>IF(ISNUMBER(I74),ROUND(H74*I74,3),"")</f>
        <v/>
      </c>
      <c r="K74" s="81"/>
      <c r="L74" s="78">
        <f>ROUND(H74*K74,2)</f>
        <v>0</v>
      </c>
    </row>
    <row r="75" spans="1:12" x14ac:dyDescent="0.2">
      <c r="A75" s="1" t="s">
        <v>5</v>
      </c>
      <c r="B75" s="112"/>
      <c r="C75" s="113"/>
      <c r="D75" s="113"/>
      <c r="E75" s="113"/>
      <c r="F75" s="88" t="s">
        <v>148</v>
      </c>
      <c r="G75" s="115"/>
      <c r="H75" s="114"/>
      <c r="I75" s="114"/>
      <c r="J75" s="114"/>
      <c r="K75" s="80"/>
      <c r="L75" s="79"/>
    </row>
    <row r="76" spans="1:12" ht="22.5" x14ac:dyDescent="0.2">
      <c r="A76" s="1" t="s">
        <v>7</v>
      </c>
      <c r="B76" s="112"/>
      <c r="C76" s="113"/>
      <c r="D76" s="113"/>
      <c r="E76" s="113"/>
      <c r="F76" s="199" t="s">
        <v>435</v>
      </c>
      <c r="G76" s="115"/>
      <c r="H76" s="114"/>
      <c r="I76" s="114"/>
      <c r="J76" s="114"/>
      <c r="K76" s="80"/>
      <c r="L76" s="79"/>
    </row>
    <row r="77" spans="1:12" ht="112.5" x14ac:dyDescent="0.2">
      <c r="A77" s="1" t="s">
        <v>8</v>
      </c>
      <c r="B77" s="112"/>
      <c r="C77" s="113"/>
      <c r="D77" s="113"/>
      <c r="E77" s="113"/>
      <c r="F77" s="88" t="s">
        <v>150</v>
      </c>
      <c r="G77" s="115"/>
      <c r="H77" s="114"/>
      <c r="I77" s="114"/>
      <c r="J77" s="114"/>
      <c r="K77" s="80"/>
      <c r="L77" s="79"/>
    </row>
    <row r="78" spans="1:12" ht="10.15" x14ac:dyDescent="0.2">
      <c r="A78" s="1"/>
      <c r="B78" s="117"/>
      <c r="C78" s="118"/>
      <c r="D78" s="118"/>
      <c r="E78" s="118"/>
      <c r="F78" s="118"/>
      <c r="G78" s="119"/>
      <c r="H78" s="120"/>
      <c r="I78" s="120"/>
      <c r="J78" s="120"/>
      <c r="K78" s="82"/>
      <c r="L78" s="83"/>
    </row>
    <row r="79" spans="1:12" ht="22.5" x14ac:dyDescent="0.2">
      <c r="A79" s="1" t="s">
        <v>102</v>
      </c>
      <c r="B79" s="121"/>
      <c r="C79" s="122" t="s">
        <v>401</v>
      </c>
      <c r="D79" s="122"/>
      <c r="E79" s="122"/>
      <c r="F79" s="122" t="s">
        <v>142</v>
      </c>
      <c r="G79" s="123"/>
      <c r="H79" s="124"/>
      <c r="I79" s="124"/>
      <c r="J79" s="124">
        <f>SUBTOTAL(9,J46:J78)</f>
        <v>0</v>
      </c>
      <c r="K79" s="86"/>
      <c r="L79" s="87">
        <f>SUBTOTAL(9,L46:L78)</f>
        <v>0</v>
      </c>
    </row>
    <row r="80" spans="1:12" ht="10.9" thickBot="1" x14ac:dyDescent="0.25">
      <c r="A80" s="1"/>
      <c r="B80" s="125"/>
      <c r="C80" s="126"/>
      <c r="D80" s="126"/>
      <c r="E80" s="126"/>
      <c r="F80" s="126"/>
      <c r="G80" s="127"/>
      <c r="H80" s="128"/>
      <c r="I80" s="129"/>
      <c r="J80" s="128"/>
      <c r="K80" s="77"/>
      <c r="L80" s="77"/>
    </row>
    <row r="81" spans="1:12" x14ac:dyDescent="0.2">
      <c r="A81" s="1" t="s">
        <v>115</v>
      </c>
      <c r="B81" s="106" t="s">
        <v>116</v>
      </c>
      <c r="C81" s="107" t="s">
        <v>157</v>
      </c>
      <c r="D81" s="107"/>
      <c r="E81" s="107"/>
      <c r="F81" s="107" t="s">
        <v>158</v>
      </c>
      <c r="G81" s="130"/>
      <c r="H81" s="108"/>
      <c r="I81" s="108"/>
      <c r="J81" s="108"/>
      <c r="K81" s="84"/>
      <c r="L81" s="85"/>
    </row>
    <row r="82" spans="1:12" ht="22.5" x14ac:dyDescent="0.2">
      <c r="A82" s="1" t="s">
        <v>119</v>
      </c>
      <c r="B82" s="109">
        <v>7</v>
      </c>
      <c r="C82" s="110" t="s">
        <v>159</v>
      </c>
      <c r="D82" s="110"/>
      <c r="E82" s="110" t="s">
        <v>138</v>
      </c>
      <c r="F82" s="88" t="s">
        <v>160</v>
      </c>
      <c r="G82" s="116" t="s">
        <v>161</v>
      </c>
      <c r="H82" s="111">
        <v>14923</v>
      </c>
      <c r="I82" s="111"/>
      <c r="J82" s="111" t="str">
        <f>IF(ISNUMBER(I82),ROUND(H82*I82,3),"")</f>
        <v/>
      </c>
      <c r="K82" s="81"/>
      <c r="L82" s="78">
        <f>ROUND(H82*K82,2)</f>
        <v>0</v>
      </c>
    </row>
    <row r="83" spans="1:12" ht="10.15" x14ac:dyDescent="0.2">
      <c r="A83" s="1" t="s">
        <v>5</v>
      </c>
      <c r="B83" s="112"/>
      <c r="C83" s="113"/>
      <c r="D83" s="113"/>
      <c r="E83" s="113"/>
      <c r="F83" s="88"/>
      <c r="G83" s="115"/>
      <c r="H83" s="114"/>
      <c r="I83" s="114"/>
      <c r="J83" s="114"/>
      <c r="K83" s="80"/>
      <c r="L83" s="79"/>
    </row>
    <row r="84" spans="1:12" x14ac:dyDescent="0.2">
      <c r="A84" s="1" t="s">
        <v>7</v>
      </c>
      <c r="B84" s="112"/>
      <c r="C84" s="113"/>
      <c r="D84" s="113"/>
      <c r="E84" s="113"/>
      <c r="F84" s="88" t="s">
        <v>162</v>
      </c>
      <c r="G84" s="115"/>
      <c r="H84" s="114"/>
      <c r="I84" s="114"/>
      <c r="J84" s="114"/>
      <c r="K84" s="80"/>
      <c r="L84" s="79"/>
    </row>
    <row r="85" spans="1:12" x14ac:dyDescent="0.2">
      <c r="A85" s="1" t="s">
        <v>8</v>
      </c>
      <c r="B85" s="112"/>
      <c r="C85" s="113"/>
      <c r="D85" s="113"/>
      <c r="E85" s="113"/>
      <c r="F85" s="88" t="s">
        <v>124</v>
      </c>
      <c r="G85" s="115"/>
      <c r="H85" s="114"/>
      <c r="I85" s="114"/>
      <c r="J85" s="114"/>
      <c r="K85" s="80"/>
      <c r="L85" s="79"/>
    </row>
    <row r="86" spans="1:12" ht="22.5" x14ac:dyDescent="0.2">
      <c r="A86" s="1" t="s">
        <v>119</v>
      </c>
      <c r="B86" s="109">
        <v>8</v>
      </c>
      <c r="C86" s="110" t="s">
        <v>163</v>
      </c>
      <c r="D86" s="110"/>
      <c r="E86" s="110" t="s">
        <v>138</v>
      </c>
      <c r="F86" s="88" t="s">
        <v>164</v>
      </c>
      <c r="G86" s="116" t="s">
        <v>144</v>
      </c>
      <c r="H86" s="111">
        <v>20</v>
      </c>
      <c r="I86" s="111"/>
      <c r="J86" s="111" t="str">
        <f>IF(ISNUMBER(I86),ROUND(H86*I86,3),"")</f>
        <v/>
      </c>
      <c r="K86" s="81"/>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165</v>
      </c>
      <c r="G88" s="115"/>
      <c r="H88" s="114"/>
      <c r="I88" s="114"/>
      <c r="J88" s="114"/>
      <c r="K88" s="80"/>
      <c r="L88" s="79"/>
    </row>
    <row r="89" spans="1:12" x14ac:dyDescent="0.2">
      <c r="A89" s="1" t="s">
        <v>8</v>
      </c>
      <c r="B89" s="112"/>
      <c r="C89" s="113"/>
      <c r="D89" s="113"/>
      <c r="E89" s="113"/>
      <c r="F89" s="88" t="s">
        <v>124</v>
      </c>
      <c r="G89" s="115"/>
      <c r="H89" s="114"/>
      <c r="I89" s="114"/>
      <c r="J89" s="114"/>
      <c r="K89" s="80"/>
      <c r="L89" s="79"/>
    </row>
    <row r="90" spans="1:12" ht="22.5" x14ac:dyDescent="0.2">
      <c r="A90" s="1" t="s">
        <v>119</v>
      </c>
      <c r="B90" s="109">
        <v>9</v>
      </c>
      <c r="C90" s="110" t="s">
        <v>166</v>
      </c>
      <c r="D90" s="110"/>
      <c r="E90" s="110" t="s">
        <v>138</v>
      </c>
      <c r="F90" s="88" t="s">
        <v>167</v>
      </c>
      <c r="G90" s="116" t="s">
        <v>144</v>
      </c>
      <c r="H90" s="111">
        <v>250</v>
      </c>
      <c r="I90" s="111"/>
      <c r="J90" s="111" t="str">
        <f>IF(ISNUMBER(I90),ROUND(H90*I90,3),"")</f>
        <v/>
      </c>
      <c r="K90" s="81"/>
      <c r="L90" s="78">
        <f>ROUND(H90*K90,2)</f>
        <v>0</v>
      </c>
    </row>
    <row r="91" spans="1:12"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168</v>
      </c>
      <c r="G92" s="115"/>
      <c r="H92" s="114"/>
      <c r="I92" s="114"/>
      <c r="J92" s="114"/>
      <c r="K92" s="80"/>
      <c r="L92" s="79"/>
    </row>
    <row r="93" spans="1:12" x14ac:dyDescent="0.2">
      <c r="A93" s="1" t="s">
        <v>8</v>
      </c>
      <c r="B93" s="112"/>
      <c r="C93" s="113"/>
      <c r="D93" s="113"/>
      <c r="E93" s="113"/>
      <c r="F93" s="88" t="s">
        <v>124</v>
      </c>
      <c r="G93" s="115"/>
      <c r="H93" s="114"/>
      <c r="I93" s="114"/>
      <c r="J93" s="114"/>
      <c r="K93" s="80"/>
      <c r="L93" s="79"/>
    </row>
    <row r="94" spans="1:12" x14ac:dyDescent="0.2">
      <c r="A94" s="1"/>
      <c r="B94" s="117"/>
      <c r="C94" s="118"/>
      <c r="D94" s="118"/>
      <c r="E94" s="118"/>
      <c r="F94" s="118"/>
      <c r="G94" s="119"/>
      <c r="H94" s="120"/>
      <c r="I94" s="120"/>
      <c r="J94" s="120"/>
      <c r="K94" s="82"/>
      <c r="L94" s="83"/>
    </row>
    <row r="95" spans="1:12" ht="22.5" x14ac:dyDescent="0.2">
      <c r="A95" s="1" t="s">
        <v>102</v>
      </c>
      <c r="B95" s="121"/>
      <c r="C95" s="122" t="s">
        <v>402</v>
      </c>
      <c r="D95" s="122"/>
      <c r="E95" s="122"/>
      <c r="F95" s="122" t="s">
        <v>158</v>
      </c>
      <c r="G95" s="123"/>
      <c r="H95" s="124"/>
      <c r="I95" s="124"/>
      <c r="J95" s="124">
        <f>SUBTOTAL(9,J82:J94)</f>
        <v>0</v>
      </c>
      <c r="K95" s="86"/>
      <c r="L95" s="87">
        <f>SUBTOTAL(9,L82:L94)</f>
        <v>0</v>
      </c>
    </row>
    <row r="96" spans="1:12" ht="12" thickBot="1" x14ac:dyDescent="0.25">
      <c r="A96" s="1"/>
      <c r="B96" s="125"/>
      <c r="C96" s="126"/>
      <c r="D96" s="126"/>
      <c r="E96" s="126"/>
      <c r="F96" s="126"/>
      <c r="G96" s="127"/>
      <c r="H96" s="128"/>
      <c r="I96" s="129"/>
      <c r="J96" s="128"/>
      <c r="K96" s="77"/>
      <c r="L96" s="77"/>
    </row>
    <row r="97" spans="1:12" x14ac:dyDescent="0.2">
      <c r="A97" s="1" t="s">
        <v>115</v>
      </c>
      <c r="B97" s="106" t="s">
        <v>116</v>
      </c>
      <c r="C97" s="107" t="s">
        <v>169</v>
      </c>
      <c r="D97" s="107"/>
      <c r="E97" s="107"/>
      <c r="F97" s="107" t="s">
        <v>170</v>
      </c>
      <c r="G97" s="130"/>
      <c r="H97" s="108"/>
      <c r="I97" s="108"/>
      <c r="J97" s="108"/>
      <c r="K97" s="84"/>
      <c r="L97" s="85"/>
    </row>
    <row r="98" spans="1:12" ht="22.5" x14ac:dyDescent="0.2">
      <c r="A98" s="1" t="s">
        <v>119</v>
      </c>
      <c r="B98" s="109">
        <v>10</v>
      </c>
      <c r="C98" s="110" t="s">
        <v>171</v>
      </c>
      <c r="D98" s="110"/>
      <c r="E98" s="110" t="s">
        <v>138</v>
      </c>
      <c r="F98" s="88" t="s">
        <v>172</v>
      </c>
      <c r="G98" s="116" t="s">
        <v>173</v>
      </c>
      <c r="H98" s="111">
        <v>325.13400000000001</v>
      </c>
      <c r="I98" s="111"/>
      <c r="J98" s="111" t="str">
        <f>IF(ISNUMBER(I98),ROUND(H98*I98,3),"")</f>
        <v/>
      </c>
      <c r="K98" s="81"/>
      <c r="L98" s="78">
        <f>ROUND(H98*K98,2)</f>
        <v>0</v>
      </c>
    </row>
    <row r="99" spans="1:12"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174</v>
      </c>
      <c r="G100" s="115"/>
      <c r="H100" s="114"/>
      <c r="I100" s="114"/>
      <c r="J100" s="114"/>
      <c r="K100" s="80"/>
      <c r="L100" s="79"/>
    </row>
    <row r="101" spans="1:12" x14ac:dyDescent="0.2">
      <c r="A101" s="1" t="s">
        <v>8</v>
      </c>
      <c r="B101" s="112"/>
      <c r="C101" s="113"/>
      <c r="D101" s="113"/>
      <c r="E101" s="113"/>
      <c r="F101" s="88" t="s">
        <v>124</v>
      </c>
      <c r="G101" s="115"/>
      <c r="H101" s="114"/>
      <c r="I101" s="114"/>
      <c r="J101" s="114"/>
      <c r="K101" s="80"/>
      <c r="L101" s="79"/>
    </row>
    <row r="102" spans="1:12" ht="22.5" x14ac:dyDescent="0.2">
      <c r="A102" s="1" t="s">
        <v>119</v>
      </c>
      <c r="B102" s="109">
        <v>11</v>
      </c>
      <c r="C102" s="110" t="s">
        <v>175</v>
      </c>
      <c r="D102" s="110"/>
      <c r="E102" s="110" t="s">
        <v>176</v>
      </c>
      <c r="F102" s="88" t="s">
        <v>177</v>
      </c>
      <c r="G102" s="116" t="s">
        <v>173</v>
      </c>
      <c r="H102" s="111">
        <v>1436.0709999999999</v>
      </c>
      <c r="I102" s="111"/>
      <c r="J102" s="111" t="str">
        <f>IF(ISNUMBER(I102),ROUND(H102*I102,3),"")</f>
        <v/>
      </c>
      <c r="K102" s="81"/>
      <c r="L102" s="78">
        <f>ROUND(H102*K102,2)</f>
        <v>0</v>
      </c>
    </row>
    <row r="103" spans="1:12" x14ac:dyDescent="0.2">
      <c r="A103" s="1" t="s">
        <v>5</v>
      </c>
      <c r="B103" s="112"/>
      <c r="C103" s="113"/>
      <c r="D103" s="113"/>
      <c r="E103" s="113"/>
      <c r="F103" s="88"/>
      <c r="G103" s="115"/>
      <c r="H103" s="114"/>
      <c r="I103" s="114"/>
      <c r="J103" s="114"/>
      <c r="K103" s="80"/>
      <c r="L103" s="79"/>
    </row>
    <row r="104" spans="1:12" ht="22.5" x14ac:dyDescent="0.2">
      <c r="A104" s="1" t="s">
        <v>7</v>
      </c>
      <c r="B104" s="112"/>
      <c r="C104" s="113"/>
      <c r="D104" s="113"/>
      <c r="E104" s="113"/>
      <c r="F104" s="88" t="s">
        <v>178</v>
      </c>
      <c r="G104" s="115"/>
      <c r="H104" s="114"/>
      <c r="I104" s="114"/>
      <c r="J104" s="114"/>
      <c r="K104" s="80"/>
      <c r="L104" s="79"/>
    </row>
    <row r="105" spans="1:12" ht="326.25" x14ac:dyDescent="0.2">
      <c r="A105" s="1" t="s">
        <v>8</v>
      </c>
      <c r="B105" s="112"/>
      <c r="C105" s="113"/>
      <c r="D105" s="113"/>
      <c r="E105" s="113"/>
      <c r="F105" s="88" t="s">
        <v>179</v>
      </c>
      <c r="G105" s="115"/>
      <c r="H105" s="114"/>
      <c r="I105" s="114"/>
      <c r="J105" s="114"/>
      <c r="K105" s="80"/>
      <c r="L105" s="79"/>
    </row>
    <row r="106" spans="1:12" ht="22.5" x14ac:dyDescent="0.2">
      <c r="A106" s="1" t="s">
        <v>119</v>
      </c>
      <c r="B106" s="109">
        <v>12</v>
      </c>
      <c r="C106" s="110" t="s">
        <v>180</v>
      </c>
      <c r="D106" s="110"/>
      <c r="E106" s="110" t="s">
        <v>138</v>
      </c>
      <c r="F106" s="88" t="s">
        <v>181</v>
      </c>
      <c r="G106" s="116" t="s">
        <v>173</v>
      </c>
      <c r="H106" s="111">
        <v>52.606000000000002</v>
      </c>
      <c r="I106" s="111"/>
      <c r="J106" s="111" t="str">
        <f>IF(ISNUMBER(I106),ROUND(H106*I106,3),"")</f>
        <v/>
      </c>
      <c r="K106" s="81"/>
      <c r="L106" s="78">
        <f>ROUND(H106*K106,2)</f>
        <v>0</v>
      </c>
    </row>
    <row r="107" spans="1:12" x14ac:dyDescent="0.2">
      <c r="A107" s="1" t="s">
        <v>5</v>
      </c>
      <c r="B107" s="112"/>
      <c r="C107" s="113"/>
      <c r="D107" s="113"/>
      <c r="E107" s="113"/>
      <c r="F107" s="88"/>
      <c r="G107" s="115"/>
      <c r="H107" s="114"/>
      <c r="I107" s="114"/>
      <c r="J107" s="114"/>
      <c r="K107" s="80"/>
      <c r="L107" s="79"/>
    </row>
    <row r="108" spans="1:12" ht="22.5" x14ac:dyDescent="0.2">
      <c r="A108" s="1" t="s">
        <v>7</v>
      </c>
      <c r="B108" s="112"/>
      <c r="C108" s="113"/>
      <c r="D108" s="113"/>
      <c r="E108" s="113"/>
      <c r="F108" s="88" t="s">
        <v>182</v>
      </c>
      <c r="G108" s="115"/>
      <c r="H108" s="114"/>
      <c r="I108" s="114"/>
      <c r="J108" s="114"/>
      <c r="K108" s="80"/>
      <c r="L108" s="79"/>
    </row>
    <row r="109" spans="1:12" x14ac:dyDescent="0.2">
      <c r="A109" s="1" t="s">
        <v>8</v>
      </c>
      <c r="B109" s="112"/>
      <c r="C109" s="113"/>
      <c r="D109" s="113"/>
      <c r="E109" s="113"/>
      <c r="F109" s="88" t="s">
        <v>124</v>
      </c>
      <c r="G109" s="115"/>
      <c r="H109" s="114"/>
      <c r="I109" s="114"/>
      <c r="J109" s="114"/>
      <c r="K109" s="80"/>
      <c r="L109" s="79"/>
    </row>
    <row r="110" spans="1:12" ht="22.5" x14ac:dyDescent="0.2">
      <c r="A110" s="1" t="s">
        <v>119</v>
      </c>
      <c r="B110" s="109">
        <v>13</v>
      </c>
      <c r="C110" s="110" t="s">
        <v>183</v>
      </c>
      <c r="D110" s="110"/>
      <c r="E110" s="110" t="s">
        <v>176</v>
      </c>
      <c r="F110" s="88" t="s">
        <v>184</v>
      </c>
      <c r="G110" s="116" t="s">
        <v>173</v>
      </c>
      <c r="H110" s="111">
        <v>2562.0639999999999</v>
      </c>
      <c r="I110" s="111"/>
      <c r="J110" s="111" t="str">
        <f>IF(ISNUMBER(I110),ROUND(H110*I110,3),"")</f>
        <v/>
      </c>
      <c r="K110" s="81"/>
      <c r="L110" s="78">
        <f>ROUND(H110*K110,2)</f>
        <v>0</v>
      </c>
    </row>
    <row r="111" spans="1:12" x14ac:dyDescent="0.2">
      <c r="A111" s="1" t="s">
        <v>5</v>
      </c>
      <c r="B111" s="112"/>
      <c r="C111" s="113"/>
      <c r="D111" s="113"/>
      <c r="E111" s="113"/>
      <c r="F111" s="88"/>
      <c r="G111" s="115"/>
      <c r="H111" s="114"/>
      <c r="I111" s="114"/>
      <c r="J111" s="114"/>
      <c r="K111" s="80"/>
      <c r="L111" s="79"/>
    </row>
    <row r="112" spans="1:12" ht="22.5" x14ac:dyDescent="0.2">
      <c r="A112" s="1" t="s">
        <v>7</v>
      </c>
      <c r="B112" s="112"/>
      <c r="C112" s="113"/>
      <c r="D112" s="113"/>
      <c r="E112" s="113"/>
      <c r="F112" s="88" t="s">
        <v>185</v>
      </c>
      <c r="G112" s="115"/>
      <c r="H112" s="114"/>
      <c r="I112" s="114"/>
      <c r="J112" s="114"/>
      <c r="K112" s="80"/>
      <c r="L112" s="79"/>
    </row>
    <row r="113" spans="1:12" ht="326.25" x14ac:dyDescent="0.2">
      <c r="A113" s="1" t="s">
        <v>8</v>
      </c>
      <c r="B113" s="112"/>
      <c r="C113" s="113"/>
      <c r="D113" s="113"/>
      <c r="E113" s="113"/>
      <c r="F113" s="88" t="s">
        <v>179</v>
      </c>
      <c r="G113" s="115"/>
      <c r="H113" s="114"/>
      <c r="I113" s="114"/>
      <c r="J113" s="114"/>
      <c r="K113" s="80"/>
      <c r="L113" s="79"/>
    </row>
    <row r="114" spans="1:12" ht="22.5" x14ac:dyDescent="0.2">
      <c r="A114" s="1" t="s">
        <v>119</v>
      </c>
      <c r="B114" s="109">
        <v>14</v>
      </c>
      <c r="C114" s="110" t="s">
        <v>186</v>
      </c>
      <c r="D114" s="110"/>
      <c r="E114" s="110" t="s">
        <v>176</v>
      </c>
      <c r="F114" s="88" t="s">
        <v>187</v>
      </c>
      <c r="G114" s="116" t="s">
        <v>173</v>
      </c>
      <c r="H114" s="111">
        <v>528.67399999999998</v>
      </c>
      <c r="I114" s="111"/>
      <c r="J114" s="111" t="str">
        <f>IF(ISNUMBER(I114),ROUND(H114*I114,3),"")</f>
        <v/>
      </c>
      <c r="K114" s="81"/>
      <c r="L114" s="78">
        <f>ROUND(H114*K114,2)</f>
        <v>0</v>
      </c>
    </row>
    <row r="115" spans="1:12" x14ac:dyDescent="0.2">
      <c r="A115" s="1" t="s">
        <v>5</v>
      </c>
      <c r="B115" s="112"/>
      <c r="C115" s="113"/>
      <c r="D115" s="113"/>
      <c r="E115" s="113"/>
      <c r="F115" s="88"/>
      <c r="G115" s="115"/>
      <c r="H115" s="114"/>
      <c r="I115" s="114"/>
      <c r="J115" s="114"/>
      <c r="K115" s="80"/>
      <c r="L115" s="79"/>
    </row>
    <row r="116" spans="1:12" ht="22.5" x14ac:dyDescent="0.2">
      <c r="A116" s="1" t="s">
        <v>7</v>
      </c>
      <c r="B116" s="112"/>
      <c r="C116" s="113"/>
      <c r="D116" s="113"/>
      <c r="E116" s="113"/>
      <c r="F116" s="88" t="s">
        <v>188</v>
      </c>
      <c r="G116" s="115"/>
      <c r="H116" s="114"/>
      <c r="I116" s="114"/>
      <c r="J116" s="114"/>
      <c r="K116" s="80"/>
      <c r="L116" s="79"/>
    </row>
    <row r="117" spans="1:12" ht="326.25" x14ac:dyDescent="0.2">
      <c r="A117" s="1" t="s">
        <v>8</v>
      </c>
      <c r="B117" s="112"/>
      <c r="C117" s="113"/>
      <c r="D117" s="113"/>
      <c r="E117" s="113"/>
      <c r="F117" s="88" t="s">
        <v>189</v>
      </c>
      <c r="G117" s="115"/>
      <c r="H117" s="114"/>
      <c r="I117" s="114"/>
      <c r="J117" s="114"/>
      <c r="K117" s="80"/>
      <c r="L117" s="79"/>
    </row>
    <row r="118" spans="1:12" ht="22.5" x14ac:dyDescent="0.2">
      <c r="A118" s="1" t="s">
        <v>119</v>
      </c>
      <c r="B118" s="109">
        <v>15</v>
      </c>
      <c r="C118" s="110" t="s">
        <v>190</v>
      </c>
      <c r="D118" s="110"/>
      <c r="E118" s="110" t="s">
        <v>138</v>
      </c>
      <c r="F118" s="88" t="s">
        <v>191</v>
      </c>
      <c r="G118" s="116" t="s">
        <v>173</v>
      </c>
      <c r="H118" s="111">
        <v>4432.9229999999998</v>
      </c>
      <c r="I118" s="111"/>
      <c r="J118" s="111" t="str">
        <f>IF(ISNUMBER(I118),ROUND(H118*I118,3),"")</f>
        <v/>
      </c>
      <c r="K118" s="81"/>
      <c r="L118" s="78">
        <f>ROUND(H118*K118,2)</f>
        <v>0</v>
      </c>
    </row>
    <row r="119" spans="1:12"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192</v>
      </c>
      <c r="G120" s="115"/>
      <c r="H120" s="114"/>
      <c r="I120" s="114"/>
      <c r="J120" s="114"/>
      <c r="K120" s="80"/>
      <c r="L120" s="79"/>
    </row>
    <row r="121" spans="1:12" x14ac:dyDescent="0.2">
      <c r="A121" s="1" t="s">
        <v>8</v>
      </c>
      <c r="B121" s="112"/>
      <c r="C121" s="113"/>
      <c r="D121" s="113"/>
      <c r="E121" s="113"/>
      <c r="F121" s="88" t="s">
        <v>124</v>
      </c>
      <c r="G121" s="115"/>
      <c r="H121" s="114"/>
      <c r="I121" s="114"/>
      <c r="J121" s="114"/>
      <c r="K121" s="80"/>
      <c r="L121" s="79"/>
    </row>
    <row r="122" spans="1:12" ht="22.5" x14ac:dyDescent="0.2">
      <c r="A122" s="1" t="s">
        <v>119</v>
      </c>
      <c r="B122" s="109">
        <v>16</v>
      </c>
      <c r="C122" s="110" t="s">
        <v>193</v>
      </c>
      <c r="D122" s="110"/>
      <c r="E122" s="110" t="s">
        <v>138</v>
      </c>
      <c r="F122" s="88" t="s">
        <v>194</v>
      </c>
      <c r="G122" s="116" t="s">
        <v>173</v>
      </c>
      <c r="H122" s="111">
        <v>2174.1979999999999</v>
      </c>
      <c r="I122" s="111"/>
      <c r="J122" s="111" t="str">
        <f>IF(ISNUMBER(I122),ROUND(H122*I122,3),"")</f>
        <v/>
      </c>
      <c r="K122" s="81"/>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195</v>
      </c>
      <c r="G124" s="115"/>
      <c r="H124" s="114"/>
      <c r="I124" s="114"/>
      <c r="J124" s="114"/>
      <c r="K124" s="80"/>
      <c r="L124" s="79"/>
    </row>
    <row r="125" spans="1:12" x14ac:dyDescent="0.2">
      <c r="A125" s="1" t="s">
        <v>8</v>
      </c>
      <c r="B125" s="112"/>
      <c r="C125" s="113"/>
      <c r="D125" s="113"/>
      <c r="E125" s="113"/>
      <c r="F125" s="88" t="s">
        <v>124</v>
      </c>
      <c r="G125" s="115"/>
      <c r="H125" s="114"/>
      <c r="I125" s="114"/>
      <c r="J125" s="114"/>
      <c r="K125" s="80"/>
      <c r="L125" s="79"/>
    </row>
    <row r="126" spans="1:12" ht="22.5" x14ac:dyDescent="0.2">
      <c r="A126" s="1" t="s">
        <v>119</v>
      </c>
      <c r="B126" s="109">
        <v>17</v>
      </c>
      <c r="C126" s="110" t="s">
        <v>196</v>
      </c>
      <c r="D126" s="110"/>
      <c r="E126" s="110" t="s">
        <v>138</v>
      </c>
      <c r="F126" s="88" t="s">
        <v>197</v>
      </c>
      <c r="G126" s="116" t="s">
        <v>173</v>
      </c>
      <c r="H126" s="111">
        <v>420</v>
      </c>
      <c r="I126" s="111"/>
      <c r="J126" s="111" t="str">
        <f>IF(ISNUMBER(I126),ROUND(H126*I126,3),"")</f>
        <v/>
      </c>
      <c r="K126" s="81"/>
      <c r="L126" s="78">
        <f>ROUND(H126*K126,2)</f>
        <v>0</v>
      </c>
    </row>
    <row r="127" spans="1:12" x14ac:dyDescent="0.2">
      <c r="A127" s="1" t="s">
        <v>5</v>
      </c>
      <c r="B127" s="112"/>
      <c r="C127" s="113"/>
      <c r="D127" s="113"/>
      <c r="E127" s="113"/>
      <c r="F127" s="88"/>
      <c r="G127" s="115"/>
      <c r="H127" s="114"/>
      <c r="I127" s="114"/>
      <c r="J127" s="114"/>
      <c r="K127" s="80"/>
      <c r="L127" s="79"/>
    </row>
    <row r="128" spans="1:12" x14ac:dyDescent="0.2">
      <c r="A128" s="1" t="s">
        <v>7</v>
      </c>
      <c r="B128" s="112"/>
      <c r="C128" s="113"/>
      <c r="D128" s="113"/>
      <c r="E128" s="113"/>
      <c r="F128" s="88" t="s">
        <v>198</v>
      </c>
      <c r="G128" s="115"/>
      <c r="H128" s="114"/>
      <c r="I128" s="114"/>
      <c r="J128" s="114"/>
      <c r="K128" s="80"/>
      <c r="L128" s="79"/>
    </row>
    <row r="129" spans="1:12" x14ac:dyDescent="0.2">
      <c r="A129" s="1" t="s">
        <v>8</v>
      </c>
      <c r="B129" s="112"/>
      <c r="C129" s="113"/>
      <c r="D129" s="113"/>
      <c r="E129" s="113"/>
      <c r="F129" s="88" t="s">
        <v>124</v>
      </c>
      <c r="G129" s="115"/>
      <c r="H129" s="114"/>
      <c r="I129" s="114"/>
      <c r="J129" s="114"/>
      <c r="K129" s="80"/>
      <c r="L129" s="79"/>
    </row>
    <row r="130" spans="1:12" x14ac:dyDescent="0.2">
      <c r="A130" s="1"/>
      <c r="B130" s="117"/>
      <c r="C130" s="118"/>
      <c r="D130" s="118"/>
      <c r="E130" s="118"/>
      <c r="F130" s="118"/>
      <c r="G130" s="119"/>
      <c r="H130" s="120"/>
      <c r="I130" s="120"/>
      <c r="J130" s="120"/>
      <c r="K130" s="82"/>
      <c r="L130" s="83"/>
    </row>
    <row r="131" spans="1:12" ht="22.5" x14ac:dyDescent="0.2">
      <c r="A131" s="1" t="s">
        <v>102</v>
      </c>
      <c r="B131" s="121"/>
      <c r="C131" s="122" t="s">
        <v>403</v>
      </c>
      <c r="D131" s="122"/>
      <c r="E131" s="122"/>
      <c r="F131" s="122" t="s">
        <v>170</v>
      </c>
      <c r="G131" s="123"/>
      <c r="H131" s="124"/>
      <c r="I131" s="124"/>
      <c r="J131" s="124">
        <f>SUBTOTAL(9,J98:J130)</f>
        <v>0</v>
      </c>
      <c r="K131" s="86"/>
      <c r="L131" s="87">
        <f>SUBTOTAL(9,L98:L130)</f>
        <v>0</v>
      </c>
    </row>
    <row r="132" spans="1:12" ht="12" thickBot="1" x14ac:dyDescent="0.25">
      <c r="A132" s="1"/>
      <c r="B132" s="125"/>
      <c r="C132" s="126"/>
      <c r="D132" s="126"/>
      <c r="E132" s="126"/>
      <c r="F132" s="126"/>
      <c r="G132" s="127"/>
      <c r="H132" s="128"/>
      <c r="I132" s="129"/>
      <c r="J132" s="128"/>
      <c r="K132" s="77"/>
      <c r="L132" s="77"/>
    </row>
    <row r="133" spans="1:12" x14ac:dyDescent="0.2">
      <c r="A133" s="1" t="s">
        <v>115</v>
      </c>
      <c r="B133" s="106" t="s">
        <v>116</v>
      </c>
      <c r="C133" s="107" t="s">
        <v>199</v>
      </c>
      <c r="D133" s="107"/>
      <c r="E133" s="107"/>
      <c r="F133" s="107" t="s">
        <v>200</v>
      </c>
      <c r="G133" s="130"/>
      <c r="H133" s="108"/>
      <c r="I133" s="108"/>
      <c r="J133" s="108"/>
      <c r="K133" s="84"/>
      <c r="L133" s="85"/>
    </row>
    <row r="134" spans="1:12" ht="22.5" x14ac:dyDescent="0.2">
      <c r="A134" s="1" t="s">
        <v>119</v>
      </c>
      <c r="B134" s="109">
        <v>18</v>
      </c>
      <c r="C134" s="110" t="s">
        <v>201</v>
      </c>
      <c r="D134" s="110"/>
      <c r="E134" s="110" t="s">
        <v>138</v>
      </c>
      <c r="F134" s="88" t="s">
        <v>202</v>
      </c>
      <c r="G134" s="116" t="s">
        <v>173</v>
      </c>
      <c r="H134" s="111">
        <v>6607.1210000000001</v>
      </c>
      <c r="I134" s="111"/>
      <c r="J134" s="111" t="str">
        <f>IF(ISNUMBER(I134),ROUND(H134*I134,3),"")</f>
        <v/>
      </c>
      <c r="K134" s="81"/>
      <c r="L134" s="78">
        <f>ROUND(H134*K134,2)</f>
        <v>0</v>
      </c>
    </row>
    <row r="135" spans="1:12"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203</v>
      </c>
      <c r="G136" s="115"/>
      <c r="H136" s="114"/>
      <c r="I136" s="114"/>
      <c r="J136" s="114"/>
      <c r="K136" s="80"/>
      <c r="L136" s="79"/>
    </row>
    <row r="137" spans="1:12" x14ac:dyDescent="0.2">
      <c r="A137" s="1" t="s">
        <v>8</v>
      </c>
      <c r="B137" s="112"/>
      <c r="C137" s="113"/>
      <c r="D137" s="113"/>
      <c r="E137" s="113"/>
      <c r="F137" s="88" t="s">
        <v>124</v>
      </c>
      <c r="G137" s="115"/>
      <c r="H137" s="114"/>
      <c r="I137" s="114"/>
      <c r="J137" s="114"/>
      <c r="K137" s="80"/>
      <c r="L137" s="79"/>
    </row>
    <row r="138" spans="1:12" ht="22.5" x14ac:dyDescent="0.2">
      <c r="A138" s="1" t="s">
        <v>119</v>
      </c>
      <c r="B138" s="109">
        <v>19</v>
      </c>
      <c r="C138" s="110" t="s">
        <v>204</v>
      </c>
      <c r="D138" s="110"/>
      <c r="E138" s="110" t="s">
        <v>138</v>
      </c>
      <c r="F138" s="88" t="s">
        <v>205</v>
      </c>
      <c r="G138" s="116" t="s">
        <v>144</v>
      </c>
      <c r="H138" s="111">
        <v>664</v>
      </c>
      <c r="I138" s="111"/>
      <c r="J138" s="111" t="str">
        <f>IF(ISNUMBER(I138),ROUND(H138*I138,3),"")</f>
        <v/>
      </c>
      <c r="K138" s="81"/>
      <c r="L138" s="78">
        <f>ROUND(H138*K138,2)</f>
        <v>0</v>
      </c>
    </row>
    <row r="139" spans="1:12"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206</v>
      </c>
      <c r="G140" s="115"/>
      <c r="H140" s="114"/>
      <c r="I140" s="114"/>
      <c r="J140" s="114"/>
      <c r="K140" s="80"/>
      <c r="L140" s="79"/>
    </row>
    <row r="141" spans="1:12" x14ac:dyDescent="0.2">
      <c r="A141" s="1" t="s">
        <v>8</v>
      </c>
      <c r="B141" s="112"/>
      <c r="C141" s="113"/>
      <c r="D141" s="113"/>
      <c r="E141" s="113"/>
      <c r="F141" s="88" t="s">
        <v>124</v>
      </c>
      <c r="G141" s="115"/>
      <c r="H141" s="114"/>
      <c r="I141" s="114"/>
      <c r="J141" s="114"/>
      <c r="K141" s="80"/>
      <c r="L141" s="79"/>
    </row>
    <row r="142" spans="1:12" ht="22.5" x14ac:dyDescent="0.2">
      <c r="A142" s="1" t="s">
        <v>119</v>
      </c>
      <c r="B142" s="109">
        <v>20</v>
      </c>
      <c r="C142" s="110" t="s">
        <v>207</v>
      </c>
      <c r="D142" s="110"/>
      <c r="E142" s="110" t="s">
        <v>138</v>
      </c>
      <c r="F142" s="88" t="s">
        <v>208</v>
      </c>
      <c r="G142" s="116" t="s">
        <v>144</v>
      </c>
      <c r="H142" s="111">
        <v>142</v>
      </c>
      <c r="I142" s="111"/>
      <c r="J142" s="111" t="str">
        <f>IF(ISNUMBER(I142),ROUND(H142*I142,3),"")</f>
        <v/>
      </c>
      <c r="K142" s="81"/>
      <c r="L142" s="78">
        <f>ROUND(H142*K142,2)</f>
        <v>0</v>
      </c>
    </row>
    <row r="143" spans="1:12"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209</v>
      </c>
      <c r="G144" s="115"/>
      <c r="H144" s="114"/>
      <c r="I144" s="114"/>
      <c r="J144" s="114"/>
      <c r="K144" s="80"/>
      <c r="L144" s="79"/>
    </row>
    <row r="145" spans="1:12" x14ac:dyDescent="0.2">
      <c r="A145" s="1" t="s">
        <v>8</v>
      </c>
      <c r="B145" s="112"/>
      <c r="C145" s="113"/>
      <c r="D145" s="113"/>
      <c r="E145" s="113"/>
      <c r="F145" s="88" t="s">
        <v>124</v>
      </c>
      <c r="G145" s="115"/>
      <c r="H145" s="114"/>
      <c r="I145" s="114"/>
      <c r="J145" s="114"/>
      <c r="K145" s="80"/>
      <c r="L145" s="79"/>
    </row>
    <row r="146" spans="1:12" ht="22.5" x14ac:dyDescent="0.2">
      <c r="A146" s="1" t="s">
        <v>119</v>
      </c>
      <c r="B146" s="109">
        <v>21</v>
      </c>
      <c r="C146" s="110" t="s">
        <v>210</v>
      </c>
      <c r="D146" s="110"/>
      <c r="E146" s="110" t="s">
        <v>138</v>
      </c>
      <c r="F146" s="88" t="s">
        <v>211</v>
      </c>
      <c r="G146" s="116" t="s">
        <v>144</v>
      </c>
      <c r="H146" s="111">
        <v>2</v>
      </c>
      <c r="I146" s="111"/>
      <c r="J146" s="111" t="str">
        <f>IF(ISNUMBER(I146),ROUND(H146*I146,3),"")</f>
        <v/>
      </c>
      <c r="K146" s="81"/>
      <c r="L146" s="78">
        <f>ROUND(H146*K146,2)</f>
        <v>0</v>
      </c>
    </row>
    <row r="147" spans="1:12" x14ac:dyDescent="0.2">
      <c r="A147" s="1" t="s">
        <v>5</v>
      </c>
      <c r="B147" s="112"/>
      <c r="C147" s="113"/>
      <c r="D147" s="113"/>
      <c r="E147" s="113"/>
      <c r="F147" s="88"/>
      <c r="G147" s="115"/>
      <c r="H147" s="114"/>
      <c r="I147" s="114"/>
      <c r="J147" s="114"/>
      <c r="K147" s="80"/>
      <c r="L147" s="79"/>
    </row>
    <row r="148" spans="1:12" x14ac:dyDescent="0.2">
      <c r="A148" s="1" t="s">
        <v>7</v>
      </c>
      <c r="B148" s="112"/>
      <c r="C148" s="113"/>
      <c r="D148" s="113"/>
      <c r="E148" s="113"/>
      <c r="F148" s="88"/>
      <c r="G148" s="115"/>
      <c r="H148" s="114"/>
      <c r="I148" s="114"/>
      <c r="J148" s="114"/>
      <c r="K148" s="80"/>
      <c r="L148" s="79"/>
    </row>
    <row r="149" spans="1:12" x14ac:dyDescent="0.2">
      <c r="A149" s="1" t="s">
        <v>8</v>
      </c>
      <c r="B149" s="112"/>
      <c r="C149" s="113"/>
      <c r="D149" s="113"/>
      <c r="E149" s="113"/>
      <c r="F149" s="88" t="s">
        <v>124</v>
      </c>
      <c r="G149" s="115"/>
      <c r="H149" s="114"/>
      <c r="I149" s="114"/>
      <c r="J149" s="114"/>
      <c r="K149" s="80"/>
      <c r="L149" s="79"/>
    </row>
    <row r="150" spans="1:12" ht="22.5" x14ac:dyDescent="0.2">
      <c r="A150" s="1" t="s">
        <v>119</v>
      </c>
      <c r="B150" s="109">
        <v>22</v>
      </c>
      <c r="C150" s="110" t="s">
        <v>212</v>
      </c>
      <c r="D150" s="110"/>
      <c r="E150" s="110" t="s">
        <v>138</v>
      </c>
      <c r="F150" s="88" t="s">
        <v>213</v>
      </c>
      <c r="G150" s="116" t="s">
        <v>144</v>
      </c>
      <c r="H150" s="111">
        <v>114</v>
      </c>
      <c r="I150" s="111"/>
      <c r="J150" s="111" t="str">
        <f>IF(ISNUMBER(I150),ROUND(H150*I150,3),"")</f>
        <v/>
      </c>
      <c r="K150" s="81"/>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214</v>
      </c>
      <c r="G152" s="115"/>
      <c r="H152" s="114"/>
      <c r="I152" s="114"/>
      <c r="J152" s="114"/>
      <c r="K152" s="80"/>
      <c r="L152" s="79"/>
    </row>
    <row r="153" spans="1:12" x14ac:dyDescent="0.2">
      <c r="A153" s="1" t="s">
        <v>8</v>
      </c>
      <c r="B153" s="112"/>
      <c r="C153" s="113"/>
      <c r="D153" s="113"/>
      <c r="E153" s="113"/>
      <c r="F153" s="88" t="s">
        <v>124</v>
      </c>
      <c r="G153" s="115"/>
      <c r="H153" s="114"/>
      <c r="I153" s="114"/>
      <c r="J153" s="114"/>
      <c r="K153" s="80"/>
      <c r="L153" s="79"/>
    </row>
    <row r="154" spans="1:12" ht="22.5" x14ac:dyDescent="0.2">
      <c r="A154" s="1" t="s">
        <v>119</v>
      </c>
      <c r="B154" s="109">
        <v>23</v>
      </c>
      <c r="C154" s="110" t="s">
        <v>215</v>
      </c>
      <c r="D154" s="110"/>
      <c r="E154" s="110" t="s">
        <v>138</v>
      </c>
      <c r="F154" s="88" t="s">
        <v>216</v>
      </c>
      <c r="G154" s="116" t="s">
        <v>144</v>
      </c>
      <c r="H154" s="111">
        <v>114</v>
      </c>
      <c r="I154" s="111"/>
      <c r="J154" s="111" t="str">
        <f>IF(ISNUMBER(I154),ROUND(H154*I154,3),"")</f>
        <v/>
      </c>
      <c r="K154" s="81"/>
      <c r="L154" s="78">
        <f>ROUND(H154*K154,2)</f>
        <v>0</v>
      </c>
    </row>
    <row r="155" spans="1:12" x14ac:dyDescent="0.2">
      <c r="A155" s="1" t="s">
        <v>5</v>
      </c>
      <c r="B155" s="112"/>
      <c r="C155" s="113"/>
      <c r="D155" s="113"/>
      <c r="E155" s="113"/>
      <c r="F155" s="88"/>
      <c r="G155" s="115"/>
      <c r="H155" s="114"/>
      <c r="I155" s="114"/>
      <c r="J155" s="114"/>
      <c r="K155" s="80"/>
      <c r="L155" s="79"/>
    </row>
    <row r="156" spans="1:12" x14ac:dyDescent="0.2">
      <c r="A156" s="1" t="s">
        <v>7</v>
      </c>
      <c r="B156" s="112"/>
      <c r="C156" s="113"/>
      <c r="D156" s="113"/>
      <c r="E156" s="113"/>
      <c r="F156" s="88" t="s">
        <v>214</v>
      </c>
      <c r="G156" s="115"/>
      <c r="H156" s="114"/>
      <c r="I156" s="114"/>
      <c r="J156" s="114"/>
      <c r="K156" s="80"/>
      <c r="L156" s="79"/>
    </row>
    <row r="157" spans="1:12" x14ac:dyDescent="0.2">
      <c r="A157" s="1" t="s">
        <v>8</v>
      </c>
      <c r="B157" s="112"/>
      <c r="C157" s="113"/>
      <c r="D157" s="113"/>
      <c r="E157" s="113"/>
      <c r="F157" s="88" t="s">
        <v>124</v>
      </c>
      <c r="G157" s="115"/>
      <c r="H157" s="114"/>
      <c r="I157" s="114"/>
      <c r="J157" s="114"/>
      <c r="K157" s="80"/>
      <c r="L157" s="79"/>
    </row>
    <row r="158" spans="1:12" ht="22.5" x14ac:dyDescent="0.2">
      <c r="A158" s="1" t="s">
        <v>119</v>
      </c>
      <c r="B158" s="109">
        <v>24</v>
      </c>
      <c r="C158" s="110" t="s">
        <v>217</v>
      </c>
      <c r="D158" s="110"/>
      <c r="E158" s="110" t="s">
        <v>138</v>
      </c>
      <c r="F158" s="88" t="s">
        <v>218</v>
      </c>
      <c r="G158" s="116" t="s">
        <v>144</v>
      </c>
      <c r="H158" s="196">
        <v>20</v>
      </c>
      <c r="I158" s="111"/>
      <c r="J158" s="111" t="str">
        <f>IF(ISNUMBER(I158),ROUND(H158*I158,3),"")</f>
        <v/>
      </c>
      <c r="K158" s="81"/>
      <c r="L158" s="78">
        <f>ROUND(H158*K158,2)</f>
        <v>0</v>
      </c>
    </row>
    <row r="159" spans="1:12"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195" t="s">
        <v>427</v>
      </c>
      <c r="G160" s="115"/>
      <c r="H160" s="114"/>
      <c r="I160" s="114"/>
      <c r="J160" s="114"/>
      <c r="K160" s="80"/>
      <c r="L160" s="79"/>
    </row>
    <row r="161" spans="1:12" x14ac:dyDescent="0.2">
      <c r="A161" s="1" t="s">
        <v>8</v>
      </c>
      <c r="B161" s="112"/>
      <c r="C161" s="113"/>
      <c r="D161" s="113"/>
      <c r="E161" s="113"/>
      <c r="F161" s="88" t="s">
        <v>124</v>
      </c>
      <c r="G161" s="115"/>
      <c r="H161" s="114"/>
      <c r="I161" s="114"/>
      <c r="J161" s="114"/>
      <c r="K161" s="80"/>
      <c r="L161" s="79"/>
    </row>
    <row r="162" spans="1:12" ht="22.5" x14ac:dyDescent="0.2">
      <c r="A162" s="1" t="s">
        <v>119</v>
      </c>
      <c r="B162" s="109">
        <v>25</v>
      </c>
      <c r="C162" s="110" t="s">
        <v>219</v>
      </c>
      <c r="D162" s="110"/>
      <c r="E162" s="110" t="s">
        <v>138</v>
      </c>
      <c r="F162" s="88" t="s">
        <v>220</v>
      </c>
      <c r="G162" s="116" t="s">
        <v>144</v>
      </c>
      <c r="H162" s="111">
        <v>4</v>
      </c>
      <c r="I162" s="111"/>
      <c r="J162" s="111" t="str">
        <f>IF(ISNUMBER(I162),ROUND(H162*I162,3),"")</f>
        <v/>
      </c>
      <c r="K162" s="81"/>
      <c r="L162" s="78">
        <f>ROUND(H162*K162,2)</f>
        <v>0</v>
      </c>
    </row>
    <row r="163" spans="1:12" x14ac:dyDescent="0.2">
      <c r="A163" s="1" t="s">
        <v>5</v>
      </c>
      <c r="B163" s="112"/>
      <c r="C163" s="113"/>
      <c r="D163" s="113"/>
      <c r="E163" s="113"/>
      <c r="F163" s="88"/>
      <c r="G163" s="115"/>
      <c r="H163" s="114"/>
      <c r="I163" s="114"/>
      <c r="J163" s="114"/>
      <c r="K163" s="80"/>
      <c r="L163" s="79"/>
    </row>
    <row r="164" spans="1:12"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124</v>
      </c>
      <c r="G165" s="115"/>
      <c r="H165" s="114"/>
      <c r="I165" s="114"/>
      <c r="J165" s="114"/>
      <c r="K165" s="80"/>
      <c r="L165" s="79"/>
    </row>
    <row r="166" spans="1:12" ht="22.5" x14ac:dyDescent="0.2">
      <c r="A166" s="1" t="s">
        <v>119</v>
      </c>
      <c r="B166" s="109">
        <v>26</v>
      </c>
      <c r="C166" s="110" t="s">
        <v>221</v>
      </c>
      <c r="D166" s="110"/>
      <c r="E166" s="110" t="s">
        <v>138</v>
      </c>
      <c r="F166" s="88" t="s">
        <v>222</v>
      </c>
      <c r="G166" s="116" t="s">
        <v>144</v>
      </c>
      <c r="H166" s="111">
        <v>6</v>
      </c>
      <c r="I166" s="111"/>
      <c r="J166" s="111" t="str">
        <f>IF(ISNUMBER(I166),ROUND(H166*I166,3),"")</f>
        <v/>
      </c>
      <c r="K166" s="81"/>
      <c r="L166" s="78">
        <f>ROUND(H166*K166,2)</f>
        <v>0</v>
      </c>
    </row>
    <row r="167" spans="1:12" x14ac:dyDescent="0.2">
      <c r="A167" s="1" t="s">
        <v>5</v>
      </c>
      <c r="B167" s="112"/>
      <c r="C167" s="113"/>
      <c r="D167" s="113"/>
      <c r="E167" s="113"/>
      <c r="F167" s="88"/>
      <c r="G167" s="115"/>
      <c r="H167" s="114"/>
      <c r="I167" s="114"/>
      <c r="J167" s="114"/>
      <c r="K167" s="80"/>
      <c r="L167" s="79"/>
    </row>
    <row r="168" spans="1:12" x14ac:dyDescent="0.2">
      <c r="A168" s="1" t="s">
        <v>7</v>
      </c>
      <c r="B168" s="112"/>
      <c r="C168" s="113"/>
      <c r="D168" s="113"/>
      <c r="E168" s="113"/>
      <c r="F168" s="88"/>
      <c r="G168" s="115"/>
      <c r="H168" s="114"/>
      <c r="I168" s="114"/>
      <c r="J168" s="114"/>
      <c r="K168" s="80"/>
      <c r="L168" s="79"/>
    </row>
    <row r="169" spans="1:12" x14ac:dyDescent="0.2">
      <c r="A169" s="1" t="s">
        <v>8</v>
      </c>
      <c r="B169" s="112"/>
      <c r="C169" s="113"/>
      <c r="D169" s="113"/>
      <c r="E169" s="113"/>
      <c r="F169" s="88" t="s">
        <v>124</v>
      </c>
      <c r="G169" s="115"/>
      <c r="H169" s="114"/>
      <c r="I169" s="114"/>
      <c r="J169" s="114"/>
      <c r="K169" s="80"/>
      <c r="L169" s="79"/>
    </row>
    <row r="170" spans="1:12" x14ac:dyDescent="0.2">
      <c r="A170" s="1"/>
      <c r="B170" s="117"/>
      <c r="C170" s="118"/>
      <c r="D170" s="118"/>
      <c r="E170" s="118"/>
      <c r="F170" s="118"/>
      <c r="G170" s="119"/>
      <c r="H170" s="120"/>
      <c r="I170" s="120"/>
      <c r="J170" s="120"/>
      <c r="K170" s="82"/>
      <c r="L170" s="83"/>
    </row>
    <row r="171" spans="1:12" ht="22.5" x14ac:dyDescent="0.2">
      <c r="A171" s="1" t="s">
        <v>102</v>
      </c>
      <c r="B171" s="121"/>
      <c r="C171" s="122" t="s">
        <v>404</v>
      </c>
      <c r="D171" s="122"/>
      <c r="E171" s="122"/>
      <c r="F171" s="122" t="s">
        <v>200</v>
      </c>
      <c r="G171" s="123"/>
      <c r="H171" s="124"/>
      <c r="I171" s="124"/>
      <c r="J171" s="124">
        <f>SUBTOTAL(9,J134:J170)</f>
        <v>0</v>
      </c>
      <c r="K171" s="86"/>
      <c r="L171" s="87">
        <f>SUBTOTAL(9,L134:L170)</f>
        <v>0</v>
      </c>
    </row>
    <row r="172" spans="1:12" ht="12" thickBot="1" x14ac:dyDescent="0.25">
      <c r="A172" s="1"/>
      <c r="B172" s="125"/>
      <c r="C172" s="126"/>
      <c r="D172" s="126"/>
      <c r="E172" s="126"/>
      <c r="F172" s="126"/>
      <c r="G172" s="127"/>
      <c r="H172" s="128"/>
      <c r="I172" s="129"/>
      <c r="J172" s="128"/>
      <c r="K172" s="77"/>
      <c r="L172" s="77"/>
    </row>
    <row r="173" spans="1:12" x14ac:dyDescent="0.2">
      <c r="A173" s="1" t="s">
        <v>115</v>
      </c>
      <c r="B173" s="106" t="s">
        <v>116</v>
      </c>
      <c r="C173" s="107" t="s">
        <v>223</v>
      </c>
      <c r="D173" s="107"/>
      <c r="E173" s="107"/>
      <c r="F173" s="107" t="s">
        <v>224</v>
      </c>
      <c r="G173" s="130"/>
      <c r="H173" s="108"/>
      <c r="I173" s="108"/>
      <c r="J173" s="108"/>
      <c r="K173" s="84"/>
      <c r="L173" s="85"/>
    </row>
    <row r="174" spans="1:12" ht="22.5" x14ac:dyDescent="0.2">
      <c r="A174" s="1" t="s">
        <v>119</v>
      </c>
      <c r="B174" s="154">
        <v>27</v>
      </c>
      <c r="C174" s="110" t="s">
        <v>225</v>
      </c>
      <c r="D174" s="110"/>
      <c r="E174" s="110" t="s">
        <v>138</v>
      </c>
      <c r="F174" s="88" t="s">
        <v>226</v>
      </c>
      <c r="G174" s="116" t="s">
        <v>227</v>
      </c>
      <c r="H174" s="196">
        <v>7</v>
      </c>
      <c r="I174" s="111"/>
      <c r="J174" s="111" t="str">
        <f>IF(ISNUMBER(I174),ROUND(H174*I174,3),"")</f>
        <v/>
      </c>
      <c r="K174" s="81"/>
      <c r="L174" s="78">
        <f>ROUND(H174*K174,2)</f>
        <v>0</v>
      </c>
    </row>
    <row r="175" spans="1:12"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195" t="s">
        <v>429</v>
      </c>
      <c r="G176" s="115"/>
      <c r="H176" s="114"/>
      <c r="I176" s="114"/>
      <c r="J176" s="114"/>
      <c r="K176" s="80"/>
      <c r="L176" s="79"/>
    </row>
    <row r="177" spans="1:12" x14ac:dyDescent="0.2">
      <c r="A177" s="1" t="s">
        <v>8</v>
      </c>
      <c r="B177" s="112"/>
      <c r="C177" s="113"/>
      <c r="D177" s="113"/>
      <c r="E177" s="113"/>
      <c r="F177" s="88" t="s">
        <v>124</v>
      </c>
      <c r="G177" s="115"/>
      <c r="H177" s="114"/>
      <c r="I177" s="114"/>
      <c r="J177" s="114"/>
      <c r="K177" s="80"/>
      <c r="L177" s="79"/>
    </row>
    <row r="178" spans="1:12" ht="22.5" x14ac:dyDescent="0.2">
      <c r="A178" s="1" t="s">
        <v>119</v>
      </c>
      <c r="B178" s="154">
        <v>28</v>
      </c>
      <c r="C178" s="110" t="s">
        <v>228</v>
      </c>
      <c r="D178" s="110"/>
      <c r="E178" s="110" t="s">
        <v>138</v>
      </c>
      <c r="F178" s="88" t="s">
        <v>229</v>
      </c>
      <c r="G178" s="116" t="s">
        <v>227</v>
      </c>
      <c r="H178" s="196">
        <v>15</v>
      </c>
      <c r="I178" s="111"/>
      <c r="J178" s="111" t="str">
        <f>IF(ISNUMBER(I178),ROUND(H178*I178,3),"")</f>
        <v/>
      </c>
      <c r="K178" s="81"/>
      <c r="L178" s="78">
        <f>ROUND(H178*K178,2)</f>
        <v>0</v>
      </c>
    </row>
    <row r="179" spans="1:12"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195" t="s">
        <v>430</v>
      </c>
      <c r="G180" s="115"/>
      <c r="H180" s="114"/>
      <c r="I180" s="114"/>
      <c r="J180" s="114"/>
      <c r="K180" s="80"/>
      <c r="L180" s="79"/>
    </row>
    <row r="181" spans="1:12" x14ac:dyDescent="0.2">
      <c r="A181" s="1" t="s">
        <v>8</v>
      </c>
      <c r="B181" s="112"/>
      <c r="C181" s="113"/>
      <c r="D181" s="113"/>
      <c r="E181" s="113"/>
      <c r="F181" s="88" t="s">
        <v>124</v>
      </c>
      <c r="G181" s="115"/>
      <c r="H181" s="114"/>
      <c r="I181" s="114"/>
      <c r="J181" s="114"/>
      <c r="K181" s="80"/>
      <c r="L181" s="79"/>
    </row>
    <row r="182" spans="1:12" ht="22.5" x14ac:dyDescent="0.2">
      <c r="A182" s="1" t="s">
        <v>119</v>
      </c>
      <c r="B182" s="109">
        <v>29</v>
      </c>
      <c r="C182" s="110" t="s">
        <v>230</v>
      </c>
      <c r="D182" s="110"/>
      <c r="E182" s="110" t="s">
        <v>176</v>
      </c>
      <c r="F182" s="88" t="s">
        <v>231</v>
      </c>
      <c r="G182" s="116" t="s">
        <v>173</v>
      </c>
      <c r="H182" s="111">
        <v>199.91900000000001</v>
      </c>
      <c r="I182" s="111"/>
      <c r="J182" s="111" t="str">
        <f>IF(ISNUMBER(I182),ROUND(H182*I182,3),"")</f>
        <v/>
      </c>
      <c r="K182" s="81"/>
      <c r="L182" s="78">
        <f>ROUND(H182*K182,2)</f>
        <v>0</v>
      </c>
    </row>
    <row r="183" spans="1:12" x14ac:dyDescent="0.2">
      <c r="A183" s="1" t="s">
        <v>5</v>
      </c>
      <c r="B183" s="112"/>
      <c r="C183" s="113"/>
      <c r="D183" s="113"/>
      <c r="E183" s="113"/>
      <c r="F183" s="88"/>
      <c r="G183" s="115"/>
      <c r="H183" s="114"/>
      <c r="I183" s="114"/>
      <c r="J183" s="114"/>
      <c r="K183" s="80"/>
      <c r="L183" s="79"/>
    </row>
    <row r="184" spans="1:12" ht="22.5" x14ac:dyDescent="0.2">
      <c r="A184" s="1" t="s">
        <v>7</v>
      </c>
      <c r="B184" s="112"/>
      <c r="C184" s="113"/>
      <c r="D184" s="113"/>
      <c r="E184" s="113"/>
      <c r="F184" s="88" t="s">
        <v>232</v>
      </c>
      <c r="G184" s="115"/>
      <c r="H184" s="114"/>
      <c r="I184" s="114"/>
      <c r="J184" s="114"/>
      <c r="K184" s="80"/>
      <c r="L184" s="79"/>
    </row>
    <row r="185" spans="1:12" ht="337.5" x14ac:dyDescent="0.2">
      <c r="A185" s="1" t="s">
        <v>8</v>
      </c>
      <c r="B185" s="112"/>
      <c r="C185" s="113"/>
      <c r="D185" s="113"/>
      <c r="E185" s="113"/>
      <c r="F185" s="88" t="s">
        <v>233</v>
      </c>
      <c r="G185" s="115"/>
      <c r="H185" s="114"/>
      <c r="I185" s="114"/>
      <c r="J185" s="114"/>
      <c r="K185" s="80"/>
      <c r="L185" s="79"/>
    </row>
    <row r="186" spans="1:12" ht="22.5" x14ac:dyDescent="0.2">
      <c r="A186" s="1" t="s">
        <v>119</v>
      </c>
      <c r="B186" s="109">
        <v>30</v>
      </c>
      <c r="C186" s="110" t="s">
        <v>234</v>
      </c>
      <c r="D186" s="110"/>
      <c r="E186" s="110" t="s">
        <v>176</v>
      </c>
      <c r="F186" s="88" t="s">
        <v>235</v>
      </c>
      <c r="G186" s="116" t="s">
        <v>173</v>
      </c>
      <c r="H186" s="111">
        <v>166.8</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t="s">
        <v>236</v>
      </c>
      <c r="G188" s="115"/>
      <c r="H188" s="114"/>
      <c r="I188" s="114"/>
      <c r="J188" s="114"/>
      <c r="K188" s="80"/>
      <c r="L188" s="79"/>
    </row>
    <row r="189" spans="1:12" ht="348.75" x14ac:dyDescent="0.2">
      <c r="A189" s="1" t="s">
        <v>8</v>
      </c>
      <c r="B189" s="112"/>
      <c r="C189" s="113"/>
      <c r="D189" s="113"/>
      <c r="E189" s="113"/>
      <c r="F189" s="88" t="s">
        <v>237</v>
      </c>
      <c r="G189" s="115"/>
      <c r="H189" s="114"/>
      <c r="I189" s="114"/>
      <c r="J189" s="114"/>
      <c r="K189" s="80"/>
      <c r="L189" s="79"/>
    </row>
    <row r="190" spans="1:12" ht="22.5" x14ac:dyDescent="0.2">
      <c r="A190" s="1" t="s">
        <v>119</v>
      </c>
      <c r="B190" s="109">
        <v>31</v>
      </c>
      <c r="C190" s="110" t="s">
        <v>238</v>
      </c>
      <c r="D190" s="110"/>
      <c r="E190" s="110" t="s">
        <v>176</v>
      </c>
      <c r="F190" s="88" t="s">
        <v>239</v>
      </c>
      <c r="G190" s="116" t="s">
        <v>173</v>
      </c>
      <c r="H190" s="111">
        <v>46.277999999999999</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ht="22.5" x14ac:dyDescent="0.2">
      <c r="A192" s="1" t="s">
        <v>7</v>
      </c>
      <c r="B192" s="112"/>
      <c r="C192" s="113"/>
      <c r="D192" s="113"/>
      <c r="E192" s="113"/>
      <c r="F192" s="88" t="s">
        <v>240</v>
      </c>
      <c r="G192" s="115"/>
      <c r="H192" s="114"/>
      <c r="I192" s="114"/>
      <c r="J192" s="114"/>
      <c r="K192" s="80"/>
      <c r="L192" s="79"/>
    </row>
    <row r="193" spans="1:12" ht="270" x14ac:dyDescent="0.2">
      <c r="A193" s="1" t="s">
        <v>8</v>
      </c>
      <c r="B193" s="112"/>
      <c r="C193" s="113"/>
      <c r="D193" s="113"/>
      <c r="E193" s="113"/>
      <c r="F193" s="88" t="s">
        <v>241</v>
      </c>
      <c r="G193" s="115"/>
      <c r="H193" s="114"/>
      <c r="I193" s="114"/>
      <c r="J193" s="114"/>
      <c r="K193" s="80"/>
      <c r="L193" s="79"/>
    </row>
    <row r="194" spans="1:12" ht="22.5" x14ac:dyDescent="0.2">
      <c r="A194" s="1" t="s">
        <v>119</v>
      </c>
      <c r="B194" s="109">
        <v>32</v>
      </c>
      <c r="C194" s="110" t="s">
        <v>242</v>
      </c>
      <c r="D194" s="110"/>
      <c r="E194" s="110" t="s">
        <v>176</v>
      </c>
      <c r="F194" s="88" t="s">
        <v>243</v>
      </c>
      <c r="G194" s="116" t="s">
        <v>173</v>
      </c>
      <c r="H194" s="111">
        <v>42</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t="s">
        <v>244</v>
      </c>
      <c r="G196" s="115"/>
      <c r="H196" s="114"/>
      <c r="I196" s="114"/>
      <c r="J196" s="114"/>
      <c r="K196" s="80"/>
      <c r="L196" s="79"/>
    </row>
    <row r="197" spans="1:12" ht="270" x14ac:dyDescent="0.2">
      <c r="A197" s="1" t="s">
        <v>8</v>
      </c>
      <c r="B197" s="112"/>
      <c r="C197" s="113"/>
      <c r="D197" s="113"/>
      <c r="E197" s="113"/>
      <c r="F197" s="88" t="s">
        <v>245</v>
      </c>
      <c r="G197" s="115"/>
      <c r="H197" s="114"/>
      <c r="I197" s="114"/>
      <c r="J197" s="114"/>
      <c r="K197" s="80"/>
      <c r="L197" s="79"/>
    </row>
    <row r="198" spans="1:12" ht="22.5" x14ac:dyDescent="0.2">
      <c r="A198" s="1" t="s">
        <v>119</v>
      </c>
      <c r="B198" s="109">
        <v>33</v>
      </c>
      <c r="C198" s="110" t="s">
        <v>246</v>
      </c>
      <c r="D198" s="110"/>
      <c r="E198" s="110" t="s">
        <v>176</v>
      </c>
      <c r="F198" s="88" t="s">
        <v>247</v>
      </c>
      <c r="G198" s="116" t="s">
        <v>173</v>
      </c>
      <c r="H198" s="111">
        <v>15.462999999999999</v>
      </c>
      <c r="I198" s="111"/>
      <c r="J198" s="111" t="str">
        <f>IF(ISNUMBER(I198),ROUND(H198*I198,3),"")</f>
        <v/>
      </c>
      <c r="K198" s="81"/>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248</v>
      </c>
      <c r="G200" s="115"/>
      <c r="H200" s="114"/>
      <c r="I200" s="114"/>
      <c r="J200" s="114"/>
      <c r="K200" s="80"/>
      <c r="L200" s="79"/>
    </row>
    <row r="201" spans="1:12" ht="348.75" x14ac:dyDescent="0.2">
      <c r="A201" s="1" t="s">
        <v>8</v>
      </c>
      <c r="B201" s="112"/>
      <c r="C201" s="113"/>
      <c r="D201" s="113"/>
      <c r="E201" s="113"/>
      <c r="F201" s="88" t="s">
        <v>249</v>
      </c>
      <c r="G201" s="115"/>
      <c r="H201" s="114"/>
      <c r="I201" s="114"/>
      <c r="J201" s="114"/>
      <c r="K201" s="80"/>
      <c r="L201" s="79"/>
    </row>
    <row r="202" spans="1:12" x14ac:dyDescent="0.2">
      <c r="A202" s="1" t="s">
        <v>119</v>
      </c>
      <c r="B202" s="109">
        <v>34</v>
      </c>
      <c r="C202" s="110" t="s">
        <v>250</v>
      </c>
      <c r="D202" s="110"/>
      <c r="E202" s="110" t="s">
        <v>121</v>
      </c>
      <c r="F202" s="88" t="s">
        <v>251</v>
      </c>
      <c r="G202" s="116" t="s">
        <v>144</v>
      </c>
      <c r="H202" s="111">
        <v>3</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x14ac:dyDescent="0.2">
      <c r="A204" s="1" t="s">
        <v>7</v>
      </c>
      <c r="B204" s="112"/>
      <c r="C204" s="113"/>
      <c r="D204" s="113"/>
      <c r="E204" s="113"/>
      <c r="F204" s="88"/>
      <c r="G204" s="115"/>
      <c r="H204" s="114"/>
      <c r="I204" s="114"/>
      <c r="J204" s="114"/>
      <c r="K204" s="80"/>
      <c r="L204" s="79"/>
    </row>
    <row r="205" spans="1:12" x14ac:dyDescent="0.2">
      <c r="A205" s="1" t="s">
        <v>8</v>
      </c>
      <c r="B205" s="112"/>
      <c r="C205" s="113"/>
      <c r="D205" s="113"/>
      <c r="E205" s="113"/>
      <c r="F205" s="88" t="s">
        <v>124</v>
      </c>
      <c r="G205" s="115"/>
      <c r="H205" s="114"/>
      <c r="I205" s="114"/>
      <c r="J205" s="114"/>
      <c r="K205" s="80"/>
      <c r="L205" s="79"/>
    </row>
    <row r="206" spans="1:12" ht="22.5" x14ac:dyDescent="0.2">
      <c r="A206" s="1" t="s">
        <v>119</v>
      </c>
      <c r="B206" s="154">
        <v>35</v>
      </c>
      <c r="C206" s="110" t="s">
        <v>252</v>
      </c>
      <c r="D206" s="110"/>
      <c r="E206" s="110" t="s">
        <v>138</v>
      </c>
      <c r="F206" s="88" t="s">
        <v>253</v>
      </c>
      <c r="G206" s="116" t="s">
        <v>144</v>
      </c>
      <c r="H206" s="158">
        <v>15</v>
      </c>
      <c r="I206" s="111"/>
      <c r="J206" s="111" t="str">
        <f>IF(ISNUMBER(I206),ROUND(H206*I206,3),"")</f>
        <v/>
      </c>
      <c r="K206" s="81"/>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c r="G208" s="115"/>
      <c r="H208" s="114"/>
      <c r="I208" s="114"/>
      <c r="J208" s="114"/>
      <c r="K208" s="80"/>
      <c r="L208" s="79"/>
    </row>
    <row r="209" spans="1:12" x14ac:dyDescent="0.2">
      <c r="A209" s="1" t="s">
        <v>8</v>
      </c>
      <c r="B209" s="112"/>
      <c r="C209" s="113"/>
      <c r="D209" s="113"/>
      <c r="E209" s="113"/>
      <c r="F209" s="88" t="s">
        <v>124</v>
      </c>
      <c r="G209" s="115"/>
      <c r="H209" s="114"/>
      <c r="I209" s="114"/>
      <c r="J209" s="114"/>
      <c r="K209" s="80"/>
      <c r="L209" s="79"/>
    </row>
    <row r="210" spans="1:12" ht="22.5" x14ac:dyDescent="0.2">
      <c r="A210" s="1" t="s">
        <v>119</v>
      </c>
      <c r="B210" s="109">
        <v>36</v>
      </c>
      <c r="C210" s="110" t="s">
        <v>254</v>
      </c>
      <c r="D210" s="110"/>
      <c r="E210" s="110" t="s">
        <v>138</v>
      </c>
      <c r="F210" s="88" t="s">
        <v>255</v>
      </c>
      <c r="G210" s="116" t="s">
        <v>144</v>
      </c>
      <c r="H210" s="111">
        <v>4</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c r="G212" s="115"/>
      <c r="H212" s="114"/>
      <c r="I212" s="114"/>
      <c r="J212" s="114"/>
      <c r="K212" s="80"/>
      <c r="L212" s="79"/>
    </row>
    <row r="213" spans="1:12" x14ac:dyDescent="0.2">
      <c r="A213" s="1" t="s">
        <v>8</v>
      </c>
      <c r="B213" s="112"/>
      <c r="C213" s="113"/>
      <c r="D213" s="113"/>
      <c r="E213" s="113"/>
      <c r="F213" s="88" t="s">
        <v>124</v>
      </c>
      <c r="G213" s="115"/>
      <c r="H213" s="114"/>
      <c r="I213" s="114"/>
      <c r="J213" s="114"/>
      <c r="K213" s="80"/>
      <c r="L213" s="79"/>
    </row>
    <row r="214" spans="1:12" ht="22.5" x14ac:dyDescent="0.2">
      <c r="A214" s="1" t="s">
        <v>119</v>
      </c>
      <c r="B214" s="154">
        <v>37</v>
      </c>
      <c r="C214" s="110" t="s">
        <v>256</v>
      </c>
      <c r="D214" s="110"/>
      <c r="E214" s="110" t="s">
        <v>138</v>
      </c>
      <c r="F214" s="88" t="s">
        <v>257</v>
      </c>
      <c r="G214" s="116" t="s">
        <v>144</v>
      </c>
      <c r="H214" s="158">
        <v>3</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c r="G216" s="115"/>
      <c r="H216" s="114"/>
      <c r="I216" s="114"/>
      <c r="J216" s="114"/>
      <c r="K216" s="80"/>
      <c r="L216" s="79"/>
    </row>
    <row r="217" spans="1:12" x14ac:dyDescent="0.2">
      <c r="A217" s="1" t="s">
        <v>8</v>
      </c>
      <c r="B217" s="112"/>
      <c r="C217" s="113"/>
      <c r="D217" s="113"/>
      <c r="E217" s="113"/>
      <c r="F217" s="88" t="s">
        <v>124</v>
      </c>
      <c r="G217" s="115"/>
      <c r="H217" s="114"/>
      <c r="I217" s="114"/>
      <c r="J217" s="114"/>
      <c r="K217" s="80"/>
      <c r="L217" s="79"/>
    </row>
    <row r="218" spans="1:12" ht="22.5" x14ac:dyDescent="0.2">
      <c r="A218" s="1" t="s">
        <v>119</v>
      </c>
      <c r="B218" s="109">
        <v>38</v>
      </c>
      <c r="C218" s="110" t="s">
        <v>258</v>
      </c>
      <c r="D218" s="110"/>
      <c r="E218" s="110" t="s">
        <v>138</v>
      </c>
      <c r="F218" s="88" t="s">
        <v>259</v>
      </c>
      <c r="G218" s="116" t="s">
        <v>144</v>
      </c>
      <c r="H218" s="111">
        <v>1</v>
      </c>
      <c r="I218" s="111"/>
      <c r="J218" s="111" t="str">
        <f>IF(ISNUMBER(I218),ROUND(H218*I218,3),"")</f>
        <v/>
      </c>
      <c r="K218" s="81"/>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c r="G220" s="115"/>
      <c r="H220" s="114"/>
      <c r="I220" s="114"/>
      <c r="J220" s="114"/>
      <c r="K220" s="80"/>
      <c r="L220" s="79"/>
    </row>
    <row r="221" spans="1:12" x14ac:dyDescent="0.2">
      <c r="A221" s="1" t="s">
        <v>8</v>
      </c>
      <c r="B221" s="112"/>
      <c r="C221" s="113"/>
      <c r="D221" s="113"/>
      <c r="E221" s="113"/>
      <c r="F221" s="88" t="s">
        <v>124</v>
      </c>
      <c r="G221" s="115"/>
      <c r="H221" s="114"/>
      <c r="I221" s="114"/>
      <c r="J221" s="114"/>
      <c r="K221" s="80"/>
      <c r="L221" s="79"/>
    </row>
    <row r="222" spans="1:12" ht="22.5" x14ac:dyDescent="0.2">
      <c r="A222" s="1" t="s">
        <v>119</v>
      </c>
      <c r="B222" s="109">
        <v>39</v>
      </c>
      <c r="C222" s="110" t="s">
        <v>260</v>
      </c>
      <c r="D222" s="110"/>
      <c r="E222" s="110" t="s">
        <v>138</v>
      </c>
      <c r="F222" s="88" t="s">
        <v>261</v>
      </c>
      <c r="G222" s="116" t="s">
        <v>144</v>
      </c>
      <c r="H222" s="111">
        <v>4</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262</v>
      </c>
      <c r="G224" s="115"/>
      <c r="H224" s="114"/>
      <c r="I224" s="114"/>
      <c r="J224" s="114"/>
      <c r="K224" s="80"/>
      <c r="L224" s="79"/>
    </row>
    <row r="225" spans="1:12" x14ac:dyDescent="0.2">
      <c r="A225" s="1" t="s">
        <v>8</v>
      </c>
      <c r="B225" s="112"/>
      <c r="C225" s="113"/>
      <c r="D225" s="113"/>
      <c r="E225" s="113"/>
      <c r="F225" s="88" t="s">
        <v>124</v>
      </c>
      <c r="G225" s="115"/>
      <c r="H225" s="114"/>
      <c r="I225" s="114"/>
      <c r="J225" s="114"/>
      <c r="K225" s="80"/>
      <c r="L225" s="79"/>
    </row>
    <row r="226" spans="1:12" ht="22.5" x14ac:dyDescent="0.2">
      <c r="A226" s="1" t="s">
        <v>119</v>
      </c>
      <c r="B226" s="154">
        <v>40</v>
      </c>
      <c r="C226" s="110" t="s">
        <v>263</v>
      </c>
      <c r="D226" s="110"/>
      <c r="E226" s="110" t="s">
        <v>138</v>
      </c>
      <c r="F226" s="88" t="s">
        <v>264</v>
      </c>
      <c r="G226" s="116" t="s">
        <v>227</v>
      </c>
      <c r="H226" s="158">
        <v>2</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c r="G228" s="115"/>
      <c r="H228" s="114"/>
      <c r="I228" s="114"/>
      <c r="J228" s="114"/>
      <c r="K228" s="80"/>
      <c r="L228" s="79"/>
    </row>
    <row r="229" spans="1:12" x14ac:dyDescent="0.2">
      <c r="A229" s="1" t="s">
        <v>8</v>
      </c>
      <c r="B229" s="112"/>
      <c r="C229" s="113"/>
      <c r="D229" s="113"/>
      <c r="E229" s="113"/>
      <c r="F229" s="88" t="s">
        <v>124</v>
      </c>
      <c r="G229" s="115"/>
      <c r="H229" s="114"/>
      <c r="I229" s="114"/>
      <c r="J229" s="114"/>
      <c r="K229" s="80"/>
      <c r="L229" s="79"/>
    </row>
    <row r="230" spans="1:12" ht="22.5" x14ac:dyDescent="0.2">
      <c r="A230" s="1" t="s">
        <v>119</v>
      </c>
      <c r="B230" s="154">
        <v>41</v>
      </c>
      <c r="C230" s="110" t="s">
        <v>265</v>
      </c>
      <c r="D230" s="110"/>
      <c r="E230" s="110" t="s">
        <v>138</v>
      </c>
      <c r="F230" s="88" t="s">
        <v>266</v>
      </c>
      <c r="G230" s="116" t="s">
        <v>227</v>
      </c>
      <c r="H230" s="158">
        <v>11</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c r="G232" s="115"/>
      <c r="H232" s="114"/>
      <c r="I232" s="114"/>
      <c r="J232" s="114"/>
      <c r="K232" s="80"/>
      <c r="L232" s="79"/>
    </row>
    <row r="233" spans="1:12" x14ac:dyDescent="0.2">
      <c r="A233" s="1" t="s">
        <v>8</v>
      </c>
      <c r="B233" s="112"/>
      <c r="C233" s="113"/>
      <c r="D233" s="113"/>
      <c r="E233" s="113"/>
      <c r="F233" s="88" t="s">
        <v>124</v>
      </c>
      <c r="G233" s="115"/>
      <c r="H233" s="114"/>
      <c r="I233" s="114"/>
      <c r="J233" s="114"/>
      <c r="K233" s="80"/>
      <c r="L233" s="79"/>
    </row>
    <row r="234" spans="1:12" ht="22.5" x14ac:dyDescent="0.2">
      <c r="A234" s="1" t="s">
        <v>119</v>
      </c>
      <c r="B234" s="154">
        <v>42</v>
      </c>
      <c r="C234" s="110" t="s">
        <v>267</v>
      </c>
      <c r="D234" s="110"/>
      <c r="E234" s="110" t="s">
        <v>138</v>
      </c>
      <c r="F234" s="88" t="s">
        <v>268</v>
      </c>
      <c r="G234" s="116" t="s">
        <v>227</v>
      </c>
      <c r="H234" s="158">
        <v>3</v>
      </c>
      <c r="I234" s="111"/>
      <c r="J234" s="111" t="str">
        <f>IF(ISNUMBER(I234),ROUND(H234*I234,3),"")</f>
        <v/>
      </c>
      <c r="K234" s="81"/>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c r="G236" s="115"/>
      <c r="H236" s="114"/>
      <c r="I236" s="114"/>
      <c r="J236" s="114"/>
      <c r="K236" s="80"/>
      <c r="L236" s="79"/>
    </row>
    <row r="237" spans="1:12" x14ac:dyDescent="0.2">
      <c r="A237" s="1" t="s">
        <v>8</v>
      </c>
      <c r="B237" s="112"/>
      <c r="C237" s="113"/>
      <c r="D237" s="113"/>
      <c r="E237" s="113"/>
      <c r="F237" s="88" t="s">
        <v>124</v>
      </c>
      <c r="G237" s="115"/>
      <c r="H237" s="114"/>
      <c r="I237" s="114"/>
      <c r="J237" s="114"/>
      <c r="K237" s="80"/>
      <c r="L237" s="79"/>
    </row>
    <row r="238" spans="1:12" ht="22.5" x14ac:dyDescent="0.2">
      <c r="A238" s="1" t="s">
        <v>119</v>
      </c>
      <c r="B238" s="109">
        <v>43</v>
      </c>
      <c r="C238" s="110" t="s">
        <v>269</v>
      </c>
      <c r="D238" s="110"/>
      <c r="E238" s="110" t="s">
        <v>138</v>
      </c>
      <c r="F238" s="88" t="s">
        <v>270</v>
      </c>
      <c r="G238" s="116" t="s">
        <v>227</v>
      </c>
      <c r="H238" s="196">
        <v>15</v>
      </c>
      <c r="I238" s="111"/>
      <c r="J238" s="111" t="str">
        <f>IF(ISNUMBER(I238),ROUND(H238*I238,3),"")</f>
        <v/>
      </c>
      <c r="K238" s="81"/>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195" t="s">
        <v>428</v>
      </c>
      <c r="G240" s="115"/>
      <c r="H240" s="114"/>
      <c r="I240" s="114"/>
      <c r="J240" s="114"/>
      <c r="K240" s="80"/>
      <c r="L240" s="79"/>
    </row>
    <row r="241" spans="1:12" x14ac:dyDescent="0.2">
      <c r="A241" s="1" t="s">
        <v>8</v>
      </c>
      <c r="B241" s="112"/>
      <c r="C241" s="113"/>
      <c r="D241" s="113"/>
      <c r="E241" s="113"/>
      <c r="F241" s="88" t="s">
        <v>124</v>
      </c>
      <c r="G241" s="115"/>
      <c r="H241" s="114"/>
      <c r="I241" s="114"/>
      <c r="J241" s="114"/>
      <c r="K241" s="80"/>
      <c r="L241" s="79"/>
    </row>
    <row r="242" spans="1:12" ht="22.5" x14ac:dyDescent="0.2">
      <c r="A242" s="1" t="s">
        <v>119</v>
      </c>
      <c r="B242" s="109">
        <v>44</v>
      </c>
      <c r="C242" s="110" t="s">
        <v>271</v>
      </c>
      <c r="D242" s="110"/>
      <c r="E242" s="110" t="s">
        <v>138</v>
      </c>
      <c r="F242" s="88" t="s">
        <v>272</v>
      </c>
      <c r="G242" s="116" t="s">
        <v>227</v>
      </c>
      <c r="H242" s="111">
        <v>3</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273</v>
      </c>
      <c r="G244" s="115"/>
      <c r="H244" s="114"/>
      <c r="I244" s="114"/>
      <c r="J244" s="114"/>
      <c r="K244" s="80"/>
      <c r="L244" s="79"/>
    </row>
    <row r="245" spans="1:12" x14ac:dyDescent="0.2">
      <c r="A245" s="1" t="s">
        <v>8</v>
      </c>
      <c r="B245" s="112"/>
      <c r="C245" s="113"/>
      <c r="D245" s="113"/>
      <c r="E245" s="113"/>
      <c r="F245" s="88" t="s">
        <v>124</v>
      </c>
      <c r="G245" s="115"/>
      <c r="H245" s="114"/>
      <c r="I245" s="114"/>
      <c r="J245" s="114"/>
      <c r="K245" s="80"/>
      <c r="L245" s="79"/>
    </row>
    <row r="246" spans="1:12" ht="22.5" x14ac:dyDescent="0.2">
      <c r="A246" s="1" t="s">
        <v>119</v>
      </c>
      <c r="B246" s="109">
        <v>45</v>
      </c>
      <c r="C246" s="110" t="s">
        <v>274</v>
      </c>
      <c r="D246" s="110"/>
      <c r="E246" s="110" t="s">
        <v>138</v>
      </c>
      <c r="F246" s="88" t="s">
        <v>275</v>
      </c>
      <c r="G246" s="116" t="s">
        <v>227</v>
      </c>
      <c r="H246" s="196">
        <v>3</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195" t="s">
        <v>273</v>
      </c>
      <c r="G248" s="115"/>
      <c r="H248" s="114"/>
      <c r="I248" s="114"/>
      <c r="J248" s="114"/>
      <c r="K248" s="80"/>
      <c r="L248" s="79"/>
    </row>
    <row r="249" spans="1:12" x14ac:dyDescent="0.2">
      <c r="A249" s="1" t="s">
        <v>8</v>
      </c>
      <c r="B249" s="112"/>
      <c r="C249" s="113"/>
      <c r="D249" s="113"/>
      <c r="E249" s="113"/>
      <c r="F249" s="88" t="s">
        <v>124</v>
      </c>
      <c r="G249" s="115"/>
      <c r="H249" s="114"/>
      <c r="I249" s="114"/>
      <c r="J249" s="114"/>
      <c r="K249" s="80"/>
      <c r="L249" s="79"/>
    </row>
    <row r="250" spans="1:12" ht="22.5" x14ac:dyDescent="0.2">
      <c r="A250" s="1" t="s">
        <v>119</v>
      </c>
      <c r="B250" s="109">
        <v>46</v>
      </c>
      <c r="C250" s="110" t="s">
        <v>277</v>
      </c>
      <c r="D250" s="110"/>
      <c r="E250" s="110" t="s">
        <v>138</v>
      </c>
      <c r="F250" s="88" t="s">
        <v>278</v>
      </c>
      <c r="G250" s="116" t="s">
        <v>227</v>
      </c>
      <c r="H250" s="111">
        <v>1</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279</v>
      </c>
      <c r="G252" s="115"/>
      <c r="H252" s="114"/>
      <c r="I252" s="114"/>
      <c r="J252" s="114"/>
      <c r="K252" s="80"/>
      <c r="L252" s="79"/>
    </row>
    <row r="253" spans="1:12" x14ac:dyDescent="0.2">
      <c r="A253" s="1" t="s">
        <v>8</v>
      </c>
      <c r="B253" s="112"/>
      <c r="C253" s="113"/>
      <c r="D253" s="113"/>
      <c r="E253" s="113"/>
      <c r="F253" s="88" t="s">
        <v>124</v>
      </c>
      <c r="G253" s="115"/>
      <c r="H253" s="114"/>
      <c r="I253" s="114"/>
      <c r="J253" s="114"/>
      <c r="K253" s="80"/>
      <c r="L253" s="79"/>
    </row>
    <row r="254" spans="1:12" ht="22.5" x14ac:dyDescent="0.2">
      <c r="A254" s="1" t="s">
        <v>119</v>
      </c>
      <c r="B254" s="154">
        <v>47</v>
      </c>
      <c r="C254" s="110" t="s">
        <v>280</v>
      </c>
      <c r="D254" s="110"/>
      <c r="E254" s="110" t="s">
        <v>138</v>
      </c>
      <c r="F254" s="88" t="s">
        <v>281</v>
      </c>
      <c r="G254" s="116" t="s">
        <v>144</v>
      </c>
      <c r="H254" s="158">
        <v>41</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412</v>
      </c>
      <c r="G256" s="115"/>
      <c r="H256" s="114"/>
      <c r="I256" s="114"/>
      <c r="J256" s="114"/>
      <c r="K256" s="80"/>
      <c r="L256" s="79"/>
    </row>
    <row r="257" spans="1:12" x14ac:dyDescent="0.2">
      <c r="A257" s="1" t="s">
        <v>8</v>
      </c>
      <c r="B257" s="112"/>
      <c r="C257" s="113"/>
      <c r="D257" s="113"/>
      <c r="E257" s="113"/>
      <c r="F257" s="88" t="s">
        <v>124</v>
      </c>
      <c r="G257" s="115"/>
      <c r="H257" s="114"/>
      <c r="I257" s="114"/>
      <c r="J257" s="114"/>
      <c r="K257" s="80"/>
      <c r="L257" s="79"/>
    </row>
    <row r="258" spans="1:12" ht="22.5" x14ac:dyDescent="0.2">
      <c r="A258" s="1" t="s">
        <v>119</v>
      </c>
      <c r="B258" s="154">
        <v>102</v>
      </c>
      <c r="C258" s="155" t="s">
        <v>413</v>
      </c>
      <c r="D258" s="155"/>
      <c r="E258" s="155" t="s">
        <v>138</v>
      </c>
      <c r="F258" s="156" t="s">
        <v>415</v>
      </c>
      <c r="G258" s="157" t="s">
        <v>416</v>
      </c>
      <c r="H258" s="158">
        <v>36</v>
      </c>
      <c r="I258" s="158"/>
      <c r="J258" s="111" t="str">
        <f>IF(ISNUMBER(I258),ROUND(H258*I258,3),"")</f>
        <v/>
      </c>
      <c r="K258" s="81"/>
      <c r="L258" s="78">
        <f>ROUND(H258*K258,2)</f>
        <v>0</v>
      </c>
    </row>
    <row r="259" spans="1:12" x14ac:dyDescent="0.2">
      <c r="A259" s="1" t="s">
        <v>5</v>
      </c>
      <c r="B259" s="162"/>
      <c r="C259" s="163"/>
      <c r="D259" s="163"/>
      <c r="E259" s="163"/>
      <c r="F259" s="156"/>
      <c r="G259" s="164"/>
      <c r="H259" s="165"/>
      <c r="I259" s="165"/>
      <c r="J259" s="114"/>
      <c r="K259" s="80"/>
      <c r="L259" s="79"/>
    </row>
    <row r="260" spans="1:12" x14ac:dyDescent="0.2">
      <c r="A260" s="1" t="s">
        <v>7</v>
      </c>
      <c r="B260" s="162"/>
      <c r="C260" s="163"/>
      <c r="D260" s="163"/>
      <c r="E260" s="163"/>
      <c r="F260" s="156" t="s">
        <v>418</v>
      </c>
      <c r="G260" s="164"/>
      <c r="H260" s="165"/>
      <c r="I260" s="165"/>
      <c r="J260" s="114"/>
      <c r="K260" s="80"/>
      <c r="L260" s="79"/>
    </row>
    <row r="261" spans="1:12" x14ac:dyDescent="0.2">
      <c r="A261" s="1" t="s">
        <v>8</v>
      </c>
      <c r="B261" s="162"/>
      <c r="C261" s="163"/>
      <c r="D261" s="163"/>
      <c r="E261" s="163"/>
      <c r="F261" s="156" t="s">
        <v>124</v>
      </c>
      <c r="G261" s="164"/>
      <c r="H261" s="165"/>
      <c r="I261" s="165"/>
      <c r="J261" s="114"/>
      <c r="K261" s="80"/>
      <c r="L261" s="79"/>
    </row>
    <row r="262" spans="1:12" ht="22.5" x14ac:dyDescent="0.2">
      <c r="A262" s="1" t="s">
        <v>119</v>
      </c>
      <c r="B262" s="154">
        <v>103</v>
      </c>
      <c r="C262" s="155" t="s">
        <v>414</v>
      </c>
      <c r="D262" s="155"/>
      <c r="E262" s="155" t="s">
        <v>138</v>
      </c>
      <c r="F262" s="156" t="s">
        <v>417</v>
      </c>
      <c r="G262" s="157" t="s">
        <v>144</v>
      </c>
      <c r="H262" s="158">
        <v>4</v>
      </c>
      <c r="I262" s="158"/>
      <c r="J262" s="111" t="str">
        <f>IF(ISNUMBER(I262),ROUND(H262*I262,3),"")</f>
        <v/>
      </c>
      <c r="K262" s="81"/>
      <c r="L262" s="78">
        <f>ROUND(H262*K262,2)</f>
        <v>0</v>
      </c>
    </row>
    <row r="263" spans="1:12" x14ac:dyDescent="0.2">
      <c r="A263" s="1" t="s">
        <v>5</v>
      </c>
      <c r="B263" s="162"/>
      <c r="C263" s="163"/>
      <c r="D263" s="163"/>
      <c r="E263" s="163"/>
      <c r="F263" s="156"/>
      <c r="G263" s="164"/>
      <c r="H263" s="165"/>
      <c r="I263" s="165"/>
      <c r="J263" s="114"/>
      <c r="K263" s="80"/>
      <c r="L263" s="79"/>
    </row>
    <row r="264" spans="1:12" x14ac:dyDescent="0.2">
      <c r="A264" s="1" t="s">
        <v>7</v>
      </c>
      <c r="B264" s="162"/>
      <c r="C264" s="163"/>
      <c r="D264" s="163"/>
      <c r="E264" s="163"/>
      <c r="F264" s="156" t="s">
        <v>418</v>
      </c>
      <c r="G264" s="164"/>
      <c r="H264" s="165"/>
      <c r="I264" s="165"/>
      <c r="J264" s="114"/>
      <c r="K264" s="80"/>
      <c r="L264" s="79"/>
    </row>
    <row r="265" spans="1:12" x14ac:dyDescent="0.2">
      <c r="A265" s="1" t="s">
        <v>8</v>
      </c>
      <c r="B265" s="162"/>
      <c r="C265" s="163"/>
      <c r="D265" s="163"/>
      <c r="E265" s="163"/>
      <c r="F265" s="156" t="s">
        <v>124</v>
      </c>
      <c r="G265" s="164"/>
      <c r="H265" s="165"/>
      <c r="I265" s="165"/>
      <c r="J265" s="114"/>
      <c r="K265" s="80"/>
      <c r="L265" s="79"/>
    </row>
    <row r="266" spans="1:12" s="176" customFormat="1" x14ac:dyDescent="0.2">
      <c r="A266" s="170"/>
      <c r="B266" s="171"/>
      <c r="C266" s="172"/>
      <c r="D266" s="172"/>
      <c r="E266" s="172"/>
      <c r="F266" s="172"/>
      <c r="G266" s="173"/>
      <c r="H266" s="173"/>
      <c r="I266" s="173"/>
      <c r="J266" s="173"/>
      <c r="K266" s="174"/>
      <c r="L266" s="175"/>
    </row>
    <row r="267" spans="1:12" ht="22.5" x14ac:dyDescent="0.2">
      <c r="A267" s="1" t="s">
        <v>102</v>
      </c>
      <c r="B267" s="121"/>
      <c r="C267" s="122" t="s">
        <v>405</v>
      </c>
      <c r="D267" s="122"/>
      <c r="E267" s="122"/>
      <c r="F267" s="122" t="s">
        <v>224</v>
      </c>
      <c r="G267" s="123"/>
      <c r="H267" s="124"/>
      <c r="I267" s="124"/>
      <c r="J267" s="124">
        <f>SUBTOTAL(9,J174:J266)</f>
        <v>0</v>
      </c>
      <c r="K267" s="86"/>
      <c r="L267" s="87">
        <f>SUBTOTAL(9,L174:L266)</f>
        <v>0</v>
      </c>
    </row>
    <row r="268" spans="1:12" ht="12" thickBot="1" x14ac:dyDescent="0.25">
      <c r="A268" s="1"/>
      <c r="B268" s="125"/>
      <c r="C268" s="126"/>
      <c r="D268" s="126"/>
      <c r="E268" s="126"/>
      <c r="F268" s="126"/>
      <c r="G268" s="127"/>
      <c r="H268" s="128"/>
      <c r="I268" s="129"/>
      <c r="J268" s="128"/>
      <c r="K268" s="77"/>
      <c r="L268" s="77"/>
    </row>
    <row r="269" spans="1:12" x14ac:dyDescent="0.2">
      <c r="A269" s="1" t="s">
        <v>115</v>
      </c>
      <c r="B269" s="106" t="s">
        <v>116</v>
      </c>
      <c r="C269" s="107" t="s">
        <v>282</v>
      </c>
      <c r="D269" s="107"/>
      <c r="E269" s="107"/>
      <c r="F269" s="107" t="s">
        <v>283</v>
      </c>
      <c r="G269" s="130"/>
      <c r="H269" s="108"/>
      <c r="I269" s="108"/>
      <c r="J269" s="108"/>
      <c r="K269" s="84"/>
      <c r="L269" s="85"/>
    </row>
    <row r="270" spans="1:12" ht="22.5" x14ac:dyDescent="0.2">
      <c r="A270" s="1" t="s">
        <v>119</v>
      </c>
      <c r="B270" s="109">
        <v>48</v>
      </c>
      <c r="C270" s="110" t="s">
        <v>284</v>
      </c>
      <c r="D270" s="110"/>
      <c r="E270" s="110" t="s">
        <v>138</v>
      </c>
      <c r="F270" s="88" t="s">
        <v>285</v>
      </c>
      <c r="G270" s="116" t="s">
        <v>286</v>
      </c>
      <c r="H270" s="111">
        <v>8268.7999999999993</v>
      </c>
      <c r="I270" s="111"/>
      <c r="J270" s="111" t="str">
        <f>IF(ISNUMBER(I270),ROUND(H270*I270,3),"")</f>
        <v/>
      </c>
      <c r="K270" s="81"/>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287</v>
      </c>
      <c r="G272" s="115"/>
      <c r="H272" s="114"/>
      <c r="I272" s="114"/>
      <c r="J272" s="114"/>
      <c r="K272" s="80"/>
      <c r="L272" s="79"/>
    </row>
    <row r="273" spans="1:12" x14ac:dyDescent="0.2">
      <c r="A273" s="1" t="s">
        <v>8</v>
      </c>
      <c r="B273" s="112"/>
      <c r="C273" s="113"/>
      <c r="D273" s="113"/>
      <c r="E273" s="113"/>
      <c r="F273" s="88" t="s">
        <v>124</v>
      </c>
      <c r="G273" s="115"/>
      <c r="H273" s="114"/>
      <c r="I273" s="114"/>
      <c r="J273" s="114"/>
      <c r="K273" s="80"/>
      <c r="L273" s="79"/>
    </row>
    <row r="274" spans="1:12" ht="22.5" x14ac:dyDescent="0.2">
      <c r="A274" s="1" t="s">
        <v>119</v>
      </c>
      <c r="B274" s="109">
        <v>49</v>
      </c>
      <c r="C274" s="110" t="s">
        <v>288</v>
      </c>
      <c r="D274" s="110"/>
      <c r="E274" s="110" t="s">
        <v>138</v>
      </c>
      <c r="F274" s="88" t="s">
        <v>289</v>
      </c>
      <c r="G274" s="116" t="s">
        <v>144</v>
      </c>
      <c r="H274" s="111">
        <v>22</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c r="G276" s="115"/>
      <c r="H276" s="114"/>
      <c r="I276" s="114"/>
      <c r="J276" s="114"/>
      <c r="K276" s="80"/>
      <c r="L276" s="79"/>
    </row>
    <row r="277" spans="1:12" x14ac:dyDescent="0.2">
      <c r="A277" s="1" t="s">
        <v>8</v>
      </c>
      <c r="B277" s="112"/>
      <c r="C277" s="113"/>
      <c r="D277" s="113"/>
      <c r="E277" s="113"/>
      <c r="F277" s="88" t="s">
        <v>124</v>
      </c>
      <c r="G277" s="115"/>
      <c r="H277" s="114"/>
      <c r="I277" s="114"/>
      <c r="J277" s="114"/>
      <c r="K277" s="80"/>
      <c r="L277" s="79"/>
    </row>
    <row r="278" spans="1:12" x14ac:dyDescent="0.2">
      <c r="A278" s="1" t="s">
        <v>119</v>
      </c>
      <c r="B278" s="109">
        <v>50</v>
      </c>
      <c r="C278" s="110" t="s">
        <v>290</v>
      </c>
      <c r="D278" s="110"/>
      <c r="E278" s="110" t="s">
        <v>176</v>
      </c>
      <c r="F278" s="88" t="s">
        <v>291</v>
      </c>
      <c r="G278" s="116" t="s">
        <v>292</v>
      </c>
      <c r="H278" s="111">
        <v>3395.8</v>
      </c>
      <c r="I278" s="111"/>
      <c r="J278" s="111" t="str">
        <f>IF(ISNUMBER(I278),ROUND(H278*I278,3),"")</f>
        <v/>
      </c>
      <c r="K278" s="81"/>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293</v>
      </c>
      <c r="G280" s="115"/>
      <c r="H280" s="114"/>
      <c r="I280" s="114"/>
      <c r="J280" s="114"/>
      <c r="K280" s="80"/>
      <c r="L280" s="79"/>
    </row>
    <row r="281" spans="1:12" x14ac:dyDescent="0.2">
      <c r="A281" s="1" t="s">
        <v>8</v>
      </c>
      <c r="B281" s="112"/>
      <c r="C281" s="113"/>
      <c r="D281" s="113"/>
      <c r="E281" s="113"/>
      <c r="F281" s="88"/>
      <c r="G281" s="115"/>
      <c r="H281" s="114"/>
      <c r="I281" s="114"/>
      <c r="J281" s="114"/>
      <c r="K281" s="80"/>
      <c r="L281" s="79"/>
    </row>
    <row r="282" spans="1:12" ht="22.5" x14ac:dyDescent="0.2">
      <c r="A282" s="1" t="s">
        <v>119</v>
      </c>
      <c r="B282" s="109">
        <v>51</v>
      </c>
      <c r="C282" s="110" t="s">
        <v>294</v>
      </c>
      <c r="D282" s="110"/>
      <c r="E282" s="110" t="s">
        <v>138</v>
      </c>
      <c r="F282" s="88" t="s">
        <v>295</v>
      </c>
      <c r="G282" s="116" t="s">
        <v>173</v>
      </c>
      <c r="H282" s="111">
        <v>16</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296</v>
      </c>
      <c r="G284" s="115"/>
      <c r="H284" s="114"/>
      <c r="I284" s="114"/>
      <c r="J284" s="114"/>
      <c r="K284" s="80"/>
      <c r="L284" s="79"/>
    </row>
    <row r="285" spans="1:12" x14ac:dyDescent="0.2">
      <c r="A285" s="1" t="s">
        <v>8</v>
      </c>
      <c r="B285" s="112"/>
      <c r="C285" s="113"/>
      <c r="D285" s="113"/>
      <c r="E285" s="113"/>
      <c r="F285" s="88" t="s">
        <v>124</v>
      </c>
      <c r="G285" s="115"/>
      <c r="H285" s="114"/>
      <c r="I285" s="114"/>
      <c r="J285" s="114"/>
      <c r="K285" s="80"/>
      <c r="L285" s="79"/>
    </row>
    <row r="286" spans="1:12" x14ac:dyDescent="0.2">
      <c r="A286" s="1"/>
      <c r="B286" s="117"/>
      <c r="C286" s="118"/>
      <c r="D286" s="118"/>
      <c r="E286" s="118"/>
      <c r="F286" s="118"/>
      <c r="G286" s="119"/>
      <c r="H286" s="120"/>
      <c r="I286" s="120"/>
      <c r="J286" s="120"/>
      <c r="K286" s="82"/>
      <c r="L286" s="83"/>
    </row>
    <row r="287" spans="1:12" ht="22.5" x14ac:dyDescent="0.2">
      <c r="A287" s="1" t="s">
        <v>102</v>
      </c>
      <c r="B287" s="121"/>
      <c r="C287" s="122" t="s">
        <v>406</v>
      </c>
      <c r="D287" s="122"/>
      <c r="E287" s="122"/>
      <c r="F287" s="122" t="s">
        <v>283</v>
      </c>
      <c r="G287" s="123"/>
      <c r="H287" s="124"/>
      <c r="I287" s="124"/>
      <c r="J287" s="124">
        <f>SUBTOTAL(9,J270:J286)</f>
        <v>0</v>
      </c>
      <c r="K287" s="86"/>
      <c r="L287" s="87">
        <f>SUBTOTAL(9,L270:L286)</f>
        <v>0</v>
      </c>
    </row>
    <row r="288" spans="1:12" ht="12" thickBot="1" x14ac:dyDescent="0.25">
      <c r="A288" s="1"/>
      <c r="B288" s="125"/>
      <c r="C288" s="126"/>
      <c r="D288" s="126"/>
      <c r="E288" s="126"/>
      <c r="F288" s="126"/>
      <c r="G288" s="127"/>
      <c r="H288" s="128"/>
      <c r="I288" s="129"/>
      <c r="J288" s="128"/>
      <c r="K288" s="77"/>
      <c r="L288" s="77"/>
    </row>
    <row r="289" spans="1:12" x14ac:dyDescent="0.2">
      <c r="A289" s="1" t="s">
        <v>115</v>
      </c>
      <c r="B289" s="106" t="s">
        <v>116</v>
      </c>
      <c r="C289" s="107" t="s">
        <v>297</v>
      </c>
      <c r="D289" s="107"/>
      <c r="E289" s="107"/>
      <c r="F289" s="107" t="s">
        <v>298</v>
      </c>
      <c r="G289" s="130"/>
      <c r="H289" s="108"/>
      <c r="I289" s="108"/>
      <c r="J289" s="108"/>
      <c r="K289" s="84"/>
      <c r="L289" s="85"/>
    </row>
    <row r="290" spans="1:12" ht="22.5" x14ac:dyDescent="0.2">
      <c r="A290" s="1" t="s">
        <v>119</v>
      </c>
      <c r="B290" s="109">
        <v>52</v>
      </c>
      <c r="C290" s="110" t="s">
        <v>299</v>
      </c>
      <c r="D290" s="110"/>
      <c r="E290" s="110" t="s">
        <v>138</v>
      </c>
      <c r="F290" s="88" t="s">
        <v>300</v>
      </c>
      <c r="G290" s="116" t="s">
        <v>173</v>
      </c>
      <c r="H290" s="111">
        <v>1604.3</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301</v>
      </c>
      <c r="G292" s="115"/>
      <c r="H292" s="114"/>
      <c r="I292" s="114"/>
      <c r="J292" s="114"/>
      <c r="K292" s="80"/>
      <c r="L292" s="79"/>
    </row>
    <row r="293" spans="1:12" x14ac:dyDescent="0.2">
      <c r="A293" s="1" t="s">
        <v>8</v>
      </c>
      <c r="B293" s="112"/>
      <c r="C293" s="113"/>
      <c r="D293" s="113"/>
      <c r="E293" s="113"/>
      <c r="F293" s="88" t="s">
        <v>124</v>
      </c>
      <c r="G293" s="115"/>
      <c r="H293" s="114"/>
      <c r="I293" s="114"/>
      <c r="J293" s="114"/>
      <c r="K293" s="80"/>
      <c r="L293" s="79"/>
    </row>
    <row r="294" spans="1:12" ht="22.5" x14ac:dyDescent="0.2">
      <c r="A294" s="1" t="s">
        <v>119</v>
      </c>
      <c r="B294" s="109">
        <v>53</v>
      </c>
      <c r="C294" s="110" t="s">
        <v>302</v>
      </c>
      <c r="D294" s="110"/>
      <c r="E294" s="110" t="s">
        <v>138</v>
      </c>
      <c r="F294" s="88" t="s">
        <v>303</v>
      </c>
      <c r="G294" s="116" t="s">
        <v>286</v>
      </c>
      <c r="H294" s="111">
        <v>105</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304</v>
      </c>
      <c r="G296" s="115"/>
      <c r="H296" s="114"/>
      <c r="I296" s="114"/>
      <c r="J296" s="114"/>
      <c r="K296" s="80"/>
      <c r="L296" s="79"/>
    </row>
    <row r="297" spans="1:12" x14ac:dyDescent="0.2">
      <c r="A297" s="1" t="s">
        <v>8</v>
      </c>
      <c r="B297" s="112"/>
      <c r="C297" s="113"/>
      <c r="D297" s="113"/>
      <c r="E297" s="113"/>
      <c r="F297" s="88" t="s">
        <v>124</v>
      </c>
      <c r="G297" s="115"/>
      <c r="H297" s="114"/>
      <c r="I297" s="114"/>
      <c r="J297" s="114"/>
      <c r="K297" s="80"/>
      <c r="L297" s="79"/>
    </row>
    <row r="298" spans="1:12" ht="22.5" x14ac:dyDescent="0.2">
      <c r="A298" s="1" t="s">
        <v>119</v>
      </c>
      <c r="B298" s="109">
        <v>54</v>
      </c>
      <c r="C298" s="110" t="s">
        <v>305</v>
      </c>
      <c r="D298" s="110"/>
      <c r="E298" s="110" t="s">
        <v>138</v>
      </c>
      <c r="F298" s="88" t="s">
        <v>306</v>
      </c>
      <c r="G298" s="116" t="s">
        <v>173</v>
      </c>
      <c r="H298" s="111">
        <v>4672.49</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307</v>
      </c>
      <c r="G300" s="115"/>
      <c r="H300" s="114"/>
      <c r="I300" s="114"/>
      <c r="J300" s="114"/>
      <c r="K300" s="80"/>
      <c r="L300" s="79"/>
    </row>
    <row r="301" spans="1:12" x14ac:dyDescent="0.2">
      <c r="A301" s="1" t="s">
        <v>8</v>
      </c>
      <c r="B301" s="112"/>
      <c r="C301" s="113"/>
      <c r="D301" s="113"/>
      <c r="E301" s="113"/>
      <c r="F301" s="88" t="s">
        <v>124</v>
      </c>
      <c r="G301" s="115"/>
      <c r="H301" s="114"/>
      <c r="I301" s="114"/>
      <c r="J301" s="114"/>
      <c r="K301" s="80"/>
      <c r="L301" s="79"/>
    </row>
    <row r="302" spans="1:12" ht="22.5" x14ac:dyDescent="0.2">
      <c r="A302" s="1" t="s">
        <v>119</v>
      </c>
      <c r="B302" s="109">
        <v>55</v>
      </c>
      <c r="C302" s="110" t="s">
        <v>308</v>
      </c>
      <c r="D302" s="110"/>
      <c r="E302" s="110" t="s">
        <v>138</v>
      </c>
      <c r="F302" s="88" t="s">
        <v>309</v>
      </c>
      <c r="G302" s="116" t="s">
        <v>173</v>
      </c>
      <c r="H302" s="111">
        <v>1942.03</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310</v>
      </c>
      <c r="G304" s="115"/>
      <c r="H304" s="114"/>
      <c r="I304" s="114"/>
      <c r="J304" s="114"/>
      <c r="K304" s="80"/>
      <c r="L304" s="79"/>
    </row>
    <row r="305" spans="1:27" x14ac:dyDescent="0.2">
      <c r="A305" s="1" t="s">
        <v>8</v>
      </c>
      <c r="B305" s="112"/>
      <c r="C305" s="113"/>
      <c r="D305" s="113"/>
      <c r="E305" s="113"/>
      <c r="F305" s="88" t="s">
        <v>124</v>
      </c>
      <c r="G305" s="115"/>
      <c r="H305" s="114"/>
      <c r="I305" s="114"/>
      <c r="J305" s="114"/>
      <c r="K305" s="80"/>
      <c r="L305" s="79"/>
    </row>
    <row r="306" spans="1:27" ht="22.5" x14ac:dyDescent="0.2">
      <c r="A306" s="1" t="s">
        <v>119</v>
      </c>
      <c r="B306" s="109">
        <v>56</v>
      </c>
      <c r="C306" s="110" t="s">
        <v>311</v>
      </c>
      <c r="D306" s="110"/>
      <c r="E306" s="110" t="s">
        <v>138</v>
      </c>
      <c r="F306" s="88" t="s">
        <v>312</v>
      </c>
      <c r="G306" s="116" t="s">
        <v>313</v>
      </c>
      <c r="H306" s="111">
        <v>196.875</v>
      </c>
      <c r="I306" s="111"/>
      <c r="J306" s="111" t="str">
        <f>IF(ISNUMBER(I306),ROUND(H306*I306,3),"")</f>
        <v/>
      </c>
      <c r="K306" s="81"/>
      <c r="L306" s="78">
        <f>ROUND(H306*K306,2)</f>
        <v>0</v>
      </c>
    </row>
    <row r="307" spans="1:27" x14ac:dyDescent="0.2">
      <c r="A307" s="1" t="s">
        <v>5</v>
      </c>
      <c r="B307" s="112"/>
      <c r="C307" s="113"/>
      <c r="D307" s="113"/>
      <c r="E307" s="113"/>
      <c r="F307" s="88"/>
      <c r="G307" s="115"/>
      <c r="H307" s="114"/>
      <c r="I307" s="114"/>
      <c r="J307" s="114"/>
      <c r="K307" s="80"/>
      <c r="L307" s="79"/>
    </row>
    <row r="308" spans="1:27" x14ac:dyDescent="0.2">
      <c r="A308" s="1" t="s">
        <v>7</v>
      </c>
      <c r="B308" s="112"/>
      <c r="C308" s="113"/>
      <c r="D308" s="113"/>
      <c r="E308" s="113"/>
      <c r="F308" s="88" t="s">
        <v>314</v>
      </c>
      <c r="G308" s="115"/>
      <c r="H308" s="114"/>
      <c r="I308" s="114"/>
      <c r="J308" s="114"/>
      <c r="K308" s="80"/>
      <c r="L308" s="79"/>
    </row>
    <row r="309" spans="1:27" x14ac:dyDescent="0.2">
      <c r="A309" s="1" t="s">
        <v>8</v>
      </c>
      <c r="B309" s="112"/>
      <c r="C309" s="113"/>
      <c r="D309" s="113"/>
      <c r="E309" s="113"/>
      <c r="F309" s="88" t="s">
        <v>124</v>
      </c>
      <c r="G309" s="115"/>
      <c r="H309" s="114"/>
      <c r="I309" s="114"/>
      <c r="J309" s="114"/>
      <c r="K309" s="80"/>
      <c r="L309" s="79"/>
    </row>
    <row r="310" spans="1:27" ht="22.5" x14ac:dyDescent="0.2">
      <c r="A310" s="1" t="s">
        <v>119</v>
      </c>
      <c r="B310" s="154">
        <v>57</v>
      </c>
      <c r="C310" s="155" t="s">
        <v>315</v>
      </c>
      <c r="D310" s="110"/>
      <c r="E310" s="110" t="s">
        <v>138</v>
      </c>
      <c r="F310" s="88" t="s">
        <v>316</v>
      </c>
      <c r="G310" s="116" t="s">
        <v>161</v>
      </c>
      <c r="H310" s="158">
        <f>12299+1710-3075</f>
        <v>10934</v>
      </c>
      <c r="I310" s="111"/>
      <c r="J310" s="111" t="str">
        <f>IF(ISNUMBER(I310),ROUND(H310*I310,3),"")</f>
        <v/>
      </c>
      <c r="K310" s="81"/>
      <c r="L310" s="78">
        <f>ROUND(H310*K310,2)</f>
        <v>0</v>
      </c>
    </row>
    <row r="311" spans="1:27" x14ac:dyDescent="0.2">
      <c r="A311" s="1" t="s">
        <v>5</v>
      </c>
      <c r="B311" s="112"/>
      <c r="C311" s="113"/>
      <c r="D311" s="113"/>
      <c r="E311" s="113"/>
      <c r="F311" s="88"/>
      <c r="G311" s="115"/>
      <c r="H311" s="114"/>
      <c r="I311" s="114"/>
      <c r="J311" s="114"/>
      <c r="K311" s="80"/>
      <c r="L311" s="79"/>
    </row>
    <row r="312" spans="1:27" x14ac:dyDescent="0.2">
      <c r="A312" s="1" t="s">
        <v>7</v>
      </c>
      <c r="B312" s="112"/>
      <c r="C312" s="113"/>
      <c r="D312" s="113"/>
      <c r="E312" s="113"/>
      <c r="F312" s="156" t="s">
        <v>431</v>
      </c>
      <c r="G312" s="115"/>
      <c r="H312" s="114"/>
      <c r="I312" s="114"/>
      <c r="J312" s="114"/>
      <c r="K312" s="80"/>
      <c r="L312" s="79"/>
    </row>
    <row r="313" spans="1:27" x14ac:dyDescent="0.2">
      <c r="A313" s="1" t="s">
        <v>8</v>
      </c>
      <c r="B313" s="112"/>
      <c r="C313" s="113"/>
      <c r="D313" s="113"/>
      <c r="E313" s="113"/>
      <c r="F313" s="88" t="s">
        <v>124</v>
      </c>
      <c r="G313" s="115"/>
      <c r="H313" s="114"/>
      <c r="I313" s="114"/>
      <c r="J313" s="114"/>
      <c r="K313" s="80"/>
      <c r="L313" s="79"/>
    </row>
    <row r="314" spans="1:27" ht="22.5" x14ac:dyDescent="0.2">
      <c r="A314" s="1" t="s">
        <v>119</v>
      </c>
      <c r="B314" s="154">
        <v>58</v>
      </c>
      <c r="C314" s="155" t="s">
        <v>317</v>
      </c>
      <c r="D314" s="110"/>
      <c r="E314" s="110" t="s">
        <v>138</v>
      </c>
      <c r="F314" s="88" t="s">
        <v>318</v>
      </c>
      <c r="G314" s="116" t="s">
        <v>319</v>
      </c>
      <c r="H314" s="158">
        <f>1710*40</f>
        <v>68400</v>
      </c>
      <c r="I314" s="111"/>
      <c r="J314" s="111" t="str">
        <f>IF(ISNUMBER(I314),ROUND(H314*I314,3),"")</f>
        <v/>
      </c>
      <c r="K314" s="81"/>
      <c r="L314" s="78">
        <f>ROUND(H314*K314,2)</f>
        <v>0</v>
      </c>
    </row>
    <row r="315" spans="1:27" x14ac:dyDescent="0.2">
      <c r="A315" s="1" t="s">
        <v>5</v>
      </c>
      <c r="B315" s="112"/>
      <c r="C315" s="113"/>
      <c r="D315" s="113"/>
      <c r="E315" s="113"/>
      <c r="F315" s="88"/>
      <c r="G315" s="115"/>
      <c r="H315" s="114"/>
      <c r="I315" s="114"/>
      <c r="J315" s="114"/>
      <c r="K315" s="80"/>
      <c r="L315" s="79"/>
    </row>
    <row r="316" spans="1:27" x14ac:dyDescent="0.2">
      <c r="A316" s="1" t="s">
        <v>7</v>
      </c>
      <c r="B316" s="112"/>
      <c r="C316" s="113"/>
      <c r="D316" s="113"/>
      <c r="E316" s="113"/>
      <c r="F316" s="156" t="s">
        <v>432</v>
      </c>
      <c r="G316" s="115"/>
      <c r="H316" s="114"/>
      <c r="I316" s="114"/>
      <c r="J316" s="114"/>
      <c r="K316" s="80"/>
      <c r="L316" s="79"/>
    </row>
    <row r="317" spans="1:27" x14ac:dyDescent="0.2">
      <c r="A317" s="1" t="s">
        <v>8</v>
      </c>
      <c r="B317" s="112"/>
      <c r="C317" s="113"/>
      <c r="D317" s="113"/>
      <c r="E317" s="113"/>
      <c r="F317" s="88" t="s">
        <v>124</v>
      </c>
      <c r="G317" s="115"/>
      <c r="H317" s="114"/>
      <c r="I317" s="114"/>
      <c r="J317" s="114"/>
      <c r="K317" s="80"/>
      <c r="L317" s="79"/>
    </row>
    <row r="318" spans="1:27" ht="22.5" x14ac:dyDescent="0.2">
      <c r="A318" s="1" t="s">
        <v>119</v>
      </c>
      <c r="B318" s="154">
        <v>104</v>
      </c>
      <c r="C318" s="155" t="s">
        <v>420</v>
      </c>
      <c r="D318" s="155"/>
      <c r="E318" s="155" t="s">
        <v>138</v>
      </c>
      <c r="F318" s="156" t="s">
        <v>421</v>
      </c>
      <c r="G318" s="157" t="s">
        <v>319</v>
      </c>
      <c r="H318" s="158">
        <f>9224*5</f>
        <v>46120</v>
      </c>
      <c r="I318" s="158"/>
      <c r="J318" s="158" t="str">
        <f>IF(ISNUMBER(I318),ROUND(H318*I318,3),"")</f>
        <v/>
      </c>
      <c r="K318" s="159"/>
      <c r="L318" s="160">
        <f>ROUND(H318*K318,2)</f>
        <v>0</v>
      </c>
      <c r="N318" s="177"/>
      <c r="O318" s="178"/>
      <c r="P318" s="179"/>
      <c r="Q318" s="179"/>
      <c r="R318" s="179"/>
      <c r="S318" s="179"/>
      <c r="T318" s="180"/>
      <c r="U318" s="181"/>
      <c r="V318" s="181"/>
      <c r="W318" s="181"/>
      <c r="X318" s="182"/>
      <c r="Y318" s="182"/>
      <c r="Z318" s="183"/>
      <c r="AA318" s="183"/>
    </row>
    <row r="319" spans="1:27" x14ac:dyDescent="0.2">
      <c r="A319" s="1" t="s">
        <v>5</v>
      </c>
      <c r="B319" s="162"/>
      <c r="C319" s="163"/>
      <c r="D319" s="163"/>
      <c r="E319" s="163"/>
      <c r="F319" s="156"/>
      <c r="G319" s="164"/>
      <c r="H319" s="165"/>
      <c r="I319" s="165"/>
      <c r="J319" s="165"/>
      <c r="K319" s="166"/>
      <c r="L319" s="167"/>
      <c r="N319" s="177"/>
      <c r="O319" s="178"/>
      <c r="P319" s="179"/>
      <c r="Q319" s="179"/>
      <c r="R319" s="179"/>
      <c r="S319" s="179"/>
      <c r="T319" s="180"/>
      <c r="U319" s="181"/>
      <c r="V319" s="181"/>
      <c r="W319" s="181"/>
      <c r="X319" s="182"/>
      <c r="Y319" s="182"/>
      <c r="Z319" s="183"/>
      <c r="AA319" s="183"/>
    </row>
    <row r="320" spans="1:27" x14ac:dyDescent="0.2">
      <c r="A320" s="1" t="s">
        <v>7</v>
      </c>
      <c r="B320" s="162"/>
      <c r="C320" s="163"/>
      <c r="D320" s="163"/>
      <c r="E320" s="163"/>
      <c r="F320" s="156" t="s">
        <v>424</v>
      </c>
      <c r="G320" s="164"/>
      <c r="H320" s="165"/>
      <c r="I320" s="165"/>
      <c r="J320" s="165"/>
      <c r="K320" s="166"/>
      <c r="L320" s="167"/>
      <c r="N320" s="177"/>
      <c r="O320" s="178"/>
      <c r="P320" s="179"/>
      <c r="Q320" s="179"/>
      <c r="R320" s="179"/>
      <c r="S320" s="179"/>
      <c r="T320" s="180"/>
      <c r="U320" s="181"/>
      <c r="V320" s="181"/>
      <c r="W320" s="181"/>
      <c r="X320" s="182"/>
      <c r="Y320" s="182"/>
      <c r="Z320" s="183"/>
      <c r="AA320" s="183"/>
    </row>
    <row r="321" spans="1:27" x14ac:dyDescent="0.2">
      <c r="A321" s="1" t="s">
        <v>8</v>
      </c>
      <c r="B321" s="162"/>
      <c r="C321" s="163"/>
      <c r="D321" s="163"/>
      <c r="E321" s="163"/>
      <c r="F321" s="156" t="s">
        <v>124</v>
      </c>
      <c r="G321" s="164"/>
      <c r="H321" s="165"/>
      <c r="I321" s="165"/>
      <c r="J321" s="165"/>
      <c r="K321" s="166"/>
      <c r="L321" s="167"/>
      <c r="N321" s="177"/>
      <c r="O321" s="178"/>
      <c r="P321" s="179"/>
      <c r="Q321" s="179"/>
      <c r="R321" s="179"/>
      <c r="S321" s="179"/>
      <c r="T321" s="180"/>
      <c r="U321" s="181"/>
      <c r="V321" s="181"/>
      <c r="W321" s="181"/>
      <c r="X321" s="182"/>
      <c r="Y321" s="182"/>
      <c r="Z321" s="183"/>
      <c r="AA321" s="183"/>
    </row>
    <row r="322" spans="1:27" ht="22.5" x14ac:dyDescent="0.2">
      <c r="A322" s="184" t="s">
        <v>119</v>
      </c>
      <c r="B322" s="198">
        <v>105</v>
      </c>
      <c r="C322" s="155" t="s">
        <v>422</v>
      </c>
      <c r="D322" s="185"/>
      <c r="E322" s="155" t="s">
        <v>138</v>
      </c>
      <c r="F322" s="156" t="s">
        <v>423</v>
      </c>
      <c r="G322" s="157" t="s">
        <v>319</v>
      </c>
      <c r="H322" s="197">
        <f>2767.2*43</f>
        <v>118989.59999999999</v>
      </c>
      <c r="I322" s="158"/>
      <c r="J322" s="158" t="str">
        <f>IF(ISNUMBER(I322),ROUND(H322*I322,3),"")</f>
        <v/>
      </c>
      <c r="K322" s="159"/>
      <c r="L322" s="160">
        <f>ROUND(H322*K322,2)</f>
        <v>0</v>
      </c>
    </row>
    <row r="323" spans="1:27" x14ac:dyDescent="0.2">
      <c r="A323" s="184" t="s">
        <v>5</v>
      </c>
      <c r="B323" s="186"/>
      <c r="C323" s="187"/>
      <c r="D323" s="187"/>
      <c r="E323" s="187"/>
      <c r="F323" s="188"/>
      <c r="G323" s="189"/>
      <c r="H323" s="190"/>
      <c r="I323" s="190"/>
      <c r="J323" s="190"/>
      <c r="K323" s="191"/>
      <c r="L323" s="192"/>
    </row>
    <row r="324" spans="1:27" x14ac:dyDescent="0.2">
      <c r="A324" s="184" t="s">
        <v>7</v>
      </c>
      <c r="B324" s="186"/>
      <c r="C324" s="187"/>
      <c r="D324" s="187"/>
      <c r="E324" s="187"/>
      <c r="F324" s="199" t="s">
        <v>437</v>
      </c>
      <c r="G324" s="189"/>
      <c r="H324" s="190"/>
      <c r="I324" s="190"/>
      <c r="J324" s="190"/>
      <c r="K324" s="191"/>
      <c r="L324" s="192"/>
    </row>
    <row r="325" spans="1:27" x14ac:dyDescent="0.2">
      <c r="A325" s="184" t="s">
        <v>8</v>
      </c>
      <c r="B325" s="186"/>
      <c r="C325" s="187"/>
      <c r="D325" s="187"/>
      <c r="E325" s="187"/>
      <c r="F325" s="156" t="s">
        <v>124</v>
      </c>
      <c r="G325" s="189"/>
      <c r="H325" s="190"/>
      <c r="I325" s="190"/>
      <c r="J325" s="190"/>
      <c r="K325" s="191"/>
      <c r="L325" s="192"/>
    </row>
    <row r="326" spans="1:27" ht="22.5" x14ac:dyDescent="0.2">
      <c r="A326" s="1" t="s">
        <v>119</v>
      </c>
      <c r="B326" s="109">
        <v>59</v>
      </c>
      <c r="C326" s="110" t="s">
        <v>320</v>
      </c>
      <c r="D326" s="110"/>
      <c r="E326" s="110" t="s">
        <v>138</v>
      </c>
      <c r="F326" s="88" t="s">
        <v>321</v>
      </c>
      <c r="G326" s="116" t="s">
        <v>286</v>
      </c>
      <c r="H326" s="111">
        <v>25</v>
      </c>
      <c r="I326" s="111"/>
      <c r="J326" s="111" t="str">
        <f>IF(ISNUMBER(I326),ROUND(H326*I326,3),"")</f>
        <v/>
      </c>
      <c r="K326" s="81"/>
      <c r="L326" s="78">
        <f>ROUND(H326*K326,2)</f>
        <v>0</v>
      </c>
    </row>
    <row r="327" spans="1:27" x14ac:dyDescent="0.2">
      <c r="A327" s="1" t="s">
        <v>5</v>
      </c>
      <c r="B327" s="112"/>
      <c r="C327" s="113"/>
      <c r="D327" s="113"/>
      <c r="E327" s="113"/>
      <c r="F327" s="88"/>
      <c r="G327" s="115"/>
      <c r="H327" s="114"/>
      <c r="I327" s="114"/>
      <c r="J327" s="114"/>
      <c r="K327" s="80"/>
      <c r="L327" s="79"/>
    </row>
    <row r="328" spans="1:27" x14ac:dyDescent="0.2">
      <c r="A328" s="1" t="s">
        <v>7</v>
      </c>
      <c r="B328" s="112"/>
      <c r="C328" s="113"/>
      <c r="D328" s="113"/>
      <c r="E328" s="113"/>
      <c r="F328" s="88" t="s">
        <v>322</v>
      </c>
      <c r="G328" s="115"/>
      <c r="H328" s="114"/>
      <c r="I328" s="114"/>
      <c r="J328" s="114"/>
      <c r="K328" s="80"/>
      <c r="L328" s="79"/>
    </row>
    <row r="329" spans="1:27" x14ac:dyDescent="0.2">
      <c r="A329" s="1" t="s">
        <v>8</v>
      </c>
      <c r="B329" s="112"/>
      <c r="C329" s="113"/>
      <c r="D329" s="113"/>
      <c r="E329" s="113"/>
      <c r="F329" s="88" t="s">
        <v>124</v>
      </c>
      <c r="G329" s="115"/>
      <c r="H329" s="114"/>
      <c r="I329" s="114"/>
      <c r="J329" s="114"/>
      <c r="K329" s="80"/>
      <c r="L329" s="79"/>
    </row>
    <row r="330" spans="1:27" ht="22.5" x14ac:dyDescent="0.2">
      <c r="A330" s="1" t="s">
        <v>119</v>
      </c>
      <c r="B330" s="109">
        <v>60</v>
      </c>
      <c r="C330" s="110" t="s">
        <v>323</v>
      </c>
      <c r="D330" s="110"/>
      <c r="E330" s="110" t="s">
        <v>138</v>
      </c>
      <c r="F330" s="88" t="s">
        <v>324</v>
      </c>
      <c r="G330" s="116" t="s">
        <v>313</v>
      </c>
      <c r="H330" s="111">
        <v>55</v>
      </c>
      <c r="I330" s="111"/>
      <c r="J330" s="111" t="str">
        <f>IF(ISNUMBER(I330),ROUND(H330*I330,3),"")</f>
        <v/>
      </c>
      <c r="K330" s="81"/>
      <c r="L330" s="78">
        <f>ROUND(H330*K330,2)</f>
        <v>0</v>
      </c>
    </row>
    <row r="331" spans="1:27" x14ac:dyDescent="0.2">
      <c r="A331" s="1" t="s">
        <v>5</v>
      </c>
      <c r="B331" s="112"/>
      <c r="C331" s="113"/>
      <c r="D331" s="113"/>
      <c r="E331" s="113"/>
      <c r="F331" s="88"/>
      <c r="G331" s="115"/>
      <c r="H331" s="114"/>
      <c r="I331" s="114"/>
      <c r="J331" s="114"/>
      <c r="K331" s="80"/>
      <c r="L331" s="79"/>
    </row>
    <row r="332" spans="1:27" x14ac:dyDescent="0.2">
      <c r="A332" s="1" t="s">
        <v>7</v>
      </c>
      <c r="B332" s="112"/>
      <c r="C332" s="113"/>
      <c r="D332" s="113"/>
      <c r="E332" s="113"/>
      <c r="F332" s="88" t="s">
        <v>325</v>
      </c>
      <c r="G332" s="115"/>
      <c r="H332" s="114"/>
      <c r="I332" s="114"/>
      <c r="J332" s="114"/>
      <c r="K332" s="80"/>
      <c r="L332" s="79"/>
    </row>
    <row r="333" spans="1:27" x14ac:dyDescent="0.2">
      <c r="A333" s="1" t="s">
        <v>8</v>
      </c>
      <c r="B333" s="112"/>
      <c r="C333" s="113"/>
      <c r="D333" s="113"/>
      <c r="E333" s="113"/>
      <c r="F333" s="88" t="s">
        <v>124</v>
      </c>
      <c r="G333" s="115"/>
      <c r="H333" s="114"/>
      <c r="I333" s="114"/>
      <c r="J333" s="114"/>
      <c r="K333" s="80"/>
      <c r="L333" s="79"/>
    </row>
    <row r="334" spans="1:27" ht="22.5" x14ac:dyDescent="0.2">
      <c r="A334" s="1" t="s">
        <v>119</v>
      </c>
      <c r="B334" s="109">
        <v>61</v>
      </c>
      <c r="C334" s="110" t="s">
        <v>326</v>
      </c>
      <c r="D334" s="110"/>
      <c r="E334" s="110" t="s">
        <v>138</v>
      </c>
      <c r="F334" s="88" t="s">
        <v>327</v>
      </c>
      <c r="G334" s="116" t="s">
        <v>144</v>
      </c>
      <c r="H334" s="111">
        <v>15</v>
      </c>
      <c r="I334" s="111"/>
      <c r="J334" s="111" t="str">
        <f>IF(ISNUMBER(I334),ROUND(H334*I334,3),"")</f>
        <v/>
      </c>
      <c r="K334" s="81"/>
      <c r="L334" s="78">
        <f>ROUND(H334*K334,2)</f>
        <v>0</v>
      </c>
    </row>
    <row r="335" spans="1:27" x14ac:dyDescent="0.2">
      <c r="A335" s="1" t="s">
        <v>5</v>
      </c>
      <c r="B335" s="112"/>
      <c r="C335" s="113"/>
      <c r="D335" s="113"/>
      <c r="E335" s="113"/>
      <c r="F335" s="88"/>
      <c r="G335" s="115"/>
      <c r="H335" s="114"/>
      <c r="I335" s="114"/>
      <c r="J335" s="114"/>
      <c r="K335" s="80"/>
      <c r="L335" s="79"/>
    </row>
    <row r="336" spans="1:27" x14ac:dyDescent="0.2">
      <c r="A336" s="1" t="s">
        <v>7</v>
      </c>
      <c r="B336" s="112"/>
      <c r="C336" s="113"/>
      <c r="D336" s="113"/>
      <c r="E336" s="113"/>
      <c r="F336" s="88"/>
      <c r="G336" s="115"/>
      <c r="H336" s="114"/>
      <c r="I336" s="114"/>
      <c r="J336" s="114"/>
      <c r="K336" s="80"/>
      <c r="L336" s="79"/>
    </row>
    <row r="337" spans="1:12" x14ac:dyDescent="0.2">
      <c r="A337" s="1" t="s">
        <v>8</v>
      </c>
      <c r="B337" s="112"/>
      <c r="C337" s="113"/>
      <c r="D337" s="113"/>
      <c r="E337" s="113"/>
      <c r="F337" s="88" t="s">
        <v>124</v>
      </c>
      <c r="G337" s="115"/>
      <c r="H337" s="114"/>
      <c r="I337" s="114"/>
      <c r="J337" s="114"/>
      <c r="K337" s="80"/>
      <c r="L337" s="79"/>
    </row>
    <row r="338" spans="1:12" ht="22.5" x14ac:dyDescent="0.2">
      <c r="A338" s="1" t="s">
        <v>119</v>
      </c>
      <c r="B338" s="109">
        <v>62</v>
      </c>
      <c r="C338" s="110" t="s">
        <v>328</v>
      </c>
      <c r="D338" s="110"/>
      <c r="E338" s="110" t="s">
        <v>138</v>
      </c>
      <c r="F338" s="88" t="s">
        <v>329</v>
      </c>
      <c r="G338" s="116" t="s">
        <v>313</v>
      </c>
      <c r="H338" s="111">
        <v>11.775</v>
      </c>
      <c r="I338" s="111"/>
      <c r="J338" s="111" t="str">
        <f>IF(ISNUMBER(I338),ROUND(H338*I338,3),"")</f>
        <v/>
      </c>
      <c r="K338" s="81"/>
      <c r="L338" s="78">
        <f>ROUND(H338*K338,2)</f>
        <v>0</v>
      </c>
    </row>
    <row r="339" spans="1:12" x14ac:dyDescent="0.2">
      <c r="A339" s="1" t="s">
        <v>5</v>
      </c>
      <c r="B339" s="112"/>
      <c r="C339" s="113"/>
      <c r="D339" s="113"/>
      <c r="E339" s="113"/>
      <c r="F339" s="88"/>
      <c r="G339" s="115"/>
      <c r="H339" s="114"/>
      <c r="I339" s="114"/>
      <c r="J339" s="114"/>
      <c r="K339" s="80"/>
      <c r="L339" s="79"/>
    </row>
    <row r="340" spans="1:12" x14ac:dyDescent="0.2">
      <c r="A340" s="1" t="s">
        <v>7</v>
      </c>
      <c r="B340" s="112"/>
      <c r="C340" s="113"/>
      <c r="D340" s="113"/>
      <c r="E340" s="113"/>
      <c r="F340" s="88" t="s">
        <v>330</v>
      </c>
      <c r="G340" s="115"/>
      <c r="H340" s="114"/>
      <c r="I340" s="114"/>
      <c r="J340" s="114"/>
      <c r="K340" s="80"/>
      <c r="L340" s="79"/>
    </row>
    <row r="341" spans="1:12" x14ac:dyDescent="0.2">
      <c r="A341" s="1" t="s">
        <v>8</v>
      </c>
      <c r="B341" s="112"/>
      <c r="C341" s="113"/>
      <c r="D341" s="113"/>
      <c r="E341" s="113"/>
      <c r="F341" s="88" t="s">
        <v>124</v>
      </c>
      <c r="G341" s="115"/>
      <c r="H341" s="114"/>
      <c r="I341" s="114"/>
      <c r="J341" s="114"/>
      <c r="K341" s="80"/>
      <c r="L341" s="79"/>
    </row>
    <row r="342" spans="1:12" ht="22.5" x14ac:dyDescent="0.2">
      <c r="A342" s="1" t="s">
        <v>119</v>
      </c>
      <c r="B342" s="109">
        <v>63</v>
      </c>
      <c r="C342" s="110" t="s">
        <v>331</v>
      </c>
      <c r="D342" s="110"/>
      <c r="E342" s="110" t="s">
        <v>138</v>
      </c>
      <c r="F342" s="88" t="s">
        <v>332</v>
      </c>
      <c r="G342" s="116" t="s">
        <v>144</v>
      </c>
      <c r="H342" s="111">
        <v>29</v>
      </c>
      <c r="I342" s="111"/>
      <c r="J342" s="111" t="str">
        <f>IF(ISNUMBER(I342),ROUND(H342*I342,3),"")</f>
        <v/>
      </c>
      <c r="K342" s="81"/>
      <c r="L342" s="78">
        <f>ROUND(H342*K342,2)</f>
        <v>0</v>
      </c>
    </row>
    <row r="343" spans="1:12" x14ac:dyDescent="0.2">
      <c r="A343" s="1" t="s">
        <v>5</v>
      </c>
      <c r="B343" s="112"/>
      <c r="C343" s="113"/>
      <c r="D343" s="113"/>
      <c r="E343" s="113"/>
      <c r="F343" s="88"/>
      <c r="G343" s="115"/>
      <c r="H343" s="114"/>
      <c r="I343" s="114"/>
      <c r="J343" s="114"/>
      <c r="K343" s="80"/>
      <c r="L343" s="79"/>
    </row>
    <row r="344" spans="1:12" x14ac:dyDescent="0.2">
      <c r="A344" s="1" t="s">
        <v>7</v>
      </c>
      <c r="B344" s="112"/>
      <c r="C344" s="113"/>
      <c r="D344" s="113"/>
      <c r="E344" s="113"/>
      <c r="F344" s="88" t="s">
        <v>333</v>
      </c>
      <c r="G344" s="115"/>
      <c r="H344" s="114"/>
      <c r="I344" s="114"/>
      <c r="J344" s="114"/>
      <c r="K344" s="80"/>
      <c r="L344" s="79"/>
    </row>
    <row r="345" spans="1:12" x14ac:dyDescent="0.2">
      <c r="A345" s="1" t="s">
        <v>8</v>
      </c>
      <c r="B345" s="112"/>
      <c r="C345" s="113"/>
      <c r="D345" s="113"/>
      <c r="E345" s="113"/>
      <c r="F345" s="88" t="s">
        <v>124</v>
      </c>
      <c r="G345" s="115"/>
      <c r="H345" s="114"/>
      <c r="I345" s="114"/>
      <c r="J345" s="114"/>
      <c r="K345" s="80"/>
      <c r="L345" s="79"/>
    </row>
    <row r="346" spans="1:12" ht="22.5" x14ac:dyDescent="0.2">
      <c r="A346" s="1" t="s">
        <v>119</v>
      </c>
      <c r="B346" s="109">
        <v>64</v>
      </c>
      <c r="C346" s="110" t="s">
        <v>334</v>
      </c>
      <c r="D346" s="110"/>
      <c r="E346" s="110" t="s">
        <v>138</v>
      </c>
      <c r="F346" s="88" t="s">
        <v>335</v>
      </c>
      <c r="G346" s="116" t="s">
        <v>313</v>
      </c>
      <c r="H346" s="111">
        <v>8.1199999999999992</v>
      </c>
      <c r="I346" s="111"/>
      <c r="J346" s="111" t="str">
        <f>IF(ISNUMBER(I346),ROUND(H346*I346,3),"")</f>
        <v/>
      </c>
      <c r="K346" s="81"/>
      <c r="L346" s="78">
        <f>ROUND(H346*K346,2)</f>
        <v>0</v>
      </c>
    </row>
    <row r="347" spans="1:12" x14ac:dyDescent="0.2">
      <c r="A347" s="1" t="s">
        <v>5</v>
      </c>
      <c r="B347" s="112"/>
      <c r="C347" s="113"/>
      <c r="D347" s="113"/>
      <c r="E347" s="113"/>
      <c r="F347" s="88"/>
      <c r="G347" s="115"/>
      <c r="H347" s="114"/>
      <c r="I347" s="114"/>
      <c r="J347" s="114"/>
      <c r="K347" s="80"/>
      <c r="L347" s="79"/>
    </row>
    <row r="348" spans="1:12" x14ac:dyDescent="0.2">
      <c r="A348" s="1" t="s">
        <v>7</v>
      </c>
      <c r="B348" s="112"/>
      <c r="C348" s="113"/>
      <c r="D348" s="113"/>
      <c r="E348" s="113"/>
      <c r="F348" s="88" t="s">
        <v>336</v>
      </c>
      <c r="G348" s="115"/>
      <c r="H348" s="114"/>
      <c r="I348" s="114"/>
      <c r="J348" s="114"/>
      <c r="K348" s="80"/>
      <c r="L348" s="79"/>
    </row>
    <row r="349" spans="1:12" x14ac:dyDescent="0.2">
      <c r="A349" s="1" t="s">
        <v>8</v>
      </c>
      <c r="B349" s="112"/>
      <c r="C349" s="113"/>
      <c r="D349" s="113"/>
      <c r="E349" s="113"/>
      <c r="F349" s="88" t="s">
        <v>124</v>
      </c>
      <c r="G349" s="115"/>
      <c r="H349" s="114"/>
      <c r="I349" s="114"/>
      <c r="J349" s="114"/>
      <c r="K349" s="80"/>
      <c r="L349" s="79"/>
    </row>
    <row r="350" spans="1:12" ht="22.5" x14ac:dyDescent="0.2">
      <c r="A350" s="1" t="s">
        <v>119</v>
      </c>
      <c r="B350" s="109">
        <v>65</v>
      </c>
      <c r="C350" s="110" t="s">
        <v>337</v>
      </c>
      <c r="D350" s="110"/>
      <c r="E350" s="110" t="s">
        <v>138</v>
      </c>
      <c r="F350" s="88" t="s">
        <v>338</v>
      </c>
      <c r="G350" s="116" t="s">
        <v>313</v>
      </c>
      <c r="H350" s="111">
        <v>7661.65</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ht="45" x14ac:dyDescent="0.2">
      <c r="A352" s="1" t="s">
        <v>7</v>
      </c>
      <c r="B352" s="112"/>
      <c r="C352" s="113"/>
      <c r="D352" s="113"/>
      <c r="E352" s="113"/>
      <c r="F352" s="88" t="s">
        <v>339</v>
      </c>
      <c r="G352" s="115"/>
      <c r="H352" s="114"/>
      <c r="I352" s="114"/>
      <c r="J352" s="114"/>
      <c r="K352" s="80"/>
      <c r="L352" s="79"/>
    </row>
    <row r="353" spans="1:12" x14ac:dyDescent="0.2">
      <c r="A353" s="1" t="s">
        <v>8</v>
      </c>
      <c r="B353" s="112"/>
      <c r="C353" s="113"/>
      <c r="D353" s="113"/>
      <c r="E353" s="113"/>
      <c r="F353" s="88" t="s">
        <v>124</v>
      </c>
      <c r="G353" s="115"/>
      <c r="H353" s="114"/>
      <c r="I353" s="114"/>
      <c r="J353" s="114"/>
      <c r="K353" s="80"/>
      <c r="L353" s="79"/>
    </row>
    <row r="354" spans="1:12" ht="22.5" x14ac:dyDescent="0.2">
      <c r="A354" s="1" t="s">
        <v>119</v>
      </c>
      <c r="B354" s="109">
        <v>66</v>
      </c>
      <c r="C354" s="110" t="s">
        <v>340</v>
      </c>
      <c r="D354" s="110"/>
      <c r="E354" s="110" t="s">
        <v>138</v>
      </c>
      <c r="F354" s="88" t="s">
        <v>341</v>
      </c>
      <c r="G354" s="116" t="s">
        <v>313</v>
      </c>
      <c r="H354" s="111">
        <v>13289.6</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x14ac:dyDescent="0.2">
      <c r="A356" s="1" t="s">
        <v>7</v>
      </c>
      <c r="B356" s="112"/>
      <c r="C356" s="113"/>
      <c r="D356" s="113"/>
      <c r="E356" s="113"/>
      <c r="F356" s="88" t="s">
        <v>342</v>
      </c>
      <c r="G356" s="115"/>
      <c r="H356" s="114"/>
      <c r="I356" s="114"/>
      <c r="J356" s="114"/>
      <c r="K356" s="80"/>
      <c r="L356" s="79"/>
    </row>
    <row r="357" spans="1:12" x14ac:dyDescent="0.2">
      <c r="A357" s="1" t="s">
        <v>8</v>
      </c>
      <c r="B357" s="112"/>
      <c r="C357" s="113"/>
      <c r="D357" s="113"/>
      <c r="E357" s="113"/>
      <c r="F357" s="88" t="s">
        <v>124</v>
      </c>
      <c r="G357" s="115"/>
      <c r="H357" s="114"/>
      <c r="I357" s="114"/>
      <c r="J357" s="114"/>
      <c r="K357" s="80"/>
      <c r="L357" s="79"/>
    </row>
    <row r="358" spans="1:12" ht="22.5" x14ac:dyDescent="0.2">
      <c r="A358" s="1" t="s">
        <v>119</v>
      </c>
      <c r="B358" s="109">
        <v>67</v>
      </c>
      <c r="C358" s="110" t="s">
        <v>343</v>
      </c>
      <c r="D358" s="110"/>
      <c r="E358" s="110" t="s">
        <v>138</v>
      </c>
      <c r="F358" s="88" t="s">
        <v>344</v>
      </c>
      <c r="G358" s="116" t="s">
        <v>144</v>
      </c>
      <c r="H358" s="111">
        <v>5</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x14ac:dyDescent="0.2">
      <c r="A360" s="1" t="s">
        <v>7</v>
      </c>
      <c r="B360" s="112"/>
      <c r="C360" s="113"/>
      <c r="D360" s="113"/>
      <c r="E360" s="113"/>
      <c r="F360" s="88" t="s">
        <v>345</v>
      </c>
      <c r="G360" s="115"/>
      <c r="H360" s="114"/>
      <c r="I360" s="114"/>
      <c r="J360" s="114"/>
      <c r="K360" s="80"/>
      <c r="L360" s="79"/>
    </row>
    <row r="361" spans="1:12" x14ac:dyDescent="0.2">
      <c r="A361" s="1" t="s">
        <v>8</v>
      </c>
      <c r="B361" s="112"/>
      <c r="C361" s="113"/>
      <c r="D361" s="113"/>
      <c r="E361" s="113"/>
      <c r="F361" s="88" t="s">
        <v>124</v>
      </c>
      <c r="G361" s="115"/>
      <c r="H361" s="114"/>
      <c r="I361" s="114"/>
      <c r="J361" s="114"/>
      <c r="K361" s="80"/>
      <c r="L361" s="79"/>
    </row>
    <row r="362" spans="1:12" ht="22.5" x14ac:dyDescent="0.2">
      <c r="A362" s="1" t="s">
        <v>119</v>
      </c>
      <c r="B362" s="109">
        <v>68</v>
      </c>
      <c r="C362" s="110" t="s">
        <v>346</v>
      </c>
      <c r="D362" s="110"/>
      <c r="E362" s="110" t="s">
        <v>138</v>
      </c>
      <c r="F362" s="88" t="s">
        <v>347</v>
      </c>
      <c r="G362" s="116" t="s">
        <v>313</v>
      </c>
      <c r="H362" s="111">
        <v>0.67500000000000004</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x14ac:dyDescent="0.2">
      <c r="A364" s="1" t="s">
        <v>7</v>
      </c>
      <c r="B364" s="112"/>
      <c r="C364" s="113"/>
      <c r="D364" s="113"/>
      <c r="E364" s="113"/>
      <c r="F364" s="88" t="s">
        <v>348</v>
      </c>
      <c r="G364" s="115"/>
      <c r="H364" s="114"/>
      <c r="I364" s="114"/>
      <c r="J364" s="114"/>
      <c r="K364" s="80"/>
      <c r="L364" s="79"/>
    </row>
    <row r="365" spans="1:12" x14ac:dyDescent="0.2">
      <c r="A365" s="1" t="s">
        <v>8</v>
      </c>
      <c r="B365" s="112"/>
      <c r="C365" s="113"/>
      <c r="D365" s="113"/>
      <c r="E365" s="113"/>
      <c r="F365" s="88" t="s">
        <v>124</v>
      </c>
      <c r="G365" s="115"/>
      <c r="H365" s="114"/>
      <c r="I365" s="114"/>
      <c r="J365" s="114"/>
      <c r="K365" s="80"/>
      <c r="L365" s="79"/>
    </row>
    <row r="366" spans="1:12" ht="22.5" x14ac:dyDescent="0.2">
      <c r="A366" s="1" t="s">
        <v>119</v>
      </c>
      <c r="B366" s="109">
        <v>69</v>
      </c>
      <c r="C366" s="110" t="s">
        <v>349</v>
      </c>
      <c r="D366" s="110"/>
      <c r="E366" s="110" t="s">
        <v>138</v>
      </c>
      <c r="F366" s="88" t="s">
        <v>350</v>
      </c>
      <c r="G366" s="116" t="s">
        <v>144</v>
      </c>
      <c r="H366" s="111">
        <v>2</v>
      </c>
      <c r="I366" s="111"/>
      <c r="J366" s="111" t="str">
        <f>IF(ISNUMBER(I366),ROUND(H366*I366,3),"")</f>
        <v/>
      </c>
      <c r="K366" s="81"/>
      <c r="L366" s="78">
        <f>ROUND(H366*K366,2)</f>
        <v>0</v>
      </c>
    </row>
    <row r="367" spans="1:12" x14ac:dyDescent="0.2">
      <c r="A367" s="1" t="s">
        <v>5</v>
      </c>
      <c r="B367" s="112"/>
      <c r="C367" s="113"/>
      <c r="D367" s="113"/>
      <c r="E367" s="113"/>
      <c r="F367" s="88"/>
      <c r="G367" s="115"/>
      <c r="H367" s="114"/>
      <c r="I367" s="114"/>
      <c r="J367" s="114"/>
      <c r="K367" s="80"/>
      <c r="L367" s="79"/>
    </row>
    <row r="368" spans="1:12" x14ac:dyDescent="0.2">
      <c r="A368" s="1" t="s">
        <v>7</v>
      </c>
      <c r="B368" s="112"/>
      <c r="C368" s="113"/>
      <c r="D368" s="113"/>
      <c r="E368" s="113"/>
      <c r="F368" s="88"/>
      <c r="G368" s="115"/>
      <c r="H368" s="114"/>
      <c r="I368" s="114"/>
      <c r="J368" s="114"/>
      <c r="K368" s="80"/>
      <c r="L368" s="79"/>
    </row>
    <row r="369" spans="1:12" x14ac:dyDescent="0.2">
      <c r="A369" s="1" t="s">
        <v>8</v>
      </c>
      <c r="B369" s="112"/>
      <c r="C369" s="113"/>
      <c r="D369" s="113"/>
      <c r="E369" s="113"/>
      <c r="F369" s="88" t="s">
        <v>124</v>
      </c>
      <c r="G369" s="115"/>
      <c r="H369" s="114"/>
      <c r="I369" s="114"/>
      <c r="J369" s="114"/>
      <c r="K369" s="80"/>
      <c r="L369" s="79"/>
    </row>
    <row r="370" spans="1:12" ht="22.5" x14ac:dyDescent="0.2">
      <c r="A370" s="1" t="s">
        <v>119</v>
      </c>
      <c r="B370" s="109">
        <v>70</v>
      </c>
      <c r="C370" s="110" t="s">
        <v>351</v>
      </c>
      <c r="D370" s="110"/>
      <c r="E370" s="110" t="s">
        <v>138</v>
      </c>
      <c r="F370" s="88" t="s">
        <v>352</v>
      </c>
      <c r="G370" s="116" t="s">
        <v>313</v>
      </c>
      <c r="H370" s="111">
        <v>267.5</v>
      </c>
      <c r="I370" s="111"/>
      <c r="J370" s="111" t="str">
        <f>IF(ISNUMBER(I370),ROUND(H370*I370,3),"")</f>
        <v/>
      </c>
      <c r="K370" s="81"/>
      <c r="L370" s="78">
        <f>ROUND(H370*K370,2)</f>
        <v>0</v>
      </c>
    </row>
    <row r="371" spans="1:12" x14ac:dyDescent="0.2">
      <c r="A371" s="1" t="s">
        <v>5</v>
      </c>
      <c r="B371" s="112"/>
      <c r="C371" s="113"/>
      <c r="D371" s="113"/>
      <c r="E371" s="113"/>
      <c r="F371" s="88"/>
      <c r="G371" s="115"/>
      <c r="H371" s="114"/>
      <c r="I371" s="114"/>
      <c r="J371" s="114"/>
      <c r="K371" s="80"/>
      <c r="L371" s="79"/>
    </row>
    <row r="372" spans="1:12" x14ac:dyDescent="0.2">
      <c r="A372" s="1" t="s">
        <v>7</v>
      </c>
      <c r="B372" s="112"/>
      <c r="C372" s="113"/>
      <c r="D372" s="113"/>
      <c r="E372" s="113"/>
      <c r="F372" s="88" t="s">
        <v>353</v>
      </c>
      <c r="G372" s="115"/>
      <c r="H372" s="114"/>
      <c r="I372" s="114"/>
      <c r="J372" s="114"/>
      <c r="K372" s="80"/>
      <c r="L372" s="79"/>
    </row>
    <row r="373" spans="1:12" x14ac:dyDescent="0.2">
      <c r="A373" s="1" t="s">
        <v>8</v>
      </c>
      <c r="B373" s="112"/>
      <c r="C373" s="113"/>
      <c r="D373" s="113"/>
      <c r="E373" s="113"/>
      <c r="F373" s="88" t="s">
        <v>124</v>
      </c>
      <c r="G373" s="115"/>
      <c r="H373" s="114"/>
      <c r="I373" s="114"/>
      <c r="J373" s="114"/>
      <c r="K373" s="80"/>
      <c r="L373" s="79"/>
    </row>
    <row r="374" spans="1:12" ht="22.5" x14ac:dyDescent="0.2">
      <c r="A374" s="1" t="s">
        <v>119</v>
      </c>
      <c r="B374" s="109">
        <v>71</v>
      </c>
      <c r="C374" s="110" t="s">
        <v>354</v>
      </c>
      <c r="D374" s="110"/>
      <c r="E374" s="110" t="s">
        <v>138</v>
      </c>
      <c r="F374" s="88" t="s">
        <v>355</v>
      </c>
      <c r="G374" s="116" t="s">
        <v>144</v>
      </c>
      <c r="H374" s="111">
        <v>4</v>
      </c>
      <c r="I374" s="111"/>
      <c r="J374" s="111" t="str">
        <f>IF(ISNUMBER(I374),ROUND(H374*I374,3),"")</f>
        <v/>
      </c>
      <c r="K374" s="81"/>
      <c r="L374" s="78">
        <f>ROUND(H374*K374,2)</f>
        <v>0</v>
      </c>
    </row>
    <row r="375" spans="1:12" x14ac:dyDescent="0.2">
      <c r="A375" s="1" t="s">
        <v>5</v>
      </c>
      <c r="B375" s="112"/>
      <c r="C375" s="113"/>
      <c r="D375" s="113"/>
      <c r="E375" s="113"/>
      <c r="F375" s="88"/>
      <c r="G375" s="115"/>
      <c r="H375" s="114"/>
      <c r="I375" s="114"/>
      <c r="J375" s="114"/>
      <c r="K375" s="80"/>
      <c r="L375" s="79"/>
    </row>
    <row r="376" spans="1:12" x14ac:dyDescent="0.2">
      <c r="A376" s="1" t="s">
        <v>7</v>
      </c>
      <c r="B376" s="112"/>
      <c r="C376" s="113"/>
      <c r="D376" s="113"/>
      <c r="E376" s="113"/>
      <c r="F376" s="88"/>
      <c r="G376" s="115"/>
      <c r="H376" s="114"/>
      <c r="I376" s="114"/>
      <c r="J376" s="114"/>
      <c r="K376" s="80"/>
      <c r="L376" s="79"/>
    </row>
    <row r="377" spans="1:12" x14ac:dyDescent="0.2">
      <c r="A377" s="1" t="s">
        <v>8</v>
      </c>
      <c r="B377" s="112"/>
      <c r="C377" s="113"/>
      <c r="D377" s="113"/>
      <c r="E377" s="113"/>
      <c r="F377" s="88" t="s">
        <v>124</v>
      </c>
      <c r="G377" s="115"/>
      <c r="H377" s="114"/>
      <c r="I377" s="114"/>
      <c r="J377" s="114"/>
      <c r="K377" s="80"/>
      <c r="L377" s="79"/>
    </row>
    <row r="378" spans="1:12" ht="22.5" x14ac:dyDescent="0.2">
      <c r="A378" s="1" t="s">
        <v>119</v>
      </c>
      <c r="B378" s="109">
        <v>72</v>
      </c>
      <c r="C378" s="110" t="s">
        <v>356</v>
      </c>
      <c r="D378" s="110"/>
      <c r="E378" s="110" t="s">
        <v>138</v>
      </c>
      <c r="F378" s="88" t="s">
        <v>357</v>
      </c>
      <c r="G378" s="116" t="s">
        <v>313</v>
      </c>
      <c r="H378" s="111">
        <v>54</v>
      </c>
      <c r="I378" s="111"/>
      <c r="J378" s="111" t="str">
        <f>IF(ISNUMBER(I378),ROUND(H378*I378,3),"")</f>
        <v/>
      </c>
      <c r="K378" s="81"/>
      <c r="L378" s="78">
        <f>ROUND(H378*K378,2)</f>
        <v>0</v>
      </c>
    </row>
    <row r="379" spans="1:12" x14ac:dyDescent="0.2">
      <c r="A379" s="1" t="s">
        <v>5</v>
      </c>
      <c r="B379" s="112"/>
      <c r="C379" s="113"/>
      <c r="D379" s="113"/>
      <c r="E379" s="113"/>
      <c r="F379" s="88"/>
      <c r="G379" s="115"/>
      <c r="H379" s="114"/>
      <c r="I379" s="114"/>
      <c r="J379" s="114"/>
      <c r="K379" s="80"/>
      <c r="L379" s="79"/>
    </row>
    <row r="380" spans="1:12" x14ac:dyDescent="0.2">
      <c r="A380" s="1" t="s">
        <v>7</v>
      </c>
      <c r="B380" s="112"/>
      <c r="C380" s="113"/>
      <c r="D380" s="113"/>
      <c r="E380" s="113"/>
      <c r="F380" s="88" t="s">
        <v>358</v>
      </c>
      <c r="G380" s="115"/>
      <c r="H380" s="114"/>
      <c r="I380" s="114"/>
      <c r="J380" s="114"/>
      <c r="K380" s="80"/>
      <c r="L380" s="79"/>
    </row>
    <row r="381" spans="1:12" x14ac:dyDescent="0.2">
      <c r="A381" s="1" t="s">
        <v>8</v>
      </c>
      <c r="B381" s="112"/>
      <c r="C381" s="113"/>
      <c r="D381" s="113"/>
      <c r="E381" s="113"/>
      <c r="F381" s="88" t="s">
        <v>124</v>
      </c>
      <c r="G381" s="115"/>
      <c r="H381" s="114"/>
      <c r="I381" s="114"/>
      <c r="J381" s="114"/>
      <c r="K381" s="80"/>
      <c r="L381" s="79"/>
    </row>
    <row r="382" spans="1:12" x14ac:dyDescent="0.2">
      <c r="A382" s="1"/>
      <c r="B382" s="117"/>
      <c r="C382" s="118"/>
      <c r="D382" s="118"/>
      <c r="E382" s="118"/>
      <c r="F382" s="118"/>
      <c r="G382" s="119"/>
      <c r="H382" s="120"/>
      <c r="I382" s="120"/>
      <c r="J382" s="120"/>
      <c r="K382" s="82"/>
      <c r="L382" s="83"/>
    </row>
    <row r="383" spans="1:12" ht="22.5" x14ac:dyDescent="0.2">
      <c r="A383" s="1" t="s">
        <v>102</v>
      </c>
      <c r="B383" s="121"/>
      <c r="C383" s="122" t="s">
        <v>407</v>
      </c>
      <c r="D383" s="122"/>
      <c r="E383" s="122"/>
      <c r="F383" s="122" t="s">
        <v>298</v>
      </c>
      <c r="G383" s="123"/>
      <c r="H383" s="124"/>
      <c r="I383" s="124"/>
      <c r="J383" s="124">
        <f>SUBTOTAL(9,J290:J382)</f>
        <v>0</v>
      </c>
      <c r="K383" s="86"/>
      <c r="L383" s="87">
        <f>SUBTOTAL(9,L290:L382)</f>
        <v>0</v>
      </c>
    </row>
    <row r="384" spans="1:12" ht="12" thickBot="1" x14ac:dyDescent="0.25">
      <c r="A384" s="1"/>
      <c r="B384" s="125"/>
      <c r="C384" s="126"/>
      <c r="D384" s="126"/>
      <c r="E384" s="126"/>
      <c r="F384" s="126"/>
      <c r="G384" s="127"/>
      <c r="H384" s="128"/>
      <c r="I384" s="129"/>
      <c r="J384" s="128"/>
      <c r="K384" s="77"/>
      <c r="L384" s="77"/>
    </row>
    <row r="385" spans="1:12" x14ac:dyDescent="0.2">
      <c r="A385" s="1" t="s">
        <v>115</v>
      </c>
      <c r="B385" s="106" t="s">
        <v>116</v>
      </c>
      <c r="C385" s="107" t="s">
        <v>359</v>
      </c>
      <c r="D385" s="107"/>
      <c r="E385" s="107"/>
      <c r="F385" s="107" t="s">
        <v>360</v>
      </c>
      <c r="G385" s="130"/>
      <c r="H385" s="108"/>
      <c r="I385" s="108"/>
      <c r="J385" s="108"/>
      <c r="K385" s="84"/>
      <c r="L385" s="85"/>
    </row>
    <row r="386" spans="1:12" ht="22.5" x14ac:dyDescent="0.2">
      <c r="A386" s="1" t="s">
        <v>119</v>
      </c>
      <c r="B386" s="109">
        <v>73</v>
      </c>
      <c r="C386" s="110" t="s">
        <v>159</v>
      </c>
      <c r="D386" s="110"/>
      <c r="E386" s="110" t="s">
        <v>138</v>
      </c>
      <c r="F386" s="88" t="s">
        <v>160</v>
      </c>
      <c r="G386" s="116" t="s">
        <v>161</v>
      </c>
      <c r="H386" s="111">
        <v>2197.6</v>
      </c>
      <c r="I386" s="111"/>
      <c r="J386" s="111" t="str">
        <f>IF(ISNUMBER(I386),ROUND(H386*I386,3),"")</f>
        <v/>
      </c>
      <c r="K386" s="81"/>
      <c r="L386" s="78">
        <f>ROUND(H386*K386,2)</f>
        <v>0</v>
      </c>
    </row>
    <row r="387" spans="1:12" x14ac:dyDescent="0.2">
      <c r="A387" s="1" t="s">
        <v>5</v>
      </c>
      <c r="B387" s="112"/>
      <c r="C387" s="113"/>
      <c r="D387" s="113"/>
      <c r="E387" s="113"/>
      <c r="F387" s="88"/>
      <c r="G387" s="115"/>
      <c r="H387" s="114"/>
      <c r="I387" s="114"/>
      <c r="J387" s="114"/>
      <c r="K387" s="80"/>
      <c r="L387" s="79"/>
    </row>
    <row r="388" spans="1:12" x14ac:dyDescent="0.2">
      <c r="A388" s="1" t="s">
        <v>7</v>
      </c>
      <c r="B388" s="112"/>
      <c r="C388" s="113"/>
      <c r="D388" s="113"/>
      <c r="E388" s="113"/>
      <c r="F388" s="88" t="s">
        <v>361</v>
      </c>
      <c r="G388" s="115"/>
      <c r="H388" s="114"/>
      <c r="I388" s="114"/>
      <c r="J388" s="114"/>
      <c r="K388" s="80"/>
      <c r="L388" s="79"/>
    </row>
    <row r="389" spans="1:12" x14ac:dyDescent="0.2">
      <c r="A389" s="1" t="s">
        <v>8</v>
      </c>
      <c r="B389" s="112"/>
      <c r="C389" s="113"/>
      <c r="D389" s="113"/>
      <c r="E389" s="113"/>
      <c r="F389" s="88" t="s">
        <v>124</v>
      </c>
      <c r="G389" s="115"/>
      <c r="H389" s="114"/>
      <c r="I389" s="114"/>
      <c r="J389" s="114"/>
      <c r="K389" s="80"/>
      <c r="L389" s="79"/>
    </row>
    <row r="390" spans="1:12" ht="22.5" x14ac:dyDescent="0.2">
      <c r="A390" s="1" t="s">
        <v>119</v>
      </c>
      <c r="B390" s="109">
        <v>74</v>
      </c>
      <c r="C390" s="110" t="s">
        <v>284</v>
      </c>
      <c r="D390" s="110"/>
      <c r="E390" s="110" t="s">
        <v>138</v>
      </c>
      <c r="F390" s="88" t="s">
        <v>285</v>
      </c>
      <c r="G390" s="116" t="s">
        <v>286</v>
      </c>
      <c r="H390" s="111">
        <v>1224.0999999999999</v>
      </c>
      <c r="I390" s="111"/>
      <c r="J390" s="111" t="str">
        <f>IF(ISNUMBER(I390),ROUND(H390*I390,3),"")</f>
        <v/>
      </c>
      <c r="K390" s="81"/>
      <c r="L390" s="78">
        <f>ROUND(H390*K390,2)</f>
        <v>0</v>
      </c>
    </row>
    <row r="391" spans="1:12" x14ac:dyDescent="0.2">
      <c r="A391" s="1" t="s">
        <v>5</v>
      </c>
      <c r="B391" s="112"/>
      <c r="C391" s="113"/>
      <c r="D391" s="113"/>
      <c r="E391" s="113"/>
      <c r="F391" s="88"/>
      <c r="G391" s="115"/>
      <c r="H391" s="114"/>
      <c r="I391" s="114"/>
      <c r="J391" s="114"/>
      <c r="K391" s="80"/>
      <c r="L391" s="79"/>
    </row>
    <row r="392" spans="1:12" x14ac:dyDescent="0.2">
      <c r="A392" s="1" t="s">
        <v>7</v>
      </c>
      <c r="B392" s="112"/>
      <c r="C392" s="113"/>
      <c r="D392" s="113"/>
      <c r="E392" s="113"/>
      <c r="F392" s="88" t="s">
        <v>362</v>
      </c>
      <c r="G392" s="115"/>
      <c r="H392" s="114"/>
      <c r="I392" s="114"/>
      <c r="J392" s="114"/>
      <c r="K392" s="80"/>
      <c r="L392" s="79"/>
    </row>
    <row r="393" spans="1:12" x14ac:dyDescent="0.2">
      <c r="A393" s="1" t="s">
        <v>8</v>
      </c>
      <c r="B393" s="112"/>
      <c r="C393" s="113"/>
      <c r="D393" s="113"/>
      <c r="E393" s="113"/>
      <c r="F393" s="88" t="s">
        <v>124</v>
      </c>
      <c r="G393" s="115"/>
      <c r="H393" s="114"/>
      <c r="I393" s="114"/>
      <c r="J393" s="114"/>
      <c r="K393" s="80"/>
      <c r="L393" s="79"/>
    </row>
    <row r="394" spans="1:12" ht="22.5" x14ac:dyDescent="0.2">
      <c r="A394" s="1" t="s">
        <v>119</v>
      </c>
      <c r="B394" s="109">
        <v>75</v>
      </c>
      <c r="C394" s="110" t="s">
        <v>288</v>
      </c>
      <c r="D394" s="110"/>
      <c r="E394" s="110" t="s">
        <v>138</v>
      </c>
      <c r="F394" s="88" t="s">
        <v>289</v>
      </c>
      <c r="G394" s="116" t="s">
        <v>144</v>
      </c>
      <c r="H394" s="111">
        <v>2</v>
      </c>
      <c r="I394" s="111"/>
      <c r="J394" s="111" t="str">
        <f>IF(ISNUMBER(I394),ROUND(H394*I394,3),"")</f>
        <v/>
      </c>
      <c r="K394" s="81"/>
      <c r="L394" s="78">
        <f>ROUND(H394*K394,2)</f>
        <v>0</v>
      </c>
    </row>
    <row r="395" spans="1:12" x14ac:dyDescent="0.2">
      <c r="A395" s="1" t="s">
        <v>5</v>
      </c>
      <c r="B395" s="112"/>
      <c r="C395" s="113"/>
      <c r="D395" s="113"/>
      <c r="E395" s="113"/>
      <c r="F395" s="88"/>
      <c r="G395" s="115"/>
      <c r="H395" s="114"/>
      <c r="I395" s="114"/>
      <c r="J395" s="114"/>
      <c r="K395" s="80"/>
      <c r="L395" s="79"/>
    </row>
    <row r="396" spans="1:12" x14ac:dyDescent="0.2">
      <c r="A396" s="1" t="s">
        <v>7</v>
      </c>
      <c r="B396" s="112"/>
      <c r="C396" s="113"/>
      <c r="D396" s="113"/>
      <c r="E396" s="113"/>
      <c r="F396" s="88" t="s">
        <v>363</v>
      </c>
      <c r="G396" s="115"/>
      <c r="H396" s="114"/>
      <c r="I396" s="114"/>
      <c r="J396" s="114"/>
      <c r="K396" s="80"/>
      <c r="L396" s="79"/>
    </row>
    <row r="397" spans="1:12" x14ac:dyDescent="0.2">
      <c r="A397" s="1" t="s">
        <v>8</v>
      </c>
      <c r="B397" s="112"/>
      <c r="C397" s="113"/>
      <c r="D397" s="113"/>
      <c r="E397" s="113"/>
      <c r="F397" s="88" t="s">
        <v>124</v>
      </c>
      <c r="G397" s="115"/>
      <c r="H397" s="114"/>
      <c r="I397" s="114"/>
      <c r="J397" s="114"/>
      <c r="K397" s="80"/>
      <c r="L397" s="79"/>
    </row>
    <row r="398" spans="1:12" ht="22.5" x14ac:dyDescent="0.2">
      <c r="A398" s="1" t="s">
        <v>119</v>
      </c>
      <c r="B398" s="109">
        <v>76</v>
      </c>
      <c r="C398" s="110" t="s">
        <v>315</v>
      </c>
      <c r="D398" s="110"/>
      <c r="E398" s="110" t="s">
        <v>138</v>
      </c>
      <c r="F398" s="88" t="s">
        <v>316</v>
      </c>
      <c r="G398" s="116" t="s">
        <v>161</v>
      </c>
      <c r="H398" s="111">
        <v>1675</v>
      </c>
      <c r="I398" s="111"/>
      <c r="J398" s="111" t="str">
        <f>IF(ISNUMBER(I398),ROUND(H398*I398,3),"")</f>
        <v/>
      </c>
      <c r="K398" s="81"/>
      <c r="L398" s="78">
        <f>ROUND(H398*K398,2)</f>
        <v>0</v>
      </c>
    </row>
    <row r="399" spans="1:12" x14ac:dyDescent="0.2">
      <c r="A399" s="1" t="s">
        <v>5</v>
      </c>
      <c r="B399" s="112"/>
      <c r="C399" s="113"/>
      <c r="D399" s="113"/>
      <c r="E399" s="113"/>
      <c r="F399" s="88"/>
      <c r="G399" s="115"/>
      <c r="H399" s="114"/>
      <c r="I399" s="114"/>
      <c r="J399" s="114"/>
      <c r="K399" s="80"/>
      <c r="L399" s="79"/>
    </row>
    <row r="400" spans="1:12" x14ac:dyDescent="0.2">
      <c r="A400" s="1" t="s">
        <v>7</v>
      </c>
      <c r="B400" s="112"/>
      <c r="C400" s="113"/>
      <c r="D400" s="113"/>
      <c r="E400" s="113"/>
      <c r="F400" s="88" t="s">
        <v>364</v>
      </c>
      <c r="G400" s="115"/>
      <c r="H400" s="114"/>
      <c r="I400" s="114"/>
      <c r="J400" s="114"/>
      <c r="K400" s="80"/>
      <c r="L400" s="79"/>
    </row>
    <row r="401" spans="1:12" x14ac:dyDescent="0.2">
      <c r="A401" s="1" t="s">
        <v>8</v>
      </c>
      <c r="B401" s="112"/>
      <c r="C401" s="113"/>
      <c r="D401" s="113"/>
      <c r="E401" s="113"/>
      <c r="F401" s="88" t="s">
        <v>124</v>
      </c>
      <c r="G401" s="115"/>
      <c r="H401" s="114"/>
      <c r="I401" s="114"/>
      <c r="J401" s="114"/>
      <c r="K401" s="80"/>
      <c r="L401" s="79"/>
    </row>
    <row r="402" spans="1:12" ht="22.5" x14ac:dyDescent="0.2">
      <c r="A402" s="1" t="s">
        <v>119</v>
      </c>
      <c r="B402" s="109">
        <v>77</v>
      </c>
      <c r="C402" s="110" t="s">
        <v>317</v>
      </c>
      <c r="D402" s="110"/>
      <c r="E402" s="110" t="s">
        <v>138</v>
      </c>
      <c r="F402" s="88" t="s">
        <v>318</v>
      </c>
      <c r="G402" s="116" t="s">
        <v>319</v>
      </c>
      <c r="H402" s="111">
        <v>67000</v>
      </c>
      <c r="I402" s="111"/>
      <c r="J402" s="111" t="str">
        <f>IF(ISNUMBER(I402),ROUND(H402*I402,3),"")</f>
        <v/>
      </c>
      <c r="K402" s="81"/>
      <c r="L402" s="78">
        <f>ROUND(H402*K402,2)</f>
        <v>0</v>
      </c>
    </row>
    <row r="403" spans="1:12" x14ac:dyDescent="0.2">
      <c r="A403" s="1" t="s">
        <v>5</v>
      </c>
      <c r="B403" s="112"/>
      <c r="C403" s="113"/>
      <c r="D403" s="113"/>
      <c r="E403" s="113"/>
      <c r="F403" s="88"/>
      <c r="G403" s="115"/>
      <c r="H403" s="114"/>
      <c r="I403" s="114"/>
      <c r="J403" s="114"/>
      <c r="K403" s="80"/>
      <c r="L403" s="79"/>
    </row>
    <row r="404" spans="1:12" x14ac:dyDescent="0.2">
      <c r="A404" s="1" t="s">
        <v>7</v>
      </c>
      <c r="B404" s="112"/>
      <c r="C404" s="113"/>
      <c r="D404" s="113"/>
      <c r="E404" s="113"/>
      <c r="F404" s="88" t="s">
        <v>365</v>
      </c>
      <c r="G404" s="115"/>
      <c r="H404" s="114"/>
      <c r="I404" s="114"/>
      <c r="J404" s="114"/>
      <c r="K404" s="80"/>
      <c r="L404" s="79"/>
    </row>
    <row r="405" spans="1:12" x14ac:dyDescent="0.2">
      <c r="A405" s="1" t="s">
        <v>8</v>
      </c>
      <c r="B405" s="112"/>
      <c r="C405" s="113"/>
      <c r="D405" s="113"/>
      <c r="E405" s="113"/>
      <c r="F405" s="88" t="s">
        <v>124</v>
      </c>
      <c r="G405" s="115"/>
      <c r="H405" s="114"/>
      <c r="I405" s="114"/>
      <c r="J405" s="114"/>
      <c r="K405" s="80"/>
      <c r="L405" s="79"/>
    </row>
    <row r="406" spans="1:12" ht="22.5" x14ac:dyDescent="0.2">
      <c r="A406" s="1" t="s">
        <v>119</v>
      </c>
      <c r="B406" s="109">
        <v>78</v>
      </c>
      <c r="C406" s="110" t="s">
        <v>331</v>
      </c>
      <c r="D406" s="110"/>
      <c r="E406" s="110" t="s">
        <v>138</v>
      </c>
      <c r="F406" s="88" t="s">
        <v>332</v>
      </c>
      <c r="G406" s="116" t="s">
        <v>144</v>
      </c>
      <c r="H406" s="111">
        <v>2</v>
      </c>
      <c r="I406" s="111"/>
      <c r="J406" s="111" t="str">
        <f>IF(ISNUMBER(I406),ROUND(H406*I406,3),"")</f>
        <v/>
      </c>
      <c r="K406" s="81"/>
      <c r="L406" s="78">
        <f>ROUND(H406*K406,2)</f>
        <v>0</v>
      </c>
    </row>
    <row r="407" spans="1:12" x14ac:dyDescent="0.2">
      <c r="A407" s="1" t="s">
        <v>5</v>
      </c>
      <c r="B407" s="112"/>
      <c r="C407" s="113"/>
      <c r="D407" s="113"/>
      <c r="E407" s="113"/>
      <c r="F407" s="88"/>
      <c r="G407" s="115"/>
      <c r="H407" s="114"/>
      <c r="I407" s="114"/>
      <c r="J407" s="114"/>
      <c r="K407" s="80"/>
      <c r="L407" s="79"/>
    </row>
    <row r="408" spans="1:12" x14ac:dyDescent="0.2">
      <c r="A408" s="1" t="s">
        <v>7</v>
      </c>
      <c r="B408" s="112"/>
      <c r="C408" s="113"/>
      <c r="D408" s="113"/>
      <c r="E408" s="113"/>
      <c r="F408" s="88" t="s">
        <v>366</v>
      </c>
      <c r="G408" s="115"/>
      <c r="H408" s="114"/>
      <c r="I408" s="114"/>
      <c r="J408" s="114"/>
      <c r="K408" s="80"/>
      <c r="L408" s="79"/>
    </row>
    <row r="409" spans="1:12" x14ac:dyDescent="0.2">
      <c r="A409" s="1" t="s">
        <v>8</v>
      </c>
      <c r="B409" s="112"/>
      <c r="C409" s="113"/>
      <c r="D409" s="113"/>
      <c r="E409" s="113"/>
      <c r="F409" s="88" t="s">
        <v>124</v>
      </c>
      <c r="G409" s="115"/>
      <c r="H409" s="114"/>
      <c r="I409" s="114"/>
      <c r="J409" s="114"/>
      <c r="K409" s="80"/>
      <c r="L409" s="79"/>
    </row>
    <row r="410" spans="1:12" ht="22.5" x14ac:dyDescent="0.2">
      <c r="A410" s="1" t="s">
        <v>119</v>
      </c>
      <c r="B410" s="109">
        <v>79</v>
      </c>
      <c r="C410" s="110" t="s">
        <v>334</v>
      </c>
      <c r="D410" s="110"/>
      <c r="E410" s="110" t="s">
        <v>138</v>
      </c>
      <c r="F410" s="88" t="s">
        <v>335</v>
      </c>
      <c r="G410" s="116" t="s">
        <v>313</v>
      </c>
      <c r="H410" s="111">
        <v>0.56000000000000005</v>
      </c>
      <c r="I410" s="111"/>
      <c r="J410" s="111" t="str">
        <f>IF(ISNUMBER(I410),ROUND(H410*I410,3),"")</f>
        <v/>
      </c>
      <c r="K410" s="81"/>
      <c r="L410" s="78">
        <f>ROUND(H410*K410,2)</f>
        <v>0</v>
      </c>
    </row>
    <row r="411" spans="1:12" x14ac:dyDescent="0.2">
      <c r="A411" s="1" t="s">
        <v>5</v>
      </c>
      <c r="B411" s="112"/>
      <c r="C411" s="113"/>
      <c r="D411" s="113"/>
      <c r="E411" s="113"/>
      <c r="F411" s="88"/>
      <c r="G411" s="115"/>
      <c r="H411" s="114"/>
      <c r="I411" s="114"/>
      <c r="J411" s="114"/>
      <c r="K411" s="80"/>
      <c r="L411" s="79"/>
    </row>
    <row r="412" spans="1:12" x14ac:dyDescent="0.2">
      <c r="A412" s="1" t="s">
        <v>7</v>
      </c>
      <c r="B412" s="112"/>
      <c r="C412" s="113"/>
      <c r="D412" s="113"/>
      <c r="E412" s="113"/>
      <c r="F412" s="88" t="s">
        <v>367</v>
      </c>
      <c r="G412" s="115"/>
      <c r="H412" s="114"/>
      <c r="I412" s="114"/>
      <c r="J412" s="114"/>
      <c r="K412" s="80"/>
      <c r="L412" s="79"/>
    </row>
    <row r="413" spans="1:12" x14ac:dyDescent="0.2">
      <c r="A413" s="1" t="s">
        <v>8</v>
      </c>
      <c r="B413" s="112"/>
      <c r="C413" s="113"/>
      <c r="D413" s="113"/>
      <c r="E413" s="113"/>
      <c r="F413" s="88" t="s">
        <v>124</v>
      </c>
      <c r="G413" s="115"/>
      <c r="H413" s="114"/>
      <c r="I413" s="114"/>
      <c r="J413" s="114"/>
      <c r="K413" s="80"/>
      <c r="L413" s="79"/>
    </row>
    <row r="414" spans="1:12" x14ac:dyDescent="0.2">
      <c r="A414" s="1" t="s">
        <v>119</v>
      </c>
      <c r="B414" s="109">
        <v>80</v>
      </c>
      <c r="C414" s="110" t="s">
        <v>290</v>
      </c>
      <c r="D414" s="110"/>
      <c r="E414" s="110" t="s">
        <v>176</v>
      </c>
      <c r="F414" s="88" t="s">
        <v>291</v>
      </c>
      <c r="G414" s="116" t="s">
        <v>292</v>
      </c>
      <c r="H414" s="111">
        <v>293.8</v>
      </c>
      <c r="I414" s="111"/>
      <c r="J414" s="111" t="str">
        <f>IF(ISNUMBER(I414),ROUND(H414*I414,3),"")</f>
        <v/>
      </c>
      <c r="K414" s="81"/>
      <c r="L414" s="78">
        <f>ROUND(H414*K414,2)</f>
        <v>0</v>
      </c>
    </row>
    <row r="415" spans="1:12" x14ac:dyDescent="0.2">
      <c r="A415" s="1" t="s">
        <v>5</v>
      </c>
      <c r="B415" s="112"/>
      <c r="C415" s="113"/>
      <c r="D415" s="113"/>
      <c r="E415" s="113"/>
      <c r="F415" s="88"/>
      <c r="G415" s="115"/>
      <c r="H415" s="114"/>
      <c r="I415" s="114"/>
      <c r="J415" s="114"/>
      <c r="K415" s="80"/>
      <c r="L415" s="79"/>
    </row>
    <row r="416" spans="1:12" x14ac:dyDescent="0.2">
      <c r="A416" s="1" t="s">
        <v>7</v>
      </c>
      <c r="B416" s="112"/>
      <c r="C416" s="113"/>
      <c r="D416" s="113"/>
      <c r="E416" s="113"/>
      <c r="F416" s="88" t="s">
        <v>368</v>
      </c>
      <c r="G416" s="115"/>
      <c r="H416" s="114"/>
      <c r="I416" s="114"/>
      <c r="J416" s="114"/>
      <c r="K416" s="80"/>
      <c r="L416" s="79"/>
    </row>
    <row r="417" spans="1:12" x14ac:dyDescent="0.2">
      <c r="A417" s="1" t="s">
        <v>8</v>
      </c>
      <c r="B417" s="112"/>
      <c r="C417" s="113"/>
      <c r="D417" s="113"/>
      <c r="E417" s="113"/>
      <c r="F417" s="88"/>
      <c r="G417" s="115"/>
      <c r="H417" s="114"/>
      <c r="I417" s="114"/>
      <c r="J417" s="114"/>
      <c r="K417" s="80"/>
      <c r="L417" s="79"/>
    </row>
    <row r="418" spans="1:12" ht="22.5" x14ac:dyDescent="0.2">
      <c r="A418" s="1" t="s">
        <v>119</v>
      </c>
      <c r="B418" s="109">
        <v>81</v>
      </c>
      <c r="C418" s="110" t="s">
        <v>369</v>
      </c>
      <c r="D418" s="110"/>
      <c r="E418" s="110" t="s">
        <v>138</v>
      </c>
      <c r="F418" s="88" t="s">
        <v>370</v>
      </c>
      <c r="G418" s="116" t="s">
        <v>173</v>
      </c>
      <c r="H418" s="111">
        <v>119.7</v>
      </c>
      <c r="I418" s="111"/>
      <c r="J418" s="111" t="str">
        <f>IF(ISNUMBER(I418),ROUND(H418*I418,3),"")</f>
        <v/>
      </c>
      <c r="K418" s="81"/>
      <c r="L418" s="78">
        <f>ROUND(H418*K418,2)</f>
        <v>0</v>
      </c>
    </row>
    <row r="419" spans="1:12" x14ac:dyDescent="0.2">
      <c r="A419" s="1" t="s">
        <v>5</v>
      </c>
      <c r="B419" s="112"/>
      <c r="C419" s="113"/>
      <c r="D419" s="113"/>
      <c r="E419" s="113"/>
      <c r="F419" s="88"/>
      <c r="G419" s="115"/>
      <c r="H419" s="114"/>
      <c r="I419" s="114"/>
      <c r="J419" s="114"/>
      <c r="K419" s="80"/>
      <c r="L419" s="79"/>
    </row>
    <row r="420" spans="1:12" x14ac:dyDescent="0.2">
      <c r="A420" s="1" t="s">
        <v>7</v>
      </c>
      <c r="B420" s="112"/>
      <c r="C420" s="113"/>
      <c r="D420" s="113"/>
      <c r="E420" s="113"/>
      <c r="F420" s="88" t="s">
        <v>371</v>
      </c>
      <c r="G420" s="115"/>
      <c r="H420" s="114"/>
      <c r="I420" s="114"/>
      <c r="J420" s="114"/>
      <c r="K420" s="80"/>
      <c r="L420" s="79"/>
    </row>
    <row r="421" spans="1:12" x14ac:dyDescent="0.2">
      <c r="A421" s="1" t="s">
        <v>8</v>
      </c>
      <c r="B421" s="112"/>
      <c r="C421" s="113"/>
      <c r="D421" s="113"/>
      <c r="E421" s="113"/>
      <c r="F421" s="88" t="s">
        <v>124</v>
      </c>
      <c r="G421" s="115"/>
      <c r="H421" s="114"/>
      <c r="I421" s="114"/>
      <c r="J421" s="114"/>
      <c r="K421" s="80"/>
      <c r="L421" s="79"/>
    </row>
    <row r="422" spans="1:12" ht="22.5" x14ac:dyDescent="0.2">
      <c r="A422" s="1" t="s">
        <v>119</v>
      </c>
      <c r="B422" s="109">
        <v>82</v>
      </c>
      <c r="C422" s="110" t="s">
        <v>305</v>
      </c>
      <c r="D422" s="110"/>
      <c r="E422" s="110" t="s">
        <v>138</v>
      </c>
      <c r="F422" s="88" t="s">
        <v>306</v>
      </c>
      <c r="G422" s="116" t="s">
        <v>173</v>
      </c>
      <c r="H422" s="111">
        <v>727.10699999999997</v>
      </c>
      <c r="I422" s="111"/>
      <c r="J422" s="111" t="str">
        <f>IF(ISNUMBER(I422),ROUND(H422*I422,3),"")</f>
        <v/>
      </c>
      <c r="K422" s="81"/>
      <c r="L422" s="78">
        <f>ROUND(H422*K422,2)</f>
        <v>0</v>
      </c>
    </row>
    <row r="423" spans="1:12" x14ac:dyDescent="0.2">
      <c r="A423" s="1" t="s">
        <v>5</v>
      </c>
      <c r="B423" s="112"/>
      <c r="C423" s="113"/>
      <c r="D423" s="113"/>
      <c r="E423" s="113"/>
      <c r="F423" s="88"/>
      <c r="G423" s="115"/>
      <c r="H423" s="114"/>
      <c r="I423" s="114"/>
      <c r="J423" s="114"/>
      <c r="K423" s="80"/>
      <c r="L423" s="79"/>
    </row>
    <row r="424" spans="1:12" ht="22.5" x14ac:dyDescent="0.2">
      <c r="A424" s="1" t="s">
        <v>7</v>
      </c>
      <c r="B424" s="112"/>
      <c r="C424" s="113"/>
      <c r="D424" s="113"/>
      <c r="E424" s="113"/>
      <c r="F424" s="88" t="s">
        <v>372</v>
      </c>
      <c r="G424" s="115"/>
      <c r="H424" s="114"/>
      <c r="I424" s="114"/>
      <c r="J424" s="114"/>
      <c r="K424" s="80"/>
      <c r="L424" s="79"/>
    </row>
    <row r="425" spans="1:12" x14ac:dyDescent="0.2">
      <c r="A425" s="1" t="s">
        <v>8</v>
      </c>
      <c r="B425" s="112"/>
      <c r="C425" s="113"/>
      <c r="D425" s="113"/>
      <c r="E425" s="113"/>
      <c r="F425" s="88" t="s">
        <v>124</v>
      </c>
      <c r="G425" s="115"/>
      <c r="H425" s="114"/>
      <c r="I425" s="114"/>
      <c r="J425" s="114"/>
      <c r="K425" s="80"/>
      <c r="L425" s="79"/>
    </row>
    <row r="426" spans="1:12" ht="22.5" x14ac:dyDescent="0.2">
      <c r="A426" s="1" t="s">
        <v>119</v>
      </c>
      <c r="B426" s="109">
        <v>83</v>
      </c>
      <c r="C426" s="110" t="s">
        <v>308</v>
      </c>
      <c r="D426" s="110"/>
      <c r="E426" s="110" t="s">
        <v>138</v>
      </c>
      <c r="F426" s="88" t="s">
        <v>309</v>
      </c>
      <c r="G426" s="116" t="s">
        <v>173</v>
      </c>
      <c r="H426" s="111">
        <v>213.53700000000001</v>
      </c>
      <c r="I426" s="111"/>
      <c r="J426" s="111" t="str">
        <f>IF(ISNUMBER(I426),ROUND(H426*I426,3),"")</f>
        <v/>
      </c>
      <c r="K426" s="81"/>
      <c r="L426" s="78">
        <f>ROUND(H426*K426,2)</f>
        <v>0</v>
      </c>
    </row>
    <row r="427" spans="1:12" x14ac:dyDescent="0.2">
      <c r="A427" s="1" t="s">
        <v>5</v>
      </c>
      <c r="B427" s="112"/>
      <c r="C427" s="113"/>
      <c r="D427" s="113"/>
      <c r="E427" s="113"/>
      <c r="F427" s="88"/>
      <c r="G427" s="115"/>
      <c r="H427" s="114"/>
      <c r="I427" s="114"/>
      <c r="J427" s="114"/>
      <c r="K427" s="80"/>
      <c r="L427" s="79"/>
    </row>
    <row r="428" spans="1:12" x14ac:dyDescent="0.2">
      <c r="A428" s="1" t="s">
        <v>7</v>
      </c>
      <c r="B428" s="112"/>
      <c r="C428" s="113"/>
      <c r="D428" s="113"/>
      <c r="E428" s="113"/>
      <c r="F428" s="88" t="s">
        <v>373</v>
      </c>
      <c r="G428" s="115"/>
      <c r="H428" s="114"/>
      <c r="I428" s="114"/>
      <c r="J428" s="114"/>
      <c r="K428" s="80"/>
      <c r="L428" s="79"/>
    </row>
    <row r="429" spans="1:12" x14ac:dyDescent="0.2">
      <c r="A429" s="1" t="s">
        <v>8</v>
      </c>
      <c r="B429" s="112"/>
      <c r="C429" s="113"/>
      <c r="D429" s="113"/>
      <c r="E429" s="113"/>
      <c r="F429" s="88" t="s">
        <v>124</v>
      </c>
      <c r="G429" s="115"/>
      <c r="H429" s="114"/>
      <c r="I429" s="114"/>
      <c r="J429" s="114"/>
      <c r="K429" s="80"/>
      <c r="L429" s="79"/>
    </row>
    <row r="430" spans="1:12" ht="22.5" x14ac:dyDescent="0.2">
      <c r="A430" s="1" t="s">
        <v>119</v>
      </c>
      <c r="B430" s="109">
        <v>84</v>
      </c>
      <c r="C430" s="110" t="s">
        <v>374</v>
      </c>
      <c r="D430" s="110"/>
      <c r="E430" s="110" t="s">
        <v>138</v>
      </c>
      <c r="F430" s="88" t="s">
        <v>375</v>
      </c>
      <c r="G430" s="116" t="s">
        <v>173</v>
      </c>
      <c r="H430" s="111">
        <v>230.09</v>
      </c>
      <c r="I430" s="111"/>
      <c r="J430" s="111" t="str">
        <f>IF(ISNUMBER(I430),ROUND(H430*I430,3),"")</f>
        <v/>
      </c>
      <c r="K430" s="81"/>
      <c r="L430" s="78">
        <f>ROUND(H430*K430,2)</f>
        <v>0</v>
      </c>
    </row>
    <row r="431" spans="1:12" x14ac:dyDescent="0.2">
      <c r="A431" s="1" t="s">
        <v>5</v>
      </c>
      <c r="B431" s="112"/>
      <c r="C431" s="113"/>
      <c r="D431" s="113"/>
      <c r="E431" s="113"/>
      <c r="F431" s="88"/>
      <c r="G431" s="115"/>
      <c r="H431" s="114"/>
      <c r="I431" s="114"/>
      <c r="J431" s="114"/>
      <c r="K431" s="80"/>
      <c r="L431" s="79"/>
    </row>
    <row r="432" spans="1:12" x14ac:dyDescent="0.2">
      <c r="A432" s="1" t="s">
        <v>7</v>
      </c>
      <c r="B432" s="112"/>
      <c r="C432" s="113"/>
      <c r="D432" s="113"/>
      <c r="E432" s="113"/>
      <c r="F432" s="88" t="s">
        <v>376</v>
      </c>
      <c r="G432" s="115"/>
      <c r="H432" s="114"/>
      <c r="I432" s="114"/>
      <c r="J432" s="114"/>
      <c r="K432" s="80"/>
      <c r="L432" s="79"/>
    </row>
    <row r="433" spans="1:12" x14ac:dyDescent="0.2">
      <c r="A433" s="1" t="s">
        <v>8</v>
      </c>
      <c r="B433" s="112"/>
      <c r="C433" s="113"/>
      <c r="D433" s="113"/>
      <c r="E433" s="113"/>
      <c r="F433" s="88" t="s">
        <v>124</v>
      </c>
      <c r="G433" s="115"/>
      <c r="H433" s="114"/>
      <c r="I433" s="114"/>
      <c r="J433" s="114"/>
      <c r="K433" s="80"/>
      <c r="L433" s="79"/>
    </row>
    <row r="434" spans="1:12" ht="22.5" x14ac:dyDescent="0.2">
      <c r="A434" s="1" t="s">
        <v>119</v>
      </c>
      <c r="B434" s="109">
        <v>85</v>
      </c>
      <c r="C434" s="110" t="s">
        <v>377</v>
      </c>
      <c r="D434" s="110"/>
      <c r="E434" s="110" t="s">
        <v>138</v>
      </c>
      <c r="F434" s="88" t="s">
        <v>378</v>
      </c>
      <c r="G434" s="116" t="s">
        <v>173</v>
      </c>
      <c r="H434" s="111">
        <v>187.137</v>
      </c>
      <c r="I434" s="111"/>
      <c r="J434" s="111" t="str">
        <f>IF(ISNUMBER(I434),ROUND(H434*I434,3),"")</f>
        <v/>
      </c>
      <c r="K434" s="81"/>
      <c r="L434" s="78">
        <f>ROUND(H434*K434,2)</f>
        <v>0</v>
      </c>
    </row>
    <row r="435" spans="1:12" x14ac:dyDescent="0.2">
      <c r="A435" s="1" t="s">
        <v>5</v>
      </c>
      <c r="B435" s="112"/>
      <c r="C435" s="113"/>
      <c r="D435" s="113"/>
      <c r="E435" s="113"/>
      <c r="F435" s="88"/>
      <c r="G435" s="115"/>
      <c r="H435" s="114"/>
      <c r="I435" s="114"/>
      <c r="J435" s="114"/>
      <c r="K435" s="80"/>
      <c r="L435" s="79"/>
    </row>
    <row r="436" spans="1:12" x14ac:dyDescent="0.2">
      <c r="A436" s="1" t="s">
        <v>7</v>
      </c>
      <c r="B436" s="112"/>
      <c r="C436" s="113"/>
      <c r="D436" s="113"/>
      <c r="E436" s="113"/>
      <c r="F436" s="88" t="s">
        <v>379</v>
      </c>
      <c r="G436" s="115"/>
      <c r="H436" s="114"/>
      <c r="I436" s="114"/>
      <c r="J436" s="114"/>
      <c r="K436" s="80"/>
      <c r="L436" s="79"/>
    </row>
    <row r="437" spans="1:12" x14ac:dyDescent="0.2">
      <c r="A437" s="1" t="s">
        <v>8</v>
      </c>
      <c r="B437" s="112"/>
      <c r="C437" s="113"/>
      <c r="D437" s="113"/>
      <c r="E437" s="113"/>
      <c r="F437" s="88" t="s">
        <v>124</v>
      </c>
      <c r="G437" s="115"/>
      <c r="H437" s="114"/>
      <c r="I437" s="114"/>
      <c r="J437" s="114"/>
      <c r="K437" s="80"/>
      <c r="L437" s="79"/>
    </row>
    <row r="438" spans="1:12" ht="22.5" x14ac:dyDescent="0.2">
      <c r="A438" s="1" t="s">
        <v>119</v>
      </c>
      <c r="B438" s="109">
        <v>86</v>
      </c>
      <c r="C438" s="110" t="s">
        <v>380</v>
      </c>
      <c r="D438" s="110"/>
      <c r="E438" s="110" t="s">
        <v>138</v>
      </c>
      <c r="F438" s="88" t="s">
        <v>381</v>
      </c>
      <c r="G438" s="116" t="s">
        <v>173</v>
      </c>
      <c r="H438" s="111">
        <v>562.02</v>
      </c>
      <c r="I438" s="111"/>
      <c r="J438" s="111" t="str">
        <f>IF(ISNUMBER(I438),ROUND(H438*I438,3),"")</f>
        <v/>
      </c>
      <c r="K438" s="81"/>
      <c r="L438" s="78">
        <f>ROUND(H438*K438,2)</f>
        <v>0</v>
      </c>
    </row>
    <row r="439" spans="1:12" x14ac:dyDescent="0.2">
      <c r="A439" s="1" t="s">
        <v>5</v>
      </c>
      <c r="B439" s="112"/>
      <c r="C439" s="113"/>
      <c r="D439" s="113"/>
      <c r="E439" s="113"/>
      <c r="F439" s="88"/>
      <c r="G439" s="115"/>
      <c r="H439" s="114"/>
      <c r="I439" s="114"/>
      <c r="J439" s="114"/>
      <c r="K439" s="80"/>
      <c r="L439" s="79"/>
    </row>
    <row r="440" spans="1:12" x14ac:dyDescent="0.2">
      <c r="A440" s="1" t="s">
        <v>7</v>
      </c>
      <c r="B440" s="112"/>
      <c r="C440" s="113"/>
      <c r="D440" s="113"/>
      <c r="E440" s="113"/>
      <c r="F440" s="88" t="s">
        <v>382</v>
      </c>
      <c r="G440" s="115"/>
      <c r="H440" s="114"/>
      <c r="I440" s="114"/>
      <c r="J440" s="114"/>
      <c r="K440" s="80"/>
      <c r="L440" s="79"/>
    </row>
    <row r="441" spans="1:12" x14ac:dyDescent="0.2">
      <c r="A441" s="1" t="s">
        <v>8</v>
      </c>
      <c r="B441" s="112"/>
      <c r="C441" s="113"/>
      <c r="D441" s="113"/>
      <c r="E441" s="113"/>
      <c r="F441" s="88" t="s">
        <v>124</v>
      </c>
      <c r="G441" s="115"/>
      <c r="H441" s="114"/>
      <c r="I441" s="114"/>
      <c r="J441" s="114"/>
      <c r="K441" s="80"/>
      <c r="L441" s="79"/>
    </row>
    <row r="442" spans="1:12" ht="22.5" x14ac:dyDescent="0.2">
      <c r="A442" s="1" t="s">
        <v>119</v>
      </c>
      <c r="B442" s="109">
        <v>87</v>
      </c>
      <c r="C442" s="110" t="s">
        <v>171</v>
      </c>
      <c r="D442" s="110"/>
      <c r="E442" s="110" t="s">
        <v>138</v>
      </c>
      <c r="F442" s="88" t="s">
        <v>172</v>
      </c>
      <c r="G442" s="116" t="s">
        <v>173</v>
      </c>
      <c r="H442" s="111">
        <v>747.61900000000003</v>
      </c>
      <c r="I442" s="111"/>
      <c r="J442" s="111" t="str">
        <f>IF(ISNUMBER(I442),ROUND(H442*I442,3),"")</f>
        <v/>
      </c>
      <c r="K442" s="81"/>
      <c r="L442" s="78">
        <f>ROUND(H442*K442,2)</f>
        <v>0</v>
      </c>
    </row>
    <row r="443" spans="1:12" x14ac:dyDescent="0.2">
      <c r="A443" s="1" t="s">
        <v>5</v>
      </c>
      <c r="B443" s="112"/>
      <c r="C443" s="113"/>
      <c r="D443" s="113"/>
      <c r="E443" s="113"/>
      <c r="F443" s="88"/>
      <c r="G443" s="115"/>
      <c r="H443" s="114"/>
      <c r="I443" s="114"/>
      <c r="J443" s="114"/>
      <c r="K443" s="80"/>
      <c r="L443" s="79"/>
    </row>
    <row r="444" spans="1:12" x14ac:dyDescent="0.2">
      <c r="A444" s="1" t="s">
        <v>7</v>
      </c>
      <c r="B444" s="112"/>
      <c r="C444" s="113"/>
      <c r="D444" s="113"/>
      <c r="E444" s="113"/>
      <c r="F444" s="88" t="s">
        <v>383</v>
      </c>
      <c r="G444" s="115"/>
      <c r="H444" s="114"/>
      <c r="I444" s="114"/>
      <c r="J444" s="114"/>
      <c r="K444" s="80"/>
      <c r="L444" s="79"/>
    </row>
    <row r="445" spans="1:12" x14ac:dyDescent="0.2">
      <c r="A445" s="1" t="s">
        <v>8</v>
      </c>
      <c r="B445" s="112"/>
      <c r="C445" s="113"/>
      <c r="D445" s="113"/>
      <c r="E445" s="113"/>
      <c r="F445" s="88" t="s">
        <v>124</v>
      </c>
      <c r="G445" s="115"/>
      <c r="H445" s="114"/>
      <c r="I445" s="114"/>
      <c r="J445" s="114"/>
      <c r="K445" s="80"/>
      <c r="L445" s="79"/>
    </row>
    <row r="446" spans="1:12" ht="22.5" x14ac:dyDescent="0.2">
      <c r="A446" s="1" t="s">
        <v>119</v>
      </c>
      <c r="B446" s="193">
        <v>88</v>
      </c>
      <c r="C446" s="194" t="s">
        <v>426</v>
      </c>
      <c r="D446" s="194"/>
      <c r="E446" s="194" t="s">
        <v>138</v>
      </c>
      <c r="F446" s="195" t="s">
        <v>425</v>
      </c>
      <c r="G446" s="116" t="s">
        <v>144</v>
      </c>
      <c r="H446" s="111">
        <v>2</v>
      </c>
      <c r="I446" s="111"/>
      <c r="J446" s="111" t="str">
        <f>IF(ISNUMBER(I446),ROUND(H446*I446,3),"")</f>
        <v/>
      </c>
      <c r="K446" s="81"/>
      <c r="L446" s="78">
        <f>ROUND(H446*K446,2)</f>
        <v>0</v>
      </c>
    </row>
    <row r="447" spans="1:12" x14ac:dyDescent="0.2">
      <c r="A447" s="1" t="s">
        <v>5</v>
      </c>
      <c r="B447" s="112"/>
      <c r="C447" s="113"/>
      <c r="D447" s="113"/>
      <c r="E447" s="113"/>
      <c r="F447" s="88"/>
      <c r="G447" s="115"/>
      <c r="H447" s="114"/>
      <c r="I447" s="114"/>
      <c r="J447" s="114"/>
      <c r="K447" s="80"/>
      <c r="L447" s="79"/>
    </row>
    <row r="448" spans="1:12" x14ac:dyDescent="0.2">
      <c r="A448" s="1" t="s">
        <v>7</v>
      </c>
      <c r="B448" s="112"/>
      <c r="C448" s="113"/>
      <c r="D448" s="113"/>
      <c r="E448" s="113"/>
      <c r="F448" s="88" t="s">
        <v>276</v>
      </c>
      <c r="G448" s="115"/>
      <c r="H448" s="114"/>
      <c r="I448" s="114"/>
      <c r="J448" s="114"/>
      <c r="K448" s="80"/>
      <c r="L448" s="79"/>
    </row>
    <row r="449" spans="1:12" x14ac:dyDescent="0.2">
      <c r="A449" s="1" t="s">
        <v>8</v>
      </c>
      <c r="B449" s="112"/>
      <c r="C449" s="113"/>
      <c r="D449" s="113"/>
      <c r="E449" s="113"/>
      <c r="F449" s="88" t="s">
        <v>124</v>
      </c>
      <c r="G449" s="115"/>
      <c r="H449" s="114"/>
      <c r="I449" s="114"/>
      <c r="J449" s="114"/>
      <c r="K449" s="80"/>
      <c r="L449" s="79"/>
    </row>
    <row r="450" spans="1:12" ht="22.5" x14ac:dyDescent="0.2">
      <c r="A450" s="1" t="s">
        <v>119</v>
      </c>
      <c r="B450" s="109">
        <v>89</v>
      </c>
      <c r="C450" s="110" t="s">
        <v>207</v>
      </c>
      <c r="D450" s="110"/>
      <c r="E450" s="110" t="s">
        <v>138</v>
      </c>
      <c r="F450" s="88" t="s">
        <v>208</v>
      </c>
      <c r="G450" s="116" t="s">
        <v>144</v>
      </c>
      <c r="H450" s="111">
        <v>88</v>
      </c>
      <c r="I450" s="111"/>
      <c r="J450" s="111" t="str">
        <f>IF(ISNUMBER(I450),ROUND(H450*I450,3),"")</f>
        <v/>
      </c>
      <c r="K450" s="81"/>
      <c r="L450" s="78">
        <f>ROUND(H450*K450,2)</f>
        <v>0</v>
      </c>
    </row>
    <row r="451" spans="1:12" x14ac:dyDescent="0.2">
      <c r="A451" s="1" t="s">
        <v>5</v>
      </c>
      <c r="B451" s="112"/>
      <c r="C451" s="113"/>
      <c r="D451" s="113"/>
      <c r="E451" s="113"/>
      <c r="F451" s="88"/>
      <c r="G451" s="115"/>
      <c r="H451" s="114"/>
      <c r="I451" s="114"/>
      <c r="J451" s="114"/>
      <c r="K451" s="80"/>
      <c r="L451" s="79"/>
    </row>
    <row r="452" spans="1:12" x14ac:dyDescent="0.2">
      <c r="A452" s="1" t="s">
        <v>7</v>
      </c>
      <c r="B452" s="112"/>
      <c r="C452" s="113"/>
      <c r="D452" s="113"/>
      <c r="E452" s="113"/>
      <c r="F452" s="88" t="s">
        <v>384</v>
      </c>
      <c r="G452" s="115"/>
      <c r="H452" s="114"/>
      <c r="I452" s="114"/>
      <c r="J452" s="114"/>
      <c r="K452" s="80"/>
      <c r="L452" s="79"/>
    </row>
    <row r="453" spans="1:12" x14ac:dyDescent="0.2">
      <c r="A453" s="1" t="s">
        <v>8</v>
      </c>
      <c r="B453" s="112"/>
      <c r="C453" s="113"/>
      <c r="D453" s="113"/>
      <c r="E453" s="113"/>
      <c r="F453" s="88" t="s">
        <v>124</v>
      </c>
      <c r="G453" s="115"/>
      <c r="H453" s="114"/>
      <c r="I453" s="114"/>
      <c r="J453" s="114"/>
      <c r="K453" s="80"/>
      <c r="L453" s="79"/>
    </row>
    <row r="454" spans="1:12" ht="22.5" x14ac:dyDescent="0.2">
      <c r="A454" s="1" t="s">
        <v>119</v>
      </c>
      <c r="B454" s="109">
        <v>90</v>
      </c>
      <c r="C454" s="110" t="s">
        <v>204</v>
      </c>
      <c r="D454" s="110"/>
      <c r="E454" s="110" t="s">
        <v>138</v>
      </c>
      <c r="F454" s="88" t="s">
        <v>205</v>
      </c>
      <c r="G454" s="116" t="s">
        <v>144</v>
      </c>
      <c r="H454" s="111">
        <v>102</v>
      </c>
      <c r="I454" s="111"/>
      <c r="J454" s="111" t="str">
        <f>IF(ISNUMBER(I454),ROUND(H454*I454,3),"")</f>
        <v/>
      </c>
      <c r="K454" s="81"/>
      <c r="L454" s="78">
        <f>ROUND(H454*K454,2)</f>
        <v>0</v>
      </c>
    </row>
    <row r="455" spans="1:12" x14ac:dyDescent="0.2">
      <c r="A455" s="1" t="s">
        <v>5</v>
      </c>
      <c r="B455" s="112"/>
      <c r="C455" s="113"/>
      <c r="D455" s="113"/>
      <c r="E455" s="113"/>
      <c r="F455" s="88"/>
      <c r="G455" s="115"/>
      <c r="H455" s="114"/>
      <c r="I455" s="114"/>
      <c r="J455" s="114"/>
      <c r="K455" s="80"/>
      <c r="L455" s="79"/>
    </row>
    <row r="456" spans="1:12" x14ac:dyDescent="0.2">
      <c r="A456" s="1" t="s">
        <v>7</v>
      </c>
      <c r="B456" s="112"/>
      <c r="C456" s="113"/>
      <c r="D456" s="113"/>
      <c r="E456" s="113"/>
      <c r="F456" s="88" t="s">
        <v>385</v>
      </c>
      <c r="G456" s="115"/>
      <c r="H456" s="114"/>
      <c r="I456" s="114"/>
      <c r="J456" s="114"/>
      <c r="K456" s="80"/>
      <c r="L456" s="79"/>
    </row>
    <row r="457" spans="1:12" x14ac:dyDescent="0.2">
      <c r="A457" s="1" t="s">
        <v>8</v>
      </c>
      <c r="B457" s="112"/>
      <c r="C457" s="113"/>
      <c r="D457" s="113"/>
      <c r="E457" s="113"/>
      <c r="F457" s="88" t="s">
        <v>124</v>
      </c>
      <c r="G457" s="115"/>
      <c r="H457" s="114"/>
      <c r="I457" s="114"/>
      <c r="J457" s="114"/>
      <c r="K457" s="80"/>
      <c r="L457" s="79"/>
    </row>
    <row r="458" spans="1:12" ht="22.5" x14ac:dyDescent="0.2">
      <c r="A458" s="1" t="s">
        <v>119</v>
      </c>
      <c r="B458" s="109">
        <v>91</v>
      </c>
      <c r="C458" s="110" t="s">
        <v>163</v>
      </c>
      <c r="D458" s="110"/>
      <c r="E458" s="110" t="s">
        <v>138</v>
      </c>
      <c r="F458" s="88" t="s">
        <v>164</v>
      </c>
      <c r="G458" s="116" t="s">
        <v>144</v>
      </c>
      <c r="H458" s="111">
        <v>20</v>
      </c>
      <c r="I458" s="111"/>
      <c r="J458" s="111" t="str">
        <f>IF(ISNUMBER(I458),ROUND(H458*I458,3),"")</f>
        <v/>
      </c>
      <c r="K458" s="81"/>
      <c r="L458" s="78">
        <f>ROUND(H458*K458,2)</f>
        <v>0</v>
      </c>
    </row>
    <row r="459" spans="1:12" x14ac:dyDescent="0.2">
      <c r="A459" s="1" t="s">
        <v>5</v>
      </c>
      <c r="B459" s="112"/>
      <c r="C459" s="113"/>
      <c r="D459" s="113"/>
      <c r="E459" s="113"/>
      <c r="F459" s="88"/>
      <c r="G459" s="115"/>
      <c r="H459" s="114"/>
      <c r="I459" s="114"/>
      <c r="J459" s="114"/>
      <c r="K459" s="80"/>
      <c r="L459" s="79"/>
    </row>
    <row r="460" spans="1:12" x14ac:dyDescent="0.2">
      <c r="A460" s="1" t="s">
        <v>7</v>
      </c>
      <c r="B460" s="112"/>
      <c r="C460" s="113"/>
      <c r="D460" s="113"/>
      <c r="E460" s="113"/>
      <c r="F460" s="88" t="s">
        <v>386</v>
      </c>
      <c r="G460" s="115"/>
      <c r="H460" s="114"/>
      <c r="I460" s="114"/>
      <c r="J460" s="114"/>
      <c r="K460" s="80"/>
      <c r="L460" s="79"/>
    </row>
    <row r="461" spans="1:12" x14ac:dyDescent="0.2">
      <c r="A461" s="1" t="s">
        <v>8</v>
      </c>
      <c r="B461" s="112"/>
      <c r="C461" s="113"/>
      <c r="D461" s="113"/>
      <c r="E461" s="113"/>
      <c r="F461" s="88" t="s">
        <v>124</v>
      </c>
      <c r="G461" s="115"/>
      <c r="H461" s="114"/>
      <c r="I461" s="114"/>
      <c r="J461" s="114"/>
      <c r="K461" s="80"/>
      <c r="L461" s="79"/>
    </row>
    <row r="462" spans="1:12" ht="22.5" x14ac:dyDescent="0.2">
      <c r="A462" s="1" t="s">
        <v>119</v>
      </c>
      <c r="B462" s="109">
        <v>92</v>
      </c>
      <c r="C462" s="110" t="s">
        <v>387</v>
      </c>
      <c r="D462" s="110"/>
      <c r="E462" s="110" t="s">
        <v>138</v>
      </c>
      <c r="F462" s="88" t="s">
        <v>388</v>
      </c>
      <c r="G462" s="116" t="s">
        <v>144</v>
      </c>
      <c r="H462" s="111">
        <v>2</v>
      </c>
      <c r="I462" s="111"/>
      <c r="J462" s="111" t="str">
        <f>IF(ISNUMBER(I462),ROUND(H462*I462,3),"")</f>
        <v/>
      </c>
      <c r="K462" s="81"/>
      <c r="L462" s="78">
        <f>ROUND(H462*K462,2)</f>
        <v>0</v>
      </c>
    </row>
    <row r="463" spans="1:12" x14ac:dyDescent="0.2">
      <c r="A463" s="1" t="s">
        <v>5</v>
      </c>
      <c r="B463" s="112"/>
      <c r="C463" s="113"/>
      <c r="D463" s="113"/>
      <c r="E463" s="113"/>
      <c r="F463" s="88"/>
      <c r="G463" s="115"/>
      <c r="H463" s="114"/>
      <c r="I463" s="114"/>
      <c r="J463" s="114"/>
      <c r="K463" s="80"/>
      <c r="L463" s="79"/>
    </row>
    <row r="464" spans="1:12" x14ac:dyDescent="0.2">
      <c r="A464" s="1" t="s">
        <v>7</v>
      </c>
      <c r="B464" s="112"/>
      <c r="C464" s="113"/>
      <c r="D464" s="113"/>
      <c r="E464" s="113"/>
      <c r="F464" s="88" t="s">
        <v>389</v>
      </c>
      <c r="G464" s="115"/>
      <c r="H464" s="114"/>
      <c r="I464" s="114"/>
      <c r="J464" s="114"/>
      <c r="K464" s="80"/>
      <c r="L464" s="79"/>
    </row>
    <row r="465" spans="1:12" x14ac:dyDescent="0.2">
      <c r="A465" s="1" t="s">
        <v>8</v>
      </c>
      <c r="B465" s="112"/>
      <c r="C465" s="113"/>
      <c r="D465" s="113"/>
      <c r="E465" s="113"/>
      <c r="F465" s="88" t="s">
        <v>124</v>
      </c>
      <c r="G465" s="115"/>
      <c r="H465" s="114"/>
      <c r="I465" s="114"/>
      <c r="J465" s="114"/>
      <c r="K465" s="80"/>
      <c r="L465" s="79"/>
    </row>
    <row r="466" spans="1:12" ht="22.5" x14ac:dyDescent="0.2">
      <c r="A466" s="1" t="s">
        <v>119</v>
      </c>
      <c r="B466" s="109">
        <v>93</v>
      </c>
      <c r="C466" s="110" t="s">
        <v>390</v>
      </c>
      <c r="D466" s="110"/>
      <c r="E466" s="110" t="s">
        <v>138</v>
      </c>
      <c r="F466" s="88" t="s">
        <v>391</v>
      </c>
      <c r="G466" s="116" t="s">
        <v>144</v>
      </c>
      <c r="H466" s="111">
        <v>2</v>
      </c>
      <c r="I466" s="111"/>
      <c r="J466" s="111" t="str">
        <f>IF(ISNUMBER(I466),ROUND(H466*I466,3),"")</f>
        <v/>
      </c>
      <c r="K466" s="81"/>
      <c r="L466" s="78">
        <f>ROUND(H466*K466,2)</f>
        <v>0</v>
      </c>
    </row>
    <row r="467" spans="1:12" x14ac:dyDescent="0.2">
      <c r="A467" s="1" t="s">
        <v>5</v>
      </c>
      <c r="B467" s="112"/>
      <c r="C467" s="113"/>
      <c r="D467" s="113"/>
      <c r="E467" s="113"/>
      <c r="F467" s="88"/>
      <c r="G467" s="115"/>
      <c r="H467" s="114"/>
      <c r="I467" s="114"/>
      <c r="J467" s="114"/>
      <c r="K467" s="80"/>
      <c r="L467" s="79"/>
    </row>
    <row r="468" spans="1:12" x14ac:dyDescent="0.2">
      <c r="A468" s="1" t="s">
        <v>7</v>
      </c>
      <c r="B468" s="112"/>
      <c r="C468" s="113"/>
      <c r="D468" s="113"/>
      <c r="E468" s="113"/>
      <c r="F468" s="88" t="s">
        <v>389</v>
      </c>
      <c r="G468" s="115"/>
      <c r="H468" s="114"/>
      <c r="I468" s="114"/>
      <c r="J468" s="114"/>
      <c r="K468" s="80"/>
      <c r="L468" s="79"/>
    </row>
    <row r="469" spans="1:12" x14ac:dyDescent="0.2">
      <c r="A469" s="1" t="s">
        <v>8</v>
      </c>
      <c r="B469" s="112"/>
      <c r="C469" s="113"/>
      <c r="D469" s="113"/>
      <c r="E469" s="113"/>
      <c r="F469" s="88" t="s">
        <v>124</v>
      </c>
      <c r="G469" s="115"/>
      <c r="H469" s="114"/>
      <c r="I469" s="114"/>
      <c r="J469" s="114"/>
      <c r="K469" s="80"/>
      <c r="L469" s="79"/>
    </row>
    <row r="470" spans="1:12" ht="22.5" x14ac:dyDescent="0.2">
      <c r="A470" s="1" t="s">
        <v>119</v>
      </c>
      <c r="B470" s="109">
        <v>94</v>
      </c>
      <c r="C470" s="110" t="s">
        <v>392</v>
      </c>
      <c r="D470" s="110"/>
      <c r="E470" s="110" t="s">
        <v>138</v>
      </c>
      <c r="F470" s="88" t="s">
        <v>393</v>
      </c>
      <c r="G470" s="116" t="s">
        <v>144</v>
      </c>
      <c r="H470" s="111">
        <v>2</v>
      </c>
      <c r="I470" s="111"/>
      <c r="J470" s="111" t="str">
        <f>IF(ISNUMBER(I470),ROUND(H470*I470,3),"")</f>
        <v/>
      </c>
      <c r="K470" s="81"/>
      <c r="L470" s="78">
        <f>ROUND(H470*K470,2)</f>
        <v>0</v>
      </c>
    </row>
    <row r="471" spans="1:12" x14ac:dyDescent="0.2">
      <c r="A471" s="1" t="s">
        <v>5</v>
      </c>
      <c r="B471" s="112"/>
      <c r="C471" s="113"/>
      <c r="D471" s="113"/>
      <c r="E471" s="113"/>
      <c r="F471" s="88"/>
      <c r="G471" s="115"/>
      <c r="H471" s="114"/>
      <c r="I471" s="114"/>
      <c r="J471" s="114"/>
      <c r="K471" s="80"/>
      <c r="L471" s="79"/>
    </row>
    <row r="472" spans="1:12" x14ac:dyDescent="0.2">
      <c r="A472" s="1" t="s">
        <v>7</v>
      </c>
      <c r="B472" s="112"/>
      <c r="C472" s="113"/>
      <c r="D472" s="113"/>
      <c r="E472" s="113"/>
      <c r="F472" s="88" t="s">
        <v>389</v>
      </c>
      <c r="G472" s="115"/>
      <c r="H472" s="114"/>
      <c r="I472" s="114"/>
      <c r="J472" s="114"/>
      <c r="K472" s="80"/>
      <c r="L472" s="79"/>
    </row>
    <row r="473" spans="1:12" x14ac:dyDescent="0.2">
      <c r="A473" s="1" t="s">
        <v>8</v>
      </c>
      <c r="B473" s="112"/>
      <c r="C473" s="113"/>
      <c r="D473" s="113"/>
      <c r="E473" s="113"/>
      <c r="F473" s="88" t="s">
        <v>124</v>
      </c>
      <c r="G473" s="115"/>
      <c r="H473" s="114"/>
      <c r="I473" s="114"/>
      <c r="J473" s="114"/>
      <c r="K473" s="80"/>
      <c r="L473" s="79"/>
    </row>
    <row r="474" spans="1:12" ht="22.5" x14ac:dyDescent="0.2">
      <c r="A474" s="1" t="s">
        <v>119</v>
      </c>
      <c r="B474" s="109">
        <v>95</v>
      </c>
      <c r="C474" s="110" t="s">
        <v>212</v>
      </c>
      <c r="D474" s="110"/>
      <c r="E474" s="110" t="s">
        <v>138</v>
      </c>
      <c r="F474" s="88" t="s">
        <v>213</v>
      </c>
      <c r="G474" s="116" t="s">
        <v>144</v>
      </c>
      <c r="H474" s="111">
        <v>20</v>
      </c>
      <c r="I474" s="111"/>
      <c r="J474" s="111" t="str">
        <f>IF(ISNUMBER(I474),ROUND(H474*I474,3),"")</f>
        <v/>
      </c>
      <c r="K474" s="81"/>
      <c r="L474" s="78">
        <f>ROUND(H474*K474,2)</f>
        <v>0</v>
      </c>
    </row>
    <row r="475" spans="1:12" x14ac:dyDescent="0.2">
      <c r="A475" s="1" t="s">
        <v>5</v>
      </c>
      <c r="B475" s="112"/>
      <c r="C475" s="113"/>
      <c r="D475" s="113"/>
      <c r="E475" s="113"/>
      <c r="F475" s="88"/>
      <c r="G475" s="115"/>
      <c r="H475" s="114"/>
      <c r="I475" s="114"/>
      <c r="J475" s="114"/>
      <c r="K475" s="80"/>
      <c r="L475" s="79"/>
    </row>
    <row r="476" spans="1:12" x14ac:dyDescent="0.2">
      <c r="A476" s="1" t="s">
        <v>7</v>
      </c>
      <c r="B476" s="112"/>
      <c r="C476" s="113"/>
      <c r="D476" s="113"/>
      <c r="E476" s="113"/>
      <c r="F476" s="88" t="s">
        <v>394</v>
      </c>
      <c r="G476" s="115"/>
      <c r="H476" s="114"/>
      <c r="I476" s="114"/>
      <c r="J476" s="114"/>
      <c r="K476" s="80"/>
      <c r="L476" s="79"/>
    </row>
    <row r="477" spans="1:12" x14ac:dyDescent="0.2">
      <c r="A477" s="1" t="s">
        <v>8</v>
      </c>
      <c r="B477" s="112"/>
      <c r="C477" s="113"/>
      <c r="D477" s="113"/>
      <c r="E477" s="113"/>
      <c r="F477" s="88" t="s">
        <v>124</v>
      </c>
      <c r="G477" s="115"/>
      <c r="H477" s="114"/>
      <c r="I477" s="114"/>
      <c r="J477" s="114"/>
      <c r="K477" s="80"/>
      <c r="L477" s="79"/>
    </row>
    <row r="478" spans="1:12" ht="22.5" x14ac:dyDescent="0.2">
      <c r="A478" s="1" t="s">
        <v>119</v>
      </c>
      <c r="B478" s="109">
        <v>96</v>
      </c>
      <c r="C478" s="110" t="s">
        <v>215</v>
      </c>
      <c r="D478" s="110"/>
      <c r="E478" s="110" t="s">
        <v>138</v>
      </c>
      <c r="F478" s="88" t="s">
        <v>216</v>
      </c>
      <c r="G478" s="116" t="s">
        <v>144</v>
      </c>
      <c r="H478" s="111">
        <v>20</v>
      </c>
      <c r="I478" s="111"/>
      <c r="J478" s="111" t="str">
        <f>IF(ISNUMBER(I478),ROUND(H478*I478,3),"")</f>
        <v/>
      </c>
      <c r="K478" s="81"/>
      <c r="L478" s="78">
        <f>ROUND(H478*K478,2)</f>
        <v>0</v>
      </c>
    </row>
    <row r="479" spans="1:12" x14ac:dyDescent="0.2">
      <c r="A479" s="1" t="s">
        <v>5</v>
      </c>
      <c r="B479" s="112"/>
      <c r="C479" s="113"/>
      <c r="D479" s="113"/>
      <c r="E479" s="113"/>
      <c r="F479" s="88"/>
      <c r="G479" s="115"/>
      <c r="H479" s="114"/>
      <c r="I479" s="114"/>
      <c r="J479" s="114"/>
      <c r="K479" s="80"/>
      <c r="L479" s="79"/>
    </row>
    <row r="480" spans="1:12" x14ac:dyDescent="0.2">
      <c r="A480" s="1" t="s">
        <v>7</v>
      </c>
      <c r="B480" s="112"/>
      <c r="C480" s="113"/>
      <c r="D480" s="113"/>
      <c r="E480" s="113"/>
      <c r="F480" s="88" t="s">
        <v>394</v>
      </c>
      <c r="G480" s="115"/>
      <c r="H480" s="114"/>
      <c r="I480" s="114"/>
      <c r="J480" s="114"/>
      <c r="K480" s="80"/>
      <c r="L480" s="79"/>
    </row>
    <row r="481" spans="1:12" x14ac:dyDescent="0.2">
      <c r="A481" s="1" t="s">
        <v>8</v>
      </c>
      <c r="B481" s="112"/>
      <c r="C481" s="113"/>
      <c r="D481" s="113"/>
      <c r="E481" s="113"/>
      <c r="F481" s="88" t="s">
        <v>124</v>
      </c>
      <c r="G481" s="115"/>
      <c r="H481" s="114"/>
      <c r="I481" s="114"/>
      <c r="J481" s="114"/>
      <c r="K481" s="80"/>
      <c r="L481" s="79"/>
    </row>
    <row r="482" spans="1:12" ht="22.5" x14ac:dyDescent="0.2">
      <c r="A482" s="1" t="s">
        <v>119</v>
      </c>
      <c r="B482" s="109">
        <v>97</v>
      </c>
      <c r="C482" s="110" t="s">
        <v>166</v>
      </c>
      <c r="D482" s="110"/>
      <c r="E482" s="110" t="s">
        <v>138</v>
      </c>
      <c r="F482" s="88" t="s">
        <v>167</v>
      </c>
      <c r="G482" s="116" t="s">
        <v>144</v>
      </c>
      <c r="H482" s="111">
        <v>111</v>
      </c>
      <c r="I482" s="111"/>
      <c r="J482" s="111" t="str">
        <f>IF(ISNUMBER(I482),ROUND(H482*I482,3),"")</f>
        <v/>
      </c>
      <c r="K482" s="81"/>
      <c r="L482" s="78">
        <f>ROUND(H482*K482,2)</f>
        <v>0</v>
      </c>
    </row>
    <row r="483" spans="1:12" x14ac:dyDescent="0.2">
      <c r="A483" s="1" t="s">
        <v>5</v>
      </c>
      <c r="B483" s="112"/>
      <c r="C483" s="113"/>
      <c r="D483" s="113"/>
      <c r="E483" s="113"/>
      <c r="F483" s="88"/>
      <c r="G483" s="115"/>
      <c r="H483" s="114"/>
      <c r="I483" s="114"/>
      <c r="J483" s="114"/>
      <c r="K483" s="80"/>
      <c r="L483" s="79"/>
    </row>
    <row r="484" spans="1:12" x14ac:dyDescent="0.2">
      <c r="A484" s="1" t="s">
        <v>7</v>
      </c>
      <c r="B484" s="112"/>
      <c r="C484" s="113"/>
      <c r="D484" s="113"/>
      <c r="E484" s="113"/>
      <c r="F484" s="88" t="s">
        <v>395</v>
      </c>
      <c r="G484" s="115"/>
      <c r="H484" s="114"/>
      <c r="I484" s="114"/>
      <c r="J484" s="114"/>
      <c r="K484" s="80"/>
      <c r="L484" s="79"/>
    </row>
    <row r="485" spans="1:12" x14ac:dyDescent="0.2">
      <c r="A485" s="1" t="s">
        <v>8</v>
      </c>
      <c r="B485" s="112"/>
      <c r="C485" s="113"/>
      <c r="D485" s="113"/>
      <c r="E485" s="113"/>
      <c r="F485" s="88" t="s">
        <v>124</v>
      </c>
      <c r="G485" s="115"/>
      <c r="H485" s="114"/>
      <c r="I485" s="114"/>
      <c r="J485" s="114"/>
      <c r="K485" s="80"/>
      <c r="L485" s="79"/>
    </row>
    <row r="486" spans="1:12" ht="22.5" x14ac:dyDescent="0.2">
      <c r="A486" s="1" t="s">
        <v>119</v>
      </c>
      <c r="B486" s="109">
        <v>98</v>
      </c>
      <c r="C486" s="110" t="s">
        <v>217</v>
      </c>
      <c r="D486" s="110"/>
      <c r="E486" s="110" t="s">
        <v>138</v>
      </c>
      <c r="F486" s="88" t="s">
        <v>218</v>
      </c>
      <c r="G486" s="116" t="s">
        <v>144</v>
      </c>
      <c r="H486" s="111">
        <v>24</v>
      </c>
      <c r="I486" s="111"/>
      <c r="J486" s="111" t="str">
        <f>IF(ISNUMBER(I486),ROUND(H486*I486,3),"")</f>
        <v/>
      </c>
      <c r="K486" s="81"/>
      <c r="L486" s="78">
        <f>ROUND(H486*K486,2)</f>
        <v>0</v>
      </c>
    </row>
    <row r="487" spans="1:12" x14ac:dyDescent="0.2">
      <c r="A487" s="1" t="s">
        <v>5</v>
      </c>
      <c r="B487" s="112"/>
      <c r="C487" s="113"/>
      <c r="D487" s="113"/>
      <c r="E487" s="113"/>
      <c r="F487" s="88"/>
      <c r="G487" s="115"/>
      <c r="H487" s="114"/>
      <c r="I487" s="114"/>
      <c r="J487" s="114"/>
      <c r="K487" s="80"/>
      <c r="L487" s="79"/>
    </row>
    <row r="488" spans="1:12" x14ac:dyDescent="0.2">
      <c r="A488" s="1" t="s">
        <v>7</v>
      </c>
      <c r="B488" s="112"/>
      <c r="C488" s="113"/>
      <c r="D488" s="113"/>
      <c r="E488" s="113"/>
      <c r="F488" s="88" t="s">
        <v>396</v>
      </c>
      <c r="G488" s="115"/>
      <c r="H488" s="114"/>
      <c r="I488" s="114"/>
      <c r="J488" s="114"/>
      <c r="K488" s="80"/>
      <c r="L488" s="79"/>
    </row>
    <row r="489" spans="1:12" x14ac:dyDescent="0.2">
      <c r="A489" s="1" t="s">
        <v>8</v>
      </c>
      <c r="B489" s="112"/>
      <c r="C489" s="113"/>
      <c r="D489" s="113"/>
      <c r="E489" s="113"/>
      <c r="F489" s="88" t="s">
        <v>124</v>
      </c>
      <c r="G489" s="115"/>
      <c r="H489" s="114"/>
      <c r="I489" s="114"/>
      <c r="J489" s="114"/>
      <c r="K489" s="80"/>
      <c r="L489" s="79"/>
    </row>
    <row r="490" spans="1:12" ht="22.5" x14ac:dyDescent="0.2">
      <c r="A490" s="1" t="s">
        <v>119</v>
      </c>
      <c r="B490" s="109">
        <v>99</v>
      </c>
      <c r="C490" s="110" t="s">
        <v>397</v>
      </c>
      <c r="D490" s="110"/>
      <c r="E490" s="110" t="s">
        <v>138</v>
      </c>
      <c r="F490" s="88" t="s">
        <v>398</v>
      </c>
      <c r="G490" s="116" t="s">
        <v>173</v>
      </c>
      <c r="H490" s="111">
        <v>1750</v>
      </c>
      <c r="I490" s="111"/>
      <c r="J490" s="111" t="str">
        <f>IF(ISNUMBER(I490),ROUND(H490*I490,3),"")</f>
        <v/>
      </c>
      <c r="K490" s="81"/>
      <c r="L490" s="78">
        <f>ROUND(H490*K490,2)</f>
        <v>0</v>
      </c>
    </row>
    <row r="491" spans="1:12" x14ac:dyDescent="0.2">
      <c r="A491" s="1" t="s">
        <v>5</v>
      </c>
      <c r="B491" s="112"/>
      <c r="C491" s="113"/>
      <c r="D491" s="113"/>
      <c r="E491" s="113"/>
      <c r="F491" s="88"/>
      <c r="G491" s="115"/>
      <c r="H491" s="114"/>
      <c r="I491" s="114"/>
      <c r="J491" s="114"/>
      <c r="K491" s="80"/>
      <c r="L491" s="79"/>
    </row>
    <row r="492" spans="1:12" x14ac:dyDescent="0.2">
      <c r="A492" s="1" t="s">
        <v>7</v>
      </c>
      <c r="B492" s="112"/>
      <c r="C492" s="113"/>
      <c r="D492" s="113"/>
      <c r="E492" s="113"/>
      <c r="F492" s="88" t="s">
        <v>399</v>
      </c>
      <c r="G492" s="115"/>
      <c r="H492" s="114"/>
      <c r="I492" s="114"/>
      <c r="J492" s="114"/>
      <c r="K492" s="80"/>
      <c r="L492" s="79"/>
    </row>
    <row r="493" spans="1:12" x14ac:dyDescent="0.2">
      <c r="A493" s="1" t="s">
        <v>8</v>
      </c>
      <c r="B493" s="112"/>
      <c r="C493" s="113"/>
      <c r="D493" s="113"/>
      <c r="E493" s="113"/>
      <c r="F493" s="88" t="s">
        <v>124</v>
      </c>
      <c r="G493" s="115"/>
      <c r="H493" s="114"/>
      <c r="I493" s="114"/>
      <c r="J493" s="114"/>
      <c r="K493" s="80"/>
      <c r="L493" s="79"/>
    </row>
    <row r="494" spans="1:12" x14ac:dyDescent="0.2">
      <c r="A494" s="1"/>
      <c r="B494" s="131"/>
      <c r="C494" s="132"/>
      <c r="D494" s="132"/>
      <c r="E494" s="132"/>
      <c r="F494" s="132"/>
      <c r="G494" s="133"/>
      <c r="H494" s="134"/>
      <c r="I494" s="134"/>
      <c r="J494" s="134"/>
      <c r="K494" s="90"/>
      <c r="L494" s="91"/>
    </row>
    <row r="495" spans="1:12" ht="22.5" x14ac:dyDescent="0.2">
      <c r="A495" s="1" t="s">
        <v>102</v>
      </c>
      <c r="B495" s="121"/>
      <c r="C495" s="122" t="s">
        <v>408</v>
      </c>
      <c r="D495" s="122"/>
      <c r="E495" s="122"/>
      <c r="F495" s="122" t="s">
        <v>360</v>
      </c>
      <c r="G495" s="123"/>
      <c r="H495" s="124"/>
      <c r="I495" s="124"/>
      <c r="J495" s="124">
        <f>SUBTOTAL(9,J386:J494)</f>
        <v>0</v>
      </c>
      <c r="K495" s="86"/>
      <c r="L495" s="87">
        <f>SUBTOTAL(9,L386:L494)</f>
        <v>0</v>
      </c>
    </row>
    <row r="496" spans="1:12" x14ac:dyDescent="0.2">
      <c r="A496" s="1"/>
      <c r="B496" s="135"/>
      <c r="C496" s="136"/>
      <c r="D496" s="136"/>
      <c r="E496" s="136"/>
      <c r="F496" s="136"/>
      <c r="G496" s="137"/>
      <c r="H496" s="138"/>
      <c r="I496" s="139"/>
      <c r="J496" s="138"/>
      <c r="K496" s="89"/>
      <c r="L496" s="89"/>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1"/>
    </row>
    <row r="1062" spans="1:12" x14ac:dyDescent="0.2">
      <c r="A1062" s="1"/>
      <c r="B1062" s="140"/>
      <c r="C1062" s="76"/>
      <c r="D1062" s="76"/>
      <c r="E1062" s="76"/>
      <c r="F1062" s="76"/>
      <c r="G1062" s="141"/>
      <c r="H1062" s="142"/>
      <c r="I1062" s="143"/>
      <c r="J1062" s="142"/>
      <c r="K1062" s="71"/>
      <c r="L1062" s="71"/>
    </row>
    <row r="1063" spans="1:12" x14ac:dyDescent="0.2">
      <c r="A1063" s="1"/>
      <c r="B1063" s="140"/>
      <c r="C1063" s="76"/>
      <c r="D1063" s="76"/>
      <c r="E1063" s="76"/>
      <c r="F1063" s="76"/>
      <c r="G1063" s="141"/>
      <c r="H1063" s="142"/>
      <c r="I1063" s="143"/>
      <c r="J1063" s="142"/>
      <c r="K1063" s="71"/>
      <c r="L1063" s="71"/>
    </row>
    <row r="1064" spans="1:12" x14ac:dyDescent="0.2">
      <c r="A1064" s="1"/>
      <c r="B1064" s="140"/>
      <c r="C1064" s="76"/>
      <c r="D1064" s="76"/>
      <c r="E1064" s="76"/>
      <c r="F1064" s="76"/>
      <c r="G1064" s="141"/>
      <c r="H1064" s="142"/>
      <c r="I1064" s="143"/>
      <c r="J1064" s="142"/>
      <c r="K1064" s="71"/>
      <c r="L1064" s="71"/>
    </row>
    <row r="1065" spans="1:12" x14ac:dyDescent="0.2">
      <c r="A1065" s="1"/>
      <c r="B1065" s="140"/>
      <c r="C1065" s="76"/>
      <c r="D1065" s="76"/>
      <c r="E1065" s="76"/>
      <c r="F1065" s="76"/>
      <c r="G1065" s="141"/>
      <c r="H1065" s="142"/>
      <c r="I1065" s="143"/>
      <c r="J1065" s="142"/>
      <c r="K1065" s="71"/>
      <c r="L1065" s="71"/>
    </row>
    <row r="1066" spans="1:12" x14ac:dyDescent="0.2">
      <c r="A1066" s="1"/>
      <c r="B1066" s="140"/>
      <c r="C1066" s="76"/>
      <c r="D1066" s="76"/>
      <c r="E1066" s="76"/>
      <c r="F1066" s="76"/>
      <c r="G1066" s="141"/>
      <c r="H1066" s="142"/>
      <c r="I1066" s="143"/>
      <c r="J1066" s="142"/>
      <c r="K1066" s="71"/>
      <c r="L1066" s="71"/>
    </row>
    <row r="1067" spans="1:12" x14ac:dyDescent="0.2">
      <c r="A1067" s="1"/>
      <c r="B1067" s="140"/>
      <c r="C1067" s="76"/>
      <c r="D1067" s="76"/>
      <c r="E1067" s="76"/>
      <c r="F1067" s="76"/>
      <c r="G1067" s="141"/>
      <c r="H1067" s="142"/>
      <c r="I1067" s="143"/>
      <c r="J1067" s="142"/>
      <c r="K1067" s="71"/>
      <c r="L1067" s="71"/>
    </row>
    <row r="1068" spans="1:12" x14ac:dyDescent="0.2">
      <c r="A1068" s="1"/>
      <c r="B1068" s="140"/>
      <c r="C1068" s="76"/>
      <c r="D1068" s="76"/>
      <c r="E1068" s="76"/>
      <c r="F1068" s="76"/>
      <c r="G1068" s="141"/>
      <c r="H1068" s="142"/>
      <c r="I1068" s="143"/>
      <c r="J1068" s="142"/>
      <c r="K1068" s="71"/>
      <c r="L1068" s="71"/>
    </row>
    <row r="1069" spans="1:12" x14ac:dyDescent="0.2">
      <c r="A1069" s="1"/>
      <c r="B1069" s="140"/>
      <c r="C1069" s="76"/>
      <c r="D1069" s="76"/>
      <c r="E1069" s="76"/>
      <c r="F1069" s="76"/>
      <c r="G1069" s="141"/>
      <c r="H1069" s="142"/>
      <c r="I1069" s="143"/>
      <c r="J1069" s="142"/>
      <c r="K1069" s="71"/>
      <c r="L1069" s="71"/>
    </row>
    <row r="1070" spans="1:12" x14ac:dyDescent="0.2">
      <c r="A1070" s="1"/>
      <c r="B1070" s="140"/>
      <c r="C1070" s="76"/>
      <c r="D1070" s="76"/>
      <c r="E1070" s="76"/>
      <c r="F1070" s="76"/>
      <c r="G1070" s="141"/>
      <c r="H1070" s="142"/>
      <c r="I1070" s="143"/>
      <c r="J1070" s="142"/>
      <c r="K1070" s="71"/>
      <c r="L1070" s="71"/>
    </row>
    <row r="1071" spans="1:12" x14ac:dyDescent="0.2">
      <c r="A1071" s="1"/>
      <c r="B1071" s="140"/>
      <c r="C1071" s="76"/>
      <c r="D1071" s="76"/>
      <c r="E1071" s="76"/>
      <c r="F1071" s="76"/>
      <c r="G1071" s="141"/>
      <c r="H1071" s="142"/>
      <c r="I1071" s="143"/>
      <c r="J1071" s="142"/>
      <c r="K1071" s="71"/>
      <c r="L1071" s="71"/>
    </row>
    <row r="1072" spans="1:12" x14ac:dyDescent="0.2">
      <c r="A1072" s="1"/>
      <c r="B1072" s="140"/>
      <c r="C1072" s="76"/>
      <c r="D1072" s="76"/>
      <c r="E1072" s="76"/>
      <c r="F1072" s="76"/>
      <c r="G1072" s="141"/>
      <c r="H1072" s="142"/>
      <c r="I1072" s="143"/>
      <c r="J1072" s="142"/>
      <c r="K1072" s="71"/>
      <c r="L1072" s="71"/>
    </row>
    <row r="1073" spans="1:12" x14ac:dyDescent="0.2">
      <c r="A1073" s="1"/>
      <c r="B1073" s="140"/>
      <c r="C1073" s="76"/>
      <c r="D1073" s="76"/>
      <c r="E1073" s="76"/>
      <c r="F1073" s="76"/>
      <c r="G1073" s="141"/>
      <c r="H1073" s="142"/>
      <c r="I1073" s="143"/>
      <c r="J1073" s="142"/>
      <c r="K1073" s="71"/>
      <c r="L1073" s="71"/>
    </row>
    <row r="1074" spans="1:12" x14ac:dyDescent="0.2">
      <c r="A1074" s="1"/>
      <c r="B1074" s="140"/>
      <c r="C1074" s="76"/>
      <c r="D1074" s="76"/>
      <c r="E1074" s="76"/>
      <c r="F1074" s="76"/>
      <c r="G1074" s="141"/>
      <c r="H1074" s="142"/>
      <c r="I1074" s="143"/>
      <c r="J1074" s="142"/>
      <c r="K1074" s="71"/>
      <c r="L1074" s="71"/>
    </row>
    <row r="1075" spans="1:12" x14ac:dyDescent="0.2">
      <c r="A1075" s="1"/>
      <c r="B1075" s="140"/>
      <c r="C1075" s="76"/>
      <c r="D1075" s="76"/>
      <c r="E1075" s="76"/>
      <c r="F1075" s="76"/>
      <c r="G1075" s="141"/>
      <c r="H1075" s="142"/>
      <c r="I1075" s="143"/>
      <c r="J1075" s="142"/>
      <c r="K1075" s="71"/>
      <c r="L1075" s="71"/>
    </row>
    <row r="1076" spans="1:12" x14ac:dyDescent="0.2">
      <c r="A1076" s="1"/>
      <c r="B1076" s="140"/>
      <c r="C1076" s="76"/>
      <c r="D1076" s="76"/>
      <c r="E1076" s="76"/>
      <c r="F1076" s="76"/>
      <c r="G1076" s="141"/>
      <c r="H1076" s="142"/>
      <c r="I1076" s="143"/>
      <c r="J1076" s="142"/>
      <c r="K1076" s="71"/>
      <c r="L1076" s="71"/>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2"/>
    </row>
    <row r="1083" spans="1:12" x14ac:dyDescent="0.2">
      <c r="A1083" s="1"/>
      <c r="B1083" s="140"/>
      <c r="C1083" s="76"/>
      <c r="D1083" s="76"/>
      <c r="E1083" s="76"/>
      <c r="F1083" s="76"/>
      <c r="G1083" s="141"/>
      <c r="H1083" s="142"/>
      <c r="I1083" s="143"/>
      <c r="J1083" s="142"/>
      <c r="K1083" s="71"/>
      <c r="L1083" s="72"/>
    </row>
    <row r="1084" spans="1:12" x14ac:dyDescent="0.2">
      <c r="A1084" s="1"/>
      <c r="B1084" s="140"/>
      <c r="C1084" s="76"/>
      <c r="D1084" s="76"/>
      <c r="E1084" s="76"/>
      <c r="F1084" s="76"/>
      <c r="G1084" s="141"/>
      <c r="H1084" s="142"/>
      <c r="I1084" s="143"/>
      <c r="J1084" s="142"/>
      <c r="K1084" s="71"/>
      <c r="L1084" s="72"/>
    </row>
    <row r="1085" spans="1:12" x14ac:dyDescent="0.2">
      <c r="A1085" s="1"/>
      <c r="B1085" s="140"/>
      <c r="C1085" s="76"/>
      <c r="D1085" s="76"/>
      <c r="E1085" s="76"/>
      <c r="F1085" s="76"/>
      <c r="G1085" s="141"/>
      <c r="H1085" s="142"/>
      <c r="I1085" s="143"/>
      <c r="J1085" s="142"/>
      <c r="K1085" s="71"/>
      <c r="L1085" s="72"/>
    </row>
    <row r="1086" spans="1:12" x14ac:dyDescent="0.2">
      <c r="A1086" s="1"/>
      <c r="B1086" s="140"/>
      <c r="C1086" s="76"/>
      <c r="D1086" s="76"/>
      <c r="E1086" s="76"/>
      <c r="F1086" s="76"/>
      <c r="G1086" s="141"/>
      <c r="H1086" s="142"/>
      <c r="I1086" s="143"/>
      <c r="J1086" s="142"/>
      <c r="K1086" s="71"/>
      <c r="L1086" s="72"/>
    </row>
    <row r="1087" spans="1:12" x14ac:dyDescent="0.2">
      <c r="A1087" s="1"/>
      <c r="B1087" s="140"/>
      <c r="C1087" s="76"/>
      <c r="D1087" s="76"/>
      <c r="E1087" s="76"/>
      <c r="F1087" s="76"/>
      <c r="G1087" s="141"/>
      <c r="H1087" s="142"/>
      <c r="I1087" s="143"/>
      <c r="J1087" s="142"/>
      <c r="K1087" s="71"/>
      <c r="L1087" s="72"/>
    </row>
    <row r="1088" spans="1:12" x14ac:dyDescent="0.2">
      <c r="A1088" s="1"/>
      <c r="B1088" s="140"/>
      <c r="C1088" s="76"/>
      <c r="D1088" s="76"/>
      <c r="E1088" s="76"/>
      <c r="F1088" s="76"/>
      <c r="G1088" s="141"/>
      <c r="H1088" s="142"/>
      <c r="I1088" s="143"/>
      <c r="J1088" s="142"/>
      <c r="K1088" s="71"/>
      <c r="L1088" s="72"/>
    </row>
    <row r="1089" spans="1:12" x14ac:dyDescent="0.2">
      <c r="A1089" s="1"/>
      <c r="B1089" s="140"/>
      <c r="C1089" s="76"/>
      <c r="D1089" s="76"/>
      <c r="E1089" s="76"/>
      <c r="F1089" s="76"/>
      <c r="G1089" s="141"/>
      <c r="H1089" s="142"/>
      <c r="I1089" s="143"/>
      <c r="J1089" s="142"/>
      <c r="K1089" s="71"/>
      <c r="L1089" s="72"/>
    </row>
    <row r="1090" spans="1:12" x14ac:dyDescent="0.2">
      <c r="A1090" s="1"/>
      <c r="B1090" s="140"/>
      <c r="C1090" s="76"/>
      <c r="D1090" s="76"/>
      <c r="E1090" s="76"/>
      <c r="F1090" s="76"/>
      <c r="G1090" s="141"/>
      <c r="H1090" s="142"/>
      <c r="I1090" s="143"/>
      <c r="J1090" s="142"/>
      <c r="K1090" s="71"/>
      <c r="L1090" s="72"/>
    </row>
    <row r="1091" spans="1:12" x14ac:dyDescent="0.2">
      <c r="A1091" s="1"/>
      <c r="B1091" s="140"/>
      <c r="C1091" s="76"/>
      <c r="D1091" s="76"/>
      <c r="E1091" s="76"/>
      <c r="F1091" s="76"/>
      <c r="G1091" s="141"/>
      <c r="H1091" s="142"/>
      <c r="I1091" s="143"/>
      <c r="J1091" s="142"/>
      <c r="K1091" s="71"/>
      <c r="L1091" s="72"/>
    </row>
    <row r="1092" spans="1:12" x14ac:dyDescent="0.2">
      <c r="A1092" s="1"/>
      <c r="B1092" s="140"/>
      <c r="C1092" s="76"/>
      <c r="D1092" s="76"/>
      <c r="E1092" s="76"/>
      <c r="F1092" s="76"/>
      <c r="G1092" s="141"/>
      <c r="H1092" s="142"/>
      <c r="I1092" s="143"/>
      <c r="J1092" s="142"/>
      <c r="K1092" s="71"/>
      <c r="L1092" s="72"/>
    </row>
    <row r="1093" spans="1:12" x14ac:dyDescent="0.2">
      <c r="A1093" s="1"/>
      <c r="B1093" s="140"/>
      <c r="C1093" s="76"/>
      <c r="D1093" s="76"/>
      <c r="E1093" s="76"/>
      <c r="F1093" s="76"/>
      <c r="G1093" s="141"/>
      <c r="H1093" s="142"/>
      <c r="I1093" s="143"/>
      <c r="J1093" s="142"/>
      <c r="K1093" s="71"/>
      <c r="L1093" s="72"/>
    </row>
    <row r="1094" spans="1:12" x14ac:dyDescent="0.2">
      <c r="A1094" s="1"/>
      <c r="B1094" s="140"/>
      <c r="C1094" s="76"/>
      <c r="D1094" s="76"/>
      <c r="E1094" s="76"/>
      <c r="F1094" s="76"/>
      <c r="G1094" s="141"/>
      <c r="H1094" s="142"/>
      <c r="I1094" s="143"/>
      <c r="J1094" s="142"/>
      <c r="K1094" s="71"/>
      <c r="L1094" s="72"/>
    </row>
    <row r="1095" spans="1:12" x14ac:dyDescent="0.2">
      <c r="A1095" s="1"/>
      <c r="B1095" s="140"/>
      <c r="C1095" s="76"/>
      <c r="D1095" s="76"/>
      <c r="E1095" s="76"/>
      <c r="F1095" s="76"/>
      <c r="G1095" s="141"/>
      <c r="H1095" s="142"/>
      <c r="I1095" s="143"/>
      <c r="J1095" s="142"/>
      <c r="K1095" s="71"/>
      <c r="L1095" s="72"/>
    </row>
    <row r="1096" spans="1:12" x14ac:dyDescent="0.2">
      <c r="A1096" s="1"/>
      <c r="B1096" s="140"/>
      <c r="C1096" s="76"/>
      <c r="D1096" s="76"/>
      <c r="E1096" s="76"/>
      <c r="F1096" s="76"/>
      <c r="G1096" s="141"/>
      <c r="H1096" s="142"/>
      <c r="I1096" s="143"/>
      <c r="J1096" s="142"/>
      <c r="K1096" s="71"/>
      <c r="L1096" s="72"/>
    </row>
    <row r="1097" spans="1:12" x14ac:dyDescent="0.2">
      <c r="A1097" s="1"/>
      <c r="B1097" s="140"/>
      <c r="C1097" s="76"/>
      <c r="D1097" s="76"/>
      <c r="E1097" s="76"/>
      <c r="F1097" s="76"/>
      <c r="G1097" s="141"/>
      <c r="H1097" s="142"/>
      <c r="I1097" s="143"/>
      <c r="J1097" s="142"/>
      <c r="K1097" s="71"/>
      <c r="L1097" s="72"/>
    </row>
    <row r="1098" spans="1:12" x14ac:dyDescent="0.2">
      <c r="A1098" s="1"/>
      <c r="B1098" s="140"/>
      <c r="C1098" s="76"/>
      <c r="D1098" s="76"/>
      <c r="E1098" s="76"/>
      <c r="F1098" s="76"/>
      <c r="G1098" s="141"/>
      <c r="H1098" s="142"/>
      <c r="I1098" s="143"/>
      <c r="J1098" s="142"/>
      <c r="K1098" s="71"/>
      <c r="L1098" s="73"/>
    </row>
    <row r="1099" spans="1:12" x14ac:dyDescent="0.2">
      <c r="A1099" s="1"/>
      <c r="B1099" s="140"/>
      <c r="C1099" s="76"/>
      <c r="D1099" s="76"/>
      <c r="E1099" s="76"/>
      <c r="F1099" s="76"/>
      <c r="G1099" s="141"/>
      <c r="H1099" s="142"/>
      <c r="I1099" s="143"/>
      <c r="J1099" s="142"/>
      <c r="K1099" s="71"/>
      <c r="L1099" s="73"/>
    </row>
    <row r="1100" spans="1:12" x14ac:dyDescent="0.2">
      <c r="A1100" s="1"/>
      <c r="B1100" s="140"/>
      <c r="C1100" s="76"/>
      <c r="D1100" s="76"/>
      <c r="E1100" s="76"/>
      <c r="F1100" s="76"/>
      <c r="G1100" s="141"/>
      <c r="H1100" s="142"/>
      <c r="I1100" s="143"/>
      <c r="J1100" s="142"/>
      <c r="K1100" s="71"/>
      <c r="L1100" s="73"/>
    </row>
    <row r="1101" spans="1:12" x14ac:dyDescent="0.2">
      <c r="A1101" s="1"/>
      <c r="B1101" s="140"/>
      <c r="C1101" s="76"/>
      <c r="D1101" s="76"/>
      <c r="E1101" s="76"/>
      <c r="F1101" s="76"/>
      <c r="G1101" s="141"/>
      <c r="H1101" s="142"/>
      <c r="I1101" s="143"/>
      <c r="J1101" s="142"/>
      <c r="K1101" s="71"/>
      <c r="L1101" s="73"/>
    </row>
    <row r="1102" spans="1:12" x14ac:dyDescent="0.2">
      <c r="A1102" s="1"/>
      <c r="B1102" s="140"/>
      <c r="C1102" s="76"/>
      <c r="D1102" s="76"/>
      <c r="E1102" s="76"/>
      <c r="F1102" s="76"/>
      <c r="G1102" s="141"/>
      <c r="H1102" s="142"/>
      <c r="I1102" s="143"/>
      <c r="J1102" s="142"/>
      <c r="K1102" s="71"/>
      <c r="L1102" s="73"/>
    </row>
    <row r="1103" spans="1:12" x14ac:dyDescent="0.2">
      <c r="A1103" s="1"/>
      <c r="B1103" s="140"/>
      <c r="C1103" s="76"/>
      <c r="D1103" s="76"/>
      <c r="E1103" s="76"/>
      <c r="F1103" s="76"/>
      <c r="G1103" s="141"/>
      <c r="H1103" s="142"/>
      <c r="I1103" s="143"/>
      <c r="J1103" s="142"/>
      <c r="K1103" s="71"/>
      <c r="L1103" s="73"/>
    </row>
    <row r="1104" spans="1:12" x14ac:dyDescent="0.2">
      <c r="A1104" s="1"/>
      <c r="B1104" s="140"/>
      <c r="C1104" s="76"/>
      <c r="D1104" s="76"/>
      <c r="E1104" s="76"/>
      <c r="F1104" s="76"/>
      <c r="G1104" s="141"/>
      <c r="H1104" s="142"/>
      <c r="I1104" s="143"/>
      <c r="J1104" s="142"/>
      <c r="K1104" s="72"/>
      <c r="L1104" s="73"/>
    </row>
    <row r="1105" spans="1:12" x14ac:dyDescent="0.2">
      <c r="A1105" s="1"/>
      <c r="B1105" s="140"/>
      <c r="C1105" s="76"/>
      <c r="D1105" s="76"/>
      <c r="E1105" s="76"/>
      <c r="F1105" s="76"/>
      <c r="G1105" s="141"/>
      <c r="H1105" s="142"/>
      <c r="I1105" s="143"/>
      <c r="J1105" s="142"/>
      <c r="K1105" s="72"/>
      <c r="L1105" s="73"/>
    </row>
    <row r="1106" spans="1:12" x14ac:dyDescent="0.2">
      <c r="A1106" s="1"/>
      <c r="B1106" s="140"/>
      <c r="C1106" s="76"/>
      <c r="D1106" s="76"/>
      <c r="E1106" s="76"/>
      <c r="F1106" s="76"/>
      <c r="G1106" s="141"/>
      <c r="H1106" s="142"/>
      <c r="I1106" s="143"/>
      <c r="J1106" s="142"/>
      <c r="K1106" s="72"/>
      <c r="L1106" s="73"/>
    </row>
    <row r="1107" spans="1:12" x14ac:dyDescent="0.2">
      <c r="A1107" s="1"/>
      <c r="B1107" s="140"/>
      <c r="C1107" s="76"/>
      <c r="D1107" s="76"/>
      <c r="E1107" s="76"/>
      <c r="F1107" s="76"/>
      <c r="G1107" s="141"/>
      <c r="H1107" s="142"/>
      <c r="I1107" s="143"/>
      <c r="J1107" s="142"/>
      <c r="K1107" s="72"/>
      <c r="L1107" s="73"/>
    </row>
    <row r="1108" spans="1:12" x14ac:dyDescent="0.2">
      <c r="A1108" s="1"/>
      <c r="B1108" s="140"/>
      <c r="C1108" s="76"/>
      <c r="D1108" s="76"/>
      <c r="E1108" s="76"/>
      <c r="F1108" s="76"/>
      <c r="G1108" s="141"/>
      <c r="H1108" s="142"/>
      <c r="I1108" s="143"/>
      <c r="J1108" s="142"/>
      <c r="K1108" s="72"/>
      <c r="L1108" s="73"/>
    </row>
    <row r="1109" spans="1:12" x14ac:dyDescent="0.2">
      <c r="A1109" s="1"/>
      <c r="B1109" s="140"/>
      <c r="C1109" s="76"/>
      <c r="D1109" s="76"/>
      <c r="E1109" s="76"/>
      <c r="F1109" s="76"/>
      <c r="G1109" s="141"/>
      <c r="H1109" s="142"/>
      <c r="I1109" s="143"/>
      <c r="J1109" s="142"/>
      <c r="K1109" s="72"/>
      <c r="L1109" s="73"/>
    </row>
    <row r="1110" spans="1:12" x14ac:dyDescent="0.2">
      <c r="A1110" s="1"/>
      <c r="B1110" s="140"/>
      <c r="C1110" s="76"/>
      <c r="D1110" s="76"/>
      <c r="E1110" s="76"/>
      <c r="F1110" s="76"/>
      <c r="G1110" s="141"/>
      <c r="H1110" s="142"/>
      <c r="I1110" s="143"/>
      <c r="J1110" s="142"/>
      <c r="K1110" s="72"/>
      <c r="L1110" s="73"/>
    </row>
    <row r="1111" spans="1:12" x14ac:dyDescent="0.2">
      <c r="A1111" s="1"/>
      <c r="B1111" s="140"/>
      <c r="C1111" s="76"/>
      <c r="D1111" s="76"/>
      <c r="E1111" s="76"/>
      <c r="F1111" s="76"/>
      <c r="G1111" s="141"/>
      <c r="H1111" s="142"/>
      <c r="I1111" s="143"/>
      <c r="J1111" s="142"/>
      <c r="K1111" s="72"/>
      <c r="L1111" s="73"/>
    </row>
    <row r="1112" spans="1:12" x14ac:dyDescent="0.2">
      <c r="A1112" s="1"/>
      <c r="B1112" s="140"/>
      <c r="C1112" s="76"/>
      <c r="D1112" s="76"/>
      <c r="E1112" s="76"/>
      <c r="F1112" s="76"/>
      <c r="G1112" s="141"/>
      <c r="H1112" s="142"/>
      <c r="I1112" s="143"/>
      <c r="J1112" s="142"/>
      <c r="K1112" s="72"/>
      <c r="L1112" s="73"/>
    </row>
    <row r="1113" spans="1:12" x14ac:dyDescent="0.2">
      <c r="A1113" s="1"/>
      <c r="B1113" s="140"/>
      <c r="C1113" s="76"/>
      <c r="D1113" s="76"/>
      <c r="E1113" s="76"/>
      <c r="F1113" s="76"/>
      <c r="G1113" s="141"/>
      <c r="H1113" s="142"/>
      <c r="I1113" s="143"/>
      <c r="J1113" s="142"/>
      <c r="K1113" s="72"/>
      <c r="L1113" s="73"/>
    </row>
    <row r="1114" spans="1:12" x14ac:dyDescent="0.2">
      <c r="A1114" s="1"/>
      <c r="B1114" s="140"/>
      <c r="C1114" s="76"/>
      <c r="D1114" s="76"/>
      <c r="E1114" s="76"/>
      <c r="F1114" s="76"/>
      <c r="G1114" s="141"/>
      <c r="H1114" s="142"/>
      <c r="I1114" s="143"/>
      <c r="J1114" s="142"/>
      <c r="K1114" s="72"/>
      <c r="L1114" s="73"/>
    </row>
    <row r="1115" spans="1:12" x14ac:dyDescent="0.2">
      <c r="C1115" s="145"/>
      <c r="D1115" s="145"/>
      <c r="E1115" s="145"/>
      <c r="F1115" s="145"/>
      <c r="G1115" s="146"/>
      <c r="H1115" s="147"/>
      <c r="I1115" s="148"/>
      <c r="J1115" s="147"/>
      <c r="K1115" s="74"/>
      <c r="L1115" s="75"/>
    </row>
    <row r="1116" spans="1:12" x14ac:dyDescent="0.2">
      <c r="C1116" s="145"/>
      <c r="D1116" s="145"/>
      <c r="E1116" s="145"/>
      <c r="F1116" s="145"/>
      <c r="G1116" s="146"/>
      <c r="H1116" s="147"/>
      <c r="I1116" s="148"/>
      <c r="J1116" s="147"/>
      <c r="K1116" s="74"/>
      <c r="L1116" s="75"/>
    </row>
    <row r="1117" spans="1:12" x14ac:dyDescent="0.2">
      <c r="C1117" s="145"/>
      <c r="D1117" s="145"/>
      <c r="E1117" s="145"/>
      <c r="F1117" s="145"/>
      <c r="G1117" s="146"/>
      <c r="H1117" s="147"/>
      <c r="I1117" s="148"/>
      <c r="J1117" s="147"/>
      <c r="K1117" s="74"/>
      <c r="L1117" s="75"/>
    </row>
    <row r="1118" spans="1:12" x14ac:dyDescent="0.2">
      <c r="C1118" s="145"/>
      <c r="D1118" s="145"/>
      <c r="E1118" s="145"/>
      <c r="F1118" s="145"/>
      <c r="G1118" s="146"/>
      <c r="H1118" s="147"/>
      <c r="I1118" s="148"/>
      <c r="J1118" s="147"/>
      <c r="K1118" s="74"/>
      <c r="L1118" s="75"/>
    </row>
    <row r="1119" spans="1:12" x14ac:dyDescent="0.2">
      <c r="C1119" s="145"/>
      <c r="D1119" s="145"/>
      <c r="E1119" s="145"/>
      <c r="F1119" s="145"/>
      <c r="G1119" s="146"/>
      <c r="H1119" s="147"/>
      <c r="I1119" s="148"/>
      <c r="J1119" s="147"/>
      <c r="K1119" s="74"/>
      <c r="L1119" s="75"/>
    </row>
    <row r="1120" spans="1:12" x14ac:dyDescent="0.2">
      <c r="C1120" s="145"/>
      <c r="D1120" s="145"/>
      <c r="E1120" s="145"/>
      <c r="F1120" s="145"/>
      <c r="G1120" s="146"/>
      <c r="H1120" s="147"/>
      <c r="I1120" s="148"/>
      <c r="J1120" s="147"/>
      <c r="K1120" s="74"/>
      <c r="L1120" s="75"/>
    </row>
    <row r="1121" spans="3:12" x14ac:dyDescent="0.2">
      <c r="C1121" s="145"/>
      <c r="D1121" s="145"/>
      <c r="E1121" s="145"/>
      <c r="F1121" s="145"/>
      <c r="G1121" s="146"/>
      <c r="H1121" s="147"/>
      <c r="I1121" s="148"/>
      <c r="J1121" s="147"/>
      <c r="K1121" s="74"/>
      <c r="L1121" s="75"/>
    </row>
    <row r="1122" spans="3:12" x14ac:dyDescent="0.2">
      <c r="C1122" s="145"/>
      <c r="D1122" s="145"/>
      <c r="E1122" s="145"/>
      <c r="F1122" s="145"/>
      <c r="G1122" s="146"/>
      <c r="H1122" s="147"/>
      <c r="I1122" s="148"/>
      <c r="J1122" s="147"/>
      <c r="K1122" s="74"/>
      <c r="L1122" s="75"/>
    </row>
    <row r="1123" spans="3:12" x14ac:dyDescent="0.2">
      <c r="C1123" s="145"/>
      <c r="D1123" s="149"/>
      <c r="E1123" s="145"/>
      <c r="F1123" s="145"/>
      <c r="G1123" s="146"/>
      <c r="H1123" s="147"/>
      <c r="I1123" s="148"/>
      <c r="J1123" s="147"/>
      <c r="K1123" s="74"/>
      <c r="L1123" s="75"/>
    </row>
    <row r="1124" spans="3:12" x14ac:dyDescent="0.2">
      <c r="K1124"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5" manualBreakCount="15">
    <brk id="44" min="1" max="11" man="1"/>
    <brk id="65" min="1" max="11" man="1"/>
    <brk id="89" min="1" max="11" man="1"/>
    <brk id="109" min="1" max="11" man="1"/>
    <brk id="113" min="1" max="11" man="1"/>
    <brk id="141" min="1" max="11" man="1"/>
    <brk id="181" min="1" max="11" man="1"/>
    <brk id="185" min="1" max="11" man="1"/>
    <brk id="193" min="1" max="11" man="1"/>
    <brk id="201" min="1" max="11" man="1"/>
    <brk id="253" min="1" max="11" man="1"/>
    <brk id="313" min="1" max="11" man="1"/>
    <brk id="369" min="1" max="11" man="1"/>
    <brk id="421" min="1" max="11" man="1"/>
    <brk id="46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2019-03-13T13:31:28Z</cp:lastPrinted>
  <dcterms:created xsi:type="dcterms:W3CDTF">2015-03-16T09:47:49Z</dcterms:created>
  <dcterms:modified xsi:type="dcterms:W3CDTF">2019-07-09T12:25:26Z</dcterms:modified>
</cp:coreProperties>
</file>