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7" i="5" l="1"/>
  <c r="K38" i="5"/>
  <c r="K39" i="5"/>
  <c r="G37" i="5"/>
  <c r="I37" i="5"/>
  <c r="G38" i="5"/>
  <c r="I38" i="5"/>
  <c r="G39" i="5"/>
  <c r="I39" i="5"/>
  <c r="K22" i="5"/>
  <c r="G22" i="5"/>
  <c r="I22" i="5"/>
  <c r="G43" i="5" l="1"/>
  <c r="K41" i="5"/>
  <c r="I41" i="5"/>
  <c r="G41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46" i="5" l="1"/>
  <c r="I46" i="5"/>
  <c r="G46" i="5"/>
  <c r="G47" i="5"/>
  <c r="K27" i="5"/>
  <c r="K28" i="5"/>
  <c r="K29" i="5"/>
  <c r="K30" i="5"/>
  <c r="I27" i="5"/>
  <c r="I28" i="5"/>
  <c r="I29" i="5"/>
  <c r="I30" i="5"/>
  <c r="I31" i="5"/>
  <c r="G27" i="5"/>
  <c r="G28" i="5"/>
  <c r="G29" i="5"/>
  <c r="G30" i="5"/>
  <c r="G31" i="5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G25" i="5"/>
  <c r="K25" i="5"/>
  <c r="C49" i="5"/>
  <c r="K47" i="5"/>
  <c r="I47" i="5"/>
  <c r="K45" i="5"/>
  <c r="I45" i="5"/>
  <c r="G45" i="5"/>
  <c r="C43" i="5"/>
  <c r="K40" i="5"/>
  <c r="I40" i="5"/>
  <c r="G40" i="5"/>
  <c r="K36" i="5"/>
  <c r="I36" i="5"/>
  <c r="G36" i="5"/>
  <c r="C34" i="5"/>
  <c r="K32" i="5"/>
  <c r="I32" i="5"/>
  <c r="I34" i="5" s="1"/>
  <c r="G32" i="5"/>
  <c r="G34" i="5" s="1"/>
  <c r="K31" i="5"/>
  <c r="C25" i="5"/>
  <c r="K20" i="5"/>
  <c r="I20" i="5"/>
  <c r="G20" i="5"/>
  <c r="I43" i="5" l="1"/>
  <c r="K43" i="5"/>
  <c r="K34" i="5"/>
  <c r="K49" i="5"/>
  <c r="I49" i="5"/>
  <c r="G49" i="5"/>
  <c r="K1" i="5" l="1"/>
</calcChain>
</file>

<file path=xl/sharedStrings.xml><?xml version="1.0" encoding="utf-8"?>
<sst xmlns="http://schemas.openxmlformats.org/spreadsheetml/2006/main" count="224" uniqueCount="134">
  <si>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</si>
  <si>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</si>
  <si>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</si>
  <si>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</si>
  <si>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</si>
  <si>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</si>
  <si>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</si>
  <si>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</si>
  <si>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</si>
  <si>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</si>
  <si>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</si>
  <si>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</si>
  <si>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</si>
  <si>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</si>
  <si>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</si>
  <si>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</si>
  <si>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</si>
  <si>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</si>
  <si>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</si>
  <si>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</si>
  <si>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</si>
  <si>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</si>
  <si>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</si>
  <si>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</si>
  <si>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</si>
  <si>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</si>
  <si>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</si>
  <si>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</si>
  <si>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</si>
  <si>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</si>
  <si>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</si>
  <si>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</si>
  <si>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</si>
  <si>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</si>
  <si>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</si>
  <si>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</si>
  <si>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</si>
  <si>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</si>
  <si>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</si>
  <si>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</si>
  <si>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</si>
  <si>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06-13-01.7</t>
  </si>
  <si>
    <t>Železniční přejezd v ev. km 6,105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</si>
  <si>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</si>
  <si>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</si>
  <si>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</si>
  <si>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</si>
  <si>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</si>
  <si>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</si>
  <si>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</si>
  <si>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</si>
  <si>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</si>
  <si>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</si>
  <si>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56360</t>
  </si>
  <si>
    <t>VOZOVKOVÉ VRSTVY Z RECYKLOVANÉHO MATERIÁLU</t>
  </si>
  <si>
    <t>VÝPLŇ SPAR MODIFIKOVANÝM ASFALTEM</t>
  </si>
  <si>
    <t>t</t>
  </si>
  <si>
    <t>014520</t>
  </si>
  <si>
    <t>Poplatky za likvidaců odpadů nebezpečných - 17 02 04*  Železniční pražce dřevěné</t>
  </si>
  <si>
    <t>ROZEBRÁNÍ PŘEJEZDU, PŘECHODU OSTATNÍCH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</si>
  <si>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</si>
  <si>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</si>
  <si>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</si>
  <si>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</si>
  <si>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</si>
  <si>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Násypy a přísypy ze sypanin kamenitých (a balvanitých) se zhutněním z upraveného (recyklovaného) materiálu</t>
  </si>
  <si>
    <t>ODKOPÁVKY A PROKOPÁVKY OBECNÉ TŘ. II</t>
  </si>
  <si>
    <t>ODKOP PRO SPOD STAVBU SILNIC A ŽELEZNIC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</si>
  <si>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</si>
  <si>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</si>
  <si>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</si>
  <si>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</si>
  <si>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</si>
  <si>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</si>
  <si>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</si>
  <si>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</si>
  <si>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</si>
  <si>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</si>
  <si>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</si>
  <si>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</si>
  <si>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</si>
  <si>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</si>
  <si>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</si>
  <si>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</si>
  <si>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</si>
  <si>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</si>
  <si>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113328</t>
  </si>
  <si>
    <t>123838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</si>
  <si>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</si>
  <si>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</si>
  <si>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</si>
  <si>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</si>
  <si>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</si>
  <si>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</si>
  <si>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</si>
  <si>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</si>
  <si>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</si>
  <si>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</si>
  <si>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</si>
  <si>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</si>
  <si>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</si>
  <si>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</si>
  <si>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</si>
  <si>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</si>
  <si>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</si>
  <si>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</si>
  <si>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</si>
  <si>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</si>
  <si>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</si>
  <si>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</si>
  <si>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</si>
  <si>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</si>
  <si>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0,3*2,5*2*2</t>
  </si>
  <si>
    <t>viz. příloha č. 3</t>
  </si>
  <si>
    <t>18*0,12</t>
  </si>
  <si>
    <t>5,7*1,4</t>
  </si>
  <si>
    <t>1*8</t>
  </si>
  <si>
    <t>3*1*8</t>
  </si>
  <si>
    <t>4*1*8</t>
  </si>
  <si>
    <t>4,5*2,17</t>
  </si>
  <si>
    <t>34,7*2</t>
  </si>
  <si>
    <t>0,15*(3*5,8+2,5*5)</t>
  </si>
  <si>
    <t>0,35*(1,9*5,7+1,5*5)</t>
  </si>
  <si>
    <t>16,5*5+2*5,7+1,6*5</t>
  </si>
  <si>
    <t>1,65*16</t>
  </si>
  <si>
    <t>odborný odhad</t>
  </si>
  <si>
    <t>2*3,5+0,5</t>
  </si>
  <si>
    <t>3*(2*3,5+0,5)</t>
  </si>
  <si>
    <t>4*(2*3,5+0,5)</t>
  </si>
  <si>
    <t>7,31*16</t>
  </si>
  <si>
    <t>6+6,5</t>
  </si>
  <si>
    <t>0,05*14</t>
  </si>
  <si>
    <t>0,05*30</t>
  </si>
  <si>
    <t>0,45*6+0,34*5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</si>
</sst>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0" fontId="25" fillId="0" borderId="20" xfId="1" applyFont="1" applyFill="1" applyBorder="1" applyAlignment="1" applyProtection="1">
      <alignment horizontal="left" vertical="center"/>
      <protection locked="0"/>
    </xf>
    <xf numFmtId="0" fontId="25" fillId="0" borderId="20" xfId="1" applyFont="1" applyBorder="1" applyAlignment="1" applyProtection="1">
      <alignment vertical="center" wrapText="1"/>
      <protection locked="0"/>
    </xf>
    <xf numFmtId="4" fontId="25" fillId="0" borderId="20" xfId="1" applyNumberFormat="1" applyFont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0" fontId="25" fillId="0" borderId="15" xfId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0" fillId="2" borderId="20" xfId="0" applyNumberFormat="1" applyFill="1" applyBorder="1"/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20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4" fontId="30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5" xfId="0" applyBorder="1"/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0" fontId="0" fillId="0" borderId="4" xfId="0" applyBorder="1"/>
    <xf numFmtId="0" fontId="0" fillId="0" borderId="19" xfId="0" applyBorder="1"/>
    <xf numFmtId="166" fontId="10" fillId="5" borderId="34" xfId="15" applyNumberFormat="1" applyFont="1" applyFill="1" applyBorder="1" applyAlignment="1" applyProtection="1">
      <alignment horizontal="center"/>
    </xf>
    <xf numFmtId="1" fontId="10" fillId="5" borderId="35" xfId="15" applyNumberFormat="1" applyFont="1" applyFill="1" applyBorder="1" applyAlignment="1" applyProtection="1">
      <alignment horizontal="center"/>
    </xf>
    <xf numFmtId="0" fontId="31" fillId="5" borderId="35" xfId="15" applyFill="1" applyBorder="1" applyProtection="1">
      <protection locked="0"/>
    </xf>
    <xf numFmtId="0" fontId="31" fillId="5" borderId="35" xfId="15" applyNumberFormat="1" applyFill="1" applyBorder="1" applyProtection="1">
      <protection locked="0"/>
    </xf>
    <xf numFmtId="0" fontId="31" fillId="5" borderId="31" xfId="15" applyFont="1" applyFill="1" applyBorder="1" applyProtection="1">
      <protection locked="0"/>
    </xf>
    <xf numFmtId="0" fontId="0" fillId="0" borderId="36" xfId="0" applyBorder="1"/>
    <xf numFmtId="0" fontId="0" fillId="0" borderId="37" xfId="0" applyBorder="1"/>
    <xf numFmtId="0" fontId="0" fillId="0" borderId="21" xfId="0" applyBorder="1"/>
    <xf numFmtId="0" fontId="0" fillId="0" borderId="22" xfId="0" applyBorder="1"/>
    <xf numFmtId="0" fontId="0" fillId="0" borderId="38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9" xfId="0" applyBorder="1"/>
    <xf numFmtId="0" fontId="0" fillId="0" borderId="28" xfId="0" applyBorder="1"/>
    <xf numFmtId="0" fontId="0" fillId="0" borderId="40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4" fontId="27" fillId="0" borderId="42" xfId="2" applyNumberFormat="1" applyFont="1" applyBorder="1" applyAlignment="1" applyProtection="1">
      <alignment vertical="center"/>
      <protection locked="0"/>
    </xf>
    <xf numFmtId="0" fontId="0" fillId="0" borderId="42" xfId="0" applyBorder="1"/>
    <xf numFmtId="0" fontId="0" fillId="0" borderId="43" xfId="0" applyBorder="1"/>
    <xf numFmtId="4" fontId="27" fillId="0" borderId="44" xfId="2" applyNumberFormat="1" applyFont="1" applyBorder="1" applyAlignment="1" applyProtection="1">
      <alignment vertical="center"/>
      <protection locked="0"/>
    </xf>
    <xf numFmtId="0" fontId="28" fillId="0" borderId="42" xfId="0" applyFont="1" applyBorder="1" applyAlignment="1">
      <alignment vertical="center"/>
    </xf>
    <xf numFmtId="4" fontId="26" fillId="2" borderId="42" xfId="1" applyNumberFormat="1" applyFont="1" applyFill="1" applyBorder="1" applyAlignment="1" applyProtection="1">
      <alignment horizontal="right" vertical="center"/>
      <protection locked="0"/>
    </xf>
    <xf numFmtId="4" fontId="26" fillId="2" borderId="43" xfId="1" applyNumberFormat="1" applyFont="1" applyFill="1" applyBorder="1" applyAlignment="1" applyProtection="1">
      <alignment horizontal="right" vertical="center"/>
      <protection locked="0"/>
    </xf>
    <xf numFmtId="0" fontId="0" fillId="0" borderId="41" xfId="0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/>
    <xf numFmtId="0" fontId="29" fillId="0" borderId="6" xfId="0" applyFont="1" applyBorder="1"/>
    <xf numFmtId="0" fontId="29" fillId="0" borderId="20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33" fillId="0" borderId="20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0" fillId="0" borderId="22" xfId="0" applyBorder="1" applyAlignment="1">
      <alignment horizontal="left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4" fillId="0" borderId="20" xfId="2" applyNumberFormat="1" applyFont="1" applyBorder="1" applyAlignment="1" applyProtection="1">
      <protection locked="0"/>
    </xf>
    <xf numFmtId="165" fontId="24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17" fillId="0" borderId="19" xfId="2" applyNumberFormat="1" applyFont="1" applyBorder="1" applyAlignment="1" applyProtection="1">
      <protection locked="0"/>
    </xf>
    <xf numFmtId="165" fontId="6" fillId="2" borderId="28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view="pageBreakPreview" zoomScale="80" zoomScaleNormal="100" zoomScaleSheetLayoutView="80" workbookViewId="0">
      <selection activeCell="E49" sqref="E11:E49"/>
    </sheetView>
  </sheetViews>
  <sheetFormatPr defaultRowHeight="15" x14ac:dyDescent="0.25"/>
  <cols>
    <col min="1" max="1" width="5.140625" customWidth="1"/>
    <col min="2" max="2" width="15.42578125" customWidth="1"/>
    <col min="3" max="3" width="54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85546875" customWidth="1"/>
    <col min="13" max="13" width="3.5703125" customWidth="1"/>
    <col min="14" max="14" width="7.5703125" customWidth="1"/>
    <col min="15" max="15" width="28.5703125" customWidth="1"/>
    <col min="16" max="16" width="20.140625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68" t="s">
        <v>0</v>
      </c>
      <c r="J1" s="169"/>
      <c r="K1" s="51">
        <f>SUM(I11:I478,K11:K478)/2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39</v>
      </c>
    </row>
    <row r="3" spans="1:16" x14ac:dyDescent="0.25">
      <c r="A3" s="56" t="s">
        <v>1</v>
      </c>
      <c r="B3" s="53"/>
      <c r="C3" s="11" t="s">
        <v>40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42</v>
      </c>
      <c r="D4" s="4"/>
      <c r="E4" s="6"/>
      <c r="F4" s="12"/>
      <c r="G4" s="4"/>
      <c r="H4" s="4"/>
      <c r="I4" s="56" t="s">
        <v>12</v>
      </c>
      <c r="J4" s="63" t="s">
        <v>41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23"/>
      <c r="M6" s="170" t="s">
        <v>88</v>
      </c>
      <c r="N6" s="170" t="s">
        <v>89</v>
      </c>
      <c r="O6" s="172" t="s">
        <v>90</v>
      </c>
      <c r="P6" s="175" t="s">
        <v>91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24"/>
      <c r="M7" s="171"/>
      <c r="N7" s="171"/>
      <c r="O7" s="173"/>
      <c r="P7" s="176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38" t="s">
        <v>5</v>
      </c>
      <c r="L8" s="125"/>
      <c r="M8" s="171"/>
      <c r="N8" s="171"/>
      <c r="O8" s="174"/>
      <c r="P8" s="177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26"/>
      <c r="M9" s="127">
        <v>12</v>
      </c>
      <c r="N9" s="127">
        <v>13</v>
      </c>
      <c r="O9" s="128">
        <v>14</v>
      </c>
      <c r="P9" s="129">
        <v>15</v>
      </c>
    </row>
    <row r="10" spans="1:16" x14ac:dyDescent="0.25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8"/>
      <c r="L10" s="132"/>
      <c r="M10" s="133"/>
      <c r="N10" s="134"/>
      <c r="O10" s="135"/>
      <c r="P10" s="136"/>
    </row>
    <row r="11" spans="1:16" x14ac:dyDescent="0.25">
      <c r="A11" s="99" t="s">
        <v>27</v>
      </c>
      <c r="B11" s="17" t="s">
        <v>70</v>
      </c>
      <c r="C11" s="15" t="s">
        <v>71</v>
      </c>
      <c r="D11" s="18"/>
      <c r="E11" s="178"/>
      <c r="F11" s="19"/>
      <c r="G11" s="60"/>
      <c r="H11" s="18"/>
      <c r="I11" s="61"/>
      <c r="J11" s="18"/>
      <c r="K11" s="100"/>
      <c r="L11" s="137"/>
      <c r="M11" s="148" t="s">
        <v>92</v>
      </c>
      <c r="N11" s="130"/>
      <c r="O11" s="131"/>
      <c r="P11" s="138"/>
    </row>
    <row r="12" spans="1:16" x14ac:dyDescent="0.25">
      <c r="A12" s="65">
        <v>1</v>
      </c>
      <c r="B12" s="64" t="s">
        <v>72</v>
      </c>
      <c r="C12" s="71" t="s">
        <v>73</v>
      </c>
      <c r="D12" s="72" t="s">
        <v>74</v>
      </c>
      <c r="E12" s="179">
        <v>25000</v>
      </c>
      <c r="F12" s="78"/>
      <c r="G12" s="83">
        <f>E12*F12</f>
        <v>0</v>
      </c>
      <c r="H12" s="79"/>
      <c r="I12" s="83">
        <f t="shared" ref="I12" si="0">E12*H12</f>
        <v>0</v>
      </c>
      <c r="J12" s="101"/>
      <c r="K12" s="102">
        <f t="shared" ref="K12" si="1">E12*J12</f>
        <v>0</v>
      </c>
      <c r="L12" s="139"/>
      <c r="M12" s="150" t="s">
        <v>93</v>
      </c>
      <c r="N12" s="158" t="s">
        <v>109</v>
      </c>
      <c r="O12" s="149" t="s">
        <v>110</v>
      </c>
      <c r="P12" s="167">
        <v>25000</v>
      </c>
    </row>
    <row r="13" spans="1:16" x14ac:dyDescent="0.25">
      <c r="A13" s="65"/>
      <c r="B13" s="66"/>
      <c r="C13" s="67"/>
      <c r="D13" s="68"/>
      <c r="E13" s="180"/>
      <c r="F13" s="103"/>
      <c r="G13" s="85"/>
      <c r="H13" s="104"/>
      <c r="I13" s="85"/>
      <c r="J13" s="104"/>
      <c r="K13" s="105"/>
      <c r="L13" s="139"/>
      <c r="M13" s="151"/>
      <c r="N13" s="159"/>
      <c r="O13" s="161"/>
      <c r="P13" s="140"/>
    </row>
    <row r="14" spans="1:16" x14ac:dyDescent="0.25">
      <c r="A14" s="106" t="s">
        <v>28</v>
      </c>
      <c r="B14" s="86" t="s">
        <v>75</v>
      </c>
      <c r="C14" s="87" t="s">
        <v>71</v>
      </c>
      <c r="D14" s="88"/>
      <c r="E14" s="181"/>
      <c r="F14" s="89"/>
      <c r="G14" s="90">
        <f>SUM(G12)</f>
        <v>0</v>
      </c>
      <c r="H14" s="91"/>
      <c r="I14" s="90">
        <f>SUM(I12)</f>
        <v>0</v>
      </c>
      <c r="J14" s="92"/>
      <c r="K14" s="107">
        <f>SUM(K12)</f>
        <v>0</v>
      </c>
      <c r="L14" s="141"/>
      <c r="M14" s="152"/>
      <c r="N14" s="160"/>
      <c r="O14" s="162"/>
      <c r="P14" s="142"/>
    </row>
    <row r="15" spans="1:16" x14ac:dyDescent="0.25">
      <c r="A15" s="99" t="s">
        <v>27</v>
      </c>
      <c r="B15" s="17">
        <v>1</v>
      </c>
      <c r="C15" s="15" t="s">
        <v>7</v>
      </c>
      <c r="D15" s="18"/>
      <c r="E15" s="180"/>
      <c r="F15" s="19"/>
      <c r="G15" s="60"/>
      <c r="H15" s="18"/>
      <c r="I15" s="61"/>
      <c r="J15" s="18"/>
      <c r="K15" s="100"/>
      <c r="L15" s="139"/>
      <c r="M15" s="153" t="s">
        <v>92</v>
      </c>
      <c r="N15" s="159"/>
      <c r="O15" s="163"/>
      <c r="P15" s="140"/>
    </row>
    <row r="16" spans="1:16" s="80" customFormat="1" ht="17.25" customHeight="1" x14ac:dyDescent="0.25">
      <c r="A16" s="65">
        <v>2</v>
      </c>
      <c r="B16" s="66">
        <v>113138</v>
      </c>
      <c r="C16" s="67" t="s">
        <v>83</v>
      </c>
      <c r="D16" s="68" t="s">
        <v>44</v>
      </c>
      <c r="E16" s="180">
        <v>4.5</v>
      </c>
      <c r="F16" s="78"/>
      <c r="G16" s="83">
        <f t="shared" ref="G16:G19" si="2">E16*F16</f>
        <v>0</v>
      </c>
      <c r="H16" s="79"/>
      <c r="I16" s="83">
        <f t="shared" ref="I16:I19" si="3">E16*H16</f>
        <v>0</v>
      </c>
      <c r="J16" s="101"/>
      <c r="K16" s="102">
        <f t="shared" ref="K16:K19" si="4">E16*J16</f>
        <v>0</v>
      </c>
      <c r="L16" s="143"/>
      <c r="M16" s="150" t="s">
        <v>93</v>
      </c>
      <c r="N16" s="158" t="s">
        <v>109</v>
      </c>
      <c r="O16" s="163" t="s">
        <v>94</v>
      </c>
      <c r="P16" s="144" t="s">
        <v>121</v>
      </c>
    </row>
    <row r="17" spans="1:16" s="80" customFormat="1" ht="17.25" customHeight="1" x14ac:dyDescent="0.25">
      <c r="A17" s="65">
        <v>3</v>
      </c>
      <c r="B17" s="73" t="s">
        <v>86</v>
      </c>
      <c r="C17" s="71" t="s">
        <v>84</v>
      </c>
      <c r="D17" s="68" t="s">
        <v>44</v>
      </c>
      <c r="E17" s="180">
        <v>6.4</v>
      </c>
      <c r="F17" s="78"/>
      <c r="G17" s="83">
        <f t="shared" si="2"/>
        <v>0</v>
      </c>
      <c r="H17" s="79"/>
      <c r="I17" s="83">
        <f t="shared" si="3"/>
        <v>0</v>
      </c>
      <c r="J17" s="101"/>
      <c r="K17" s="102">
        <f t="shared" si="4"/>
        <v>0</v>
      </c>
      <c r="L17" s="143"/>
      <c r="M17" s="150" t="s">
        <v>93</v>
      </c>
      <c r="N17" s="158" t="s">
        <v>109</v>
      </c>
      <c r="O17" s="163" t="s">
        <v>94</v>
      </c>
      <c r="P17" s="144" t="s">
        <v>122</v>
      </c>
    </row>
    <row r="18" spans="1:16" s="80" customFormat="1" ht="17.25" customHeight="1" x14ac:dyDescent="0.25">
      <c r="A18" s="65">
        <v>4</v>
      </c>
      <c r="B18" s="66">
        <v>18110</v>
      </c>
      <c r="C18" s="67" t="s">
        <v>46</v>
      </c>
      <c r="D18" s="68" t="s">
        <v>45</v>
      </c>
      <c r="E18" s="180">
        <v>102</v>
      </c>
      <c r="F18" s="78"/>
      <c r="G18" s="83">
        <f t="shared" si="2"/>
        <v>0</v>
      </c>
      <c r="H18" s="79"/>
      <c r="I18" s="83">
        <f t="shared" si="3"/>
        <v>0</v>
      </c>
      <c r="J18" s="101"/>
      <c r="K18" s="102">
        <f t="shared" si="4"/>
        <v>0</v>
      </c>
      <c r="L18" s="143"/>
      <c r="M18" s="150" t="s">
        <v>93</v>
      </c>
      <c r="N18" s="158" t="s">
        <v>109</v>
      </c>
      <c r="O18" s="163" t="s">
        <v>95</v>
      </c>
      <c r="P18" s="144" t="s">
        <v>123</v>
      </c>
    </row>
    <row r="19" spans="1:16" s="80" customFormat="1" ht="17.25" customHeight="1" x14ac:dyDescent="0.25">
      <c r="A19" s="65">
        <v>5</v>
      </c>
      <c r="B19" s="73" t="s">
        <v>87</v>
      </c>
      <c r="C19" s="71" t="s">
        <v>85</v>
      </c>
      <c r="D19" s="70" t="s">
        <v>44</v>
      </c>
      <c r="E19" s="180">
        <v>26.5</v>
      </c>
      <c r="F19" s="108"/>
      <c r="G19" s="83">
        <f t="shared" si="2"/>
        <v>0</v>
      </c>
      <c r="H19" s="101"/>
      <c r="I19" s="83">
        <f t="shared" si="3"/>
        <v>0</v>
      </c>
      <c r="J19" s="101"/>
      <c r="K19" s="102">
        <f t="shared" si="4"/>
        <v>0</v>
      </c>
      <c r="L19" s="143"/>
      <c r="M19" s="150" t="s">
        <v>93</v>
      </c>
      <c r="N19" s="158" t="s">
        <v>109</v>
      </c>
      <c r="O19" s="163" t="s">
        <v>96</v>
      </c>
      <c r="P19" s="144" t="s">
        <v>124</v>
      </c>
    </row>
    <row r="20" spans="1:16" s="80" customFormat="1" ht="17.25" customHeight="1" x14ac:dyDescent="0.25">
      <c r="A20" s="65">
        <v>6</v>
      </c>
      <c r="B20" s="73">
        <v>12383</v>
      </c>
      <c r="C20" s="71" t="s">
        <v>67</v>
      </c>
      <c r="D20" s="70" t="s">
        <v>44</v>
      </c>
      <c r="E20" s="180">
        <v>1.8</v>
      </c>
      <c r="F20" s="108"/>
      <c r="G20" s="83">
        <f>E20*F20</f>
        <v>0</v>
      </c>
      <c r="H20" s="101"/>
      <c r="I20" s="83">
        <f>E20*H20</f>
        <v>0</v>
      </c>
      <c r="J20" s="101"/>
      <c r="K20" s="102">
        <f>E20*J20</f>
        <v>0</v>
      </c>
      <c r="L20" s="143"/>
      <c r="M20" s="150" t="s">
        <v>93</v>
      </c>
      <c r="N20" s="158" t="s">
        <v>109</v>
      </c>
      <c r="O20" s="163" t="s">
        <v>96</v>
      </c>
      <c r="P20" s="144" t="s">
        <v>125</v>
      </c>
    </row>
    <row r="21" spans="1:16" s="80" customFormat="1" ht="27" customHeight="1" x14ac:dyDescent="0.25">
      <c r="A21" s="65">
        <v>7</v>
      </c>
      <c r="B21" s="66">
        <v>171422</v>
      </c>
      <c r="C21" s="67" t="s">
        <v>65</v>
      </c>
      <c r="D21" s="70" t="s">
        <v>44</v>
      </c>
      <c r="E21" s="180">
        <v>7.5</v>
      </c>
      <c r="F21" s="108"/>
      <c r="G21" s="83">
        <f>E21*F21</f>
        <v>0</v>
      </c>
      <c r="H21" s="101"/>
      <c r="I21" s="83">
        <f>E21*H21</f>
        <v>0</v>
      </c>
      <c r="J21" s="101"/>
      <c r="K21" s="102">
        <f>E21*J21</f>
        <v>0</v>
      </c>
      <c r="L21" s="143"/>
      <c r="M21" s="150" t="s">
        <v>93</v>
      </c>
      <c r="N21" s="158" t="s">
        <v>109</v>
      </c>
      <c r="O21" s="163" t="s">
        <v>97</v>
      </c>
      <c r="P21" s="144" t="s">
        <v>126</v>
      </c>
    </row>
    <row r="22" spans="1:16" s="80" customFormat="1" ht="27" customHeight="1" x14ac:dyDescent="0.25">
      <c r="A22" s="65">
        <v>8</v>
      </c>
      <c r="B22" s="69" t="s">
        <v>81</v>
      </c>
      <c r="C22" s="67" t="s">
        <v>82</v>
      </c>
      <c r="D22" s="70" t="s">
        <v>44</v>
      </c>
      <c r="E22" s="180">
        <v>22.5</v>
      </c>
      <c r="F22" s="108"/>
      <c r="G22" s="83">
        <f>E22*F22</f>
        <v>0</v>
      </c>
      <c r="H22" s="101"/>
      <c r="I22" s="83">
        <f>E22*H22</f>
        <v>0</v>
      </c>
      <c r="J22" s="101"/>
      <c r="K22" s="102">
        <f>E22*J22</f>
        <v>0</v>
      </c>
      <c r="L22" s="143"/>
      <c r="M22" s="150" t="s">
        <v>93</v>
      </c>
      <c r="N22" s="158" t="s">
        <v>109</v>
      </c>
      <c r="O22" s="166" t="s">
        <v>111</v>
      </c>
      <c r="P22" s="144" t="s">
        <v>127</v>
      </c>
    </row>
    <row r="23" spans="1:16" s="80" customFormat="1" ht="17.25" customHeight="1" x14ac:dyDescent="0.25">
      <c r="A23" s="65">
        <v>9</v>
      </c>
      <c r="B23" s="69">
        <v>12283</v>
      </c>
      <c r="C23" s="67" t="s">
        <v>66</v>
      </c>
      <c r="D23" s="68" t="s">
        <v>44</v>
      </c>
      <c r="E23" s="180">
        <v>30</v>
      </c>
      <c r="F23" s="108"/>
      <c r="G23" s="83">
        <f>E23*F23</f>
        <v>0</v>
      </c>
      <c r="H23" s="101"/>
      <c r="I23" s="83">
        <f>E23*H23</f>
        <v>0</v>
      </c>
      <c r="J23" s="101"/>
      <c r="K23" s="102">
        <f>E23*J23</f>
        <v>0</v>
      </c>
      <c r="L23" s="143"/>
      <c r="M23" s="150" t="s">
        <v>93</v>
      </c>
      <c r="N23" s="158" t="s">
        <v>109</v>
      </c>
      <c r="O23" s="163" t="s">
        <v>96</v>
      </c>
      <c r="P23" s="144" t="s">
        <v>128</v>
      </c>
    </row>
    <row r="24" spans="1:16" x14ac:dyDescent="0.25">
      <c r="A24" s="109"/>
      <c r="B24" s="94"/>
      <c r="C24" s="16"/>
      <c r="D24" s="94"/>
      <c r="E24" s="182"/>
      <c r="F24" s="94"/>
      <c r="G24" s="84"/>
      <c r="H24" s="110"/>
      <c r="I24" s="84"/>
      <c r="J24" s="110"/>
      <c r="K24" s="111"/>
      <c r="L24" s="139"/>
      <c r="M24" s="154"/>
      <c r="N24" s="16"/>
      <c r="O24" s="164"/>
      <c r="P24" s="140"/>
    </row>
    <row r="25" spans="1:16" x14ac:dyDescent="0.25">
      <c r="A25" s="112" t="s">
        <v>28</v>
      </c>
      <c r="B25" s="43" t="s">
        <v>29</v>
      </c>
      <c r="C25" s="44" t="str">
        <f>C15</f>
        <v xml:space="preserve">Zemní práce </v>
      </c>
      <c r="D25" s="45"/>
      <c r="E25" s="183"/>
      <c r="F25" s="46"/>
      <c r="G25" s="47">
        <f>SUM(G16:G23)</f>
        <v>0</v>
      </c>
      <c r="H25" s="48"/>
      <c r="I25" s="47">
        <f>SUM(I16:I23)</f>
        <v>0</v>
      </c>
      <c r="J25" s="49"/>
      <c r="K25" s="113">
        <f>SUM(K16:K23)</f>
        <v>0</v>
      </c>
      <c r="L25" s="139"/>
      <c r="M25" s="155"/>
      <c r="N25" s="160"/>
      <c r="O25" s="165"/>
      <c r="P25" s="140"/>
    </row>
    <row r="26" spans="1:16" x14ac:dyDescent="0.25">
      <c r="A26" s="99" t="s">
        <v>27</v>
      </c>
      <c r="B26" s="17" t="s">
        <v>30</v>
      </c>
      <c r="C26" s="15" t="s">
        <v>32</v>
      </c>
      <c r="D26" s="18"/>
      <c r="E26" s="184"/>
      <c r="F26" s="19"/>
      <c r="G26" s="61"/>
      <c r="H26" s="18"/>
      <c r="I26" s="61"/>
      <c r="J26" s="18"/>
      <c r="K26" s="100"/>
      <c r="L26" s="137"/>
      <c r="M26" s="153" t="s">
        <v>92</v>
      </c>
      <c r="N26" s="16"/>
      <c r="O26" s="164"/>
      <c r="P26" s="138"/>
    </row>
    <row r="27" spans="1:16" s="80" customFormat="1" ht="22.5" x14ac:dyDescent="0.25">
      <c r="A27" s="65">
        <v>10</v>
      </c>
      <c r="B27" s="64" t="s">
        <v>47</v>
      </c>
      <c r="C27" s="71" t="s">
        <v>48</v>
      </c>
      <c r="D27" s="72" t="s">
        <v>44</v>
      </c>
      <c r="E27" s="180">
        <v>26.5</v>
      </c>
      <c r="F27" s="78"/>
      <c r="G27" s="83">
        <f t="shared" ref="G27:G31" si="5">E27*F27</f>
        <v>0</v>
      </c>
      <c r="H27" s="79"/>
      <c r="I27" s="83">
        <f>E27*H27</f>
        <v>0</v>
      </c>
      <c r="J27" s="101"/>
      <c r="K27" s="102">
        <f t="shared" ref="K27:K30" si="6">E27*J27</f>
        <v>0</v>
      </c>
      <c r="L27" s="143"/>
      <c r="M27" s="150" t="s">
        <v>93</v>
      </c>
      <c r="N27" s="158" t="s">
        <v>0</v>
      </c>
      <c r="O27" s="163" t="s">
        <v>98</v>
      </c>
      <c r="P27" s="144" t="s">
        <v>124</v>
      </c>
    </row>
    <row r="28" spans="1:16" s="80" customFormat="1" ht="22.5" x14ac:dyDescent="0.25">
      <c r="A28" s="65">
        <v>11</v>
      </c>
      <c r="B28" s="64" t="s">
        <v>49</v>
      </c>
      <c r="C28" s="71" t="s">
        <v>50</v>
      </c>
      <c r="D28" s="72" t="s">
        <v>45</v>
      </c>
      <c r="E28" s="180">
        <v>117</v>
      </c>
      <c r="F28" s="78"/>
      <c r="G28" s="83">
        <f t="shared" si="5"/>
        <v>0</v>
      </c>
      <c r="H28" s="79"/>
      <c r="I28" s="83">
        <f t="shared" ref="I28:I31" si="7">E28*H28</f>
        <v>0</v>
      </c>
      <c r="J28" s="101"/>
      <c r="K28" s="102">
        <f t="shared" si="6"/>
        <v>0</v>
      </c>
      <c r="L28" s="143"/>
      <c r="M28" s="150" t="s">
        <v>93</v>
      </c>
      <c r="N28" s="158" t="s">
        <v>0</v>
      </c>
      <c r="O28" s="163" t="s">
        <v>99</v>
      </c>
      <c r="P28" s="144" t="s">
        <v>129</v>
      </c>
    </row>
    <row r="29" spans="1:16" s="80" customFormat="1" x14ac:dyDescent="0.25">
      <c r="A29" s="65">
        <v>12</v>
      </c>
      <c r="B29" s="73" t="s">
        <v>51</v>
      </c>
      <c r="C29" s="71" t="s">
        <v>52</v>
      </c>
      <c r="D29" s="72" t="s">
        <v>44</v>
      </c>
      <c r="E29" s="180">
        <v>4.4000000000000004</v>
      </c>
      <c r="F29" s="78"/>
      <c r="G29" s="83">
        <f t="shared" si="5"/>
        <v>0</v>
      </c>
      <c r="H29" s="79"/>
      <c r="I29" s="83">
        <f t="shared" si="7"/>
        <v>0</v>
      </c>
      <c r="J29" s="101"/>
      <c r="K29" s="102">
        <f t="shared" si="6"/>
        <v>0</v>
      </c>
      <c r="L29" s="143"/>
      <c r="M29" s="150" t="s">
        <v>93</v>
      </c>
      <c r="N29" s="158" t="s">
        <v>109</v>
      </c>
      <c r="O29" s="163" t="s">
        <v>100</v>
      </c>
      <c r="P29" s="144" t="s">
        <v>133</v>
      </c>
    </row>
    <row r="30" spans="1:16" s="80" customFormat="1" x14ac:dyDescent="0.25">
      <c r="A30" s="65">
        <v>13</v>
      </c>
      <c r="B30" s="73" t="s">
        <v>53</v>
      </c>
      <c r="C30" s="71" t="s">
        <v>54</v>
      </c>
      <c r="D30" s="72" t="s">
        <v>44</v>
      </c>
      <c r="E30" s="180">
        <v>0.7</v>
      </c>
      <c r="F30" s="78"/>
      <c r="G30" s="83">
        <f t="shared" si="5"/>
        <v>0</v>
      </c>
      <c r="H30" s="79"/>
      <c r="I30" s="83">
        <f t="shared" si="7"/>
        <v>0</v>
      </c>
      <c r="J30" s="101"/>
      <c r="K30" s="102">
        <f t="shared" si="6"/>
        <v>0</v>
      </c>
      <c r="L30" s="143"/>
      <c r="M30" s="150" t="s">
        <v>93</v>
      </c>
      <c r="N30" s="158" t="s">
        <v>109</v>
      </c>
      <c r="O30" s="164" t="s">
        <v>101</v>
      </c>
      <c r="P30" s="144" t="s">
        <v>131</v>
      </c>
    </row>
    <row r="31" spans="1:16" s="80" customFormat="1" x14ac:dyDescent="0.25">
      <c r="A31" s="65">
        <v>14</v>
      </c>
      <c r="B31" s="73" t="s">
        <v>68</v>
      </c>
      <c r="C31" s="71" t="s">
        <v>69</v>
      </c>
      <c r="D31" s="74" t="s">
        <v>44</v>
      </c>
      <c r="E31" s="180">
        <v>1.5</v>
      </c>
      <c r="F31" s="108"/>
      <c r="G31" s="83">
        <f t="shared" si="5"/>
        <v>0</v>
      </c>
      <c r="H31" s="101"/>
      <c r="I31" s="83">
        <f t="shared" si="7"/>
        <v>0</v>
      </c>
      <c r="J31" s="101"/>
      <c r="K31" s="102">
        <f>E31*J31</f>
        <v>0</v>
      </c>
      <c r="L31" s="143"/>
      <c r="M31" s="150" t="s">
        <v>93</v>
      </c>
      <c r="N31" s="158" t="s">
        <v>109</v>
      </c>
      <c r="O31" s="163" t="s">
        <v>102</v>
      </c>
      <c r="P31" s="144" t="s">
        <v>132</v>
      </c>
    </row>
    <row r="32" spans="1:16" s="80" customFormat="1" x14ac:dyDescent="0.25">
      <c r="A32" s="65">
        <v>15</v>
      </c>
      <c r="B32" s="75">
        <v>58920</v>
      </c>
      <c r="C32" s="76" t="s">
        <v>55</v>
      </c>
      <c r="D32" s="77" t="s">
        <v>43</v>
      </c>
      <c r="E32" s="180">
        <v>12.5</v>
      </c>
      <c r="F32" s="108"/>
      <c r="G32" s="83">
        <f>E32*F32</f>
        <v>0</v>
      </c>
      <c r="H32" s="101"/>
      <c r="I32" s="83">
        <f>E32*H32</f>
        <v>0</v>
      </c>
      <c r="J32" s="101"/>
      <c r="K32" s="102">
        <f>E32*J32</f>
        <v>0</v>
      </c>
      <c r="L32" s="143"/>
      <c r="M32" s="150" t="s">
        <v>93</v>
      </c>
      <c r="N32" s="158" t="s">
        <v>109</v>
      </c>
      <c r="O32" s="163" t="s">
        <v>103</v>
      </c>
      <c r="P32" s="144" t="s">
        <v>130</v>
      </c>
    </row>
    <row r="33" spans="1:16" x14ac:dyDescent="0.25">
      <c r="A33" s="109"/>
      <c r="B33" s="94"/>
      <c r="C33" s="16"/>
      <c r="D33" s="94"/>
      <c r="E33" s="182"/>
      <c r="F33" s="94"/>
      <c r="G33" s="84"/>
      <c r="H33" s="110"/>
      <c r="I33" s="84"/>
      <c r="J33" s="110"/>
      <c r="K33" s="111"/>
      <c r="L33" s="139"/>
      <c r="M33" s="154"/>
      <c r="N33" s="16"/>
      <c r="O33" s="164"/>
      <c r="P33" s="140"/>
    </row>
    <row r="34" spans="1:16" x14ac:dyDescent="0.25">
      <c r="A34" s="112" t="s">
        <v>28</v>
      </c>
      <c r="B34" s="43" t="s">
        <v>31</v>
      </c>
      <c r="C34" s="44" t="str">
        <f>C26</f>
        <v>Komunikace</v>
      </c>
      <c r="D34" s="45"/>
      <c r="E34" s="183"/>
      <c r="F34" s="46"/>
      <c r="G34" s="47">
        <f>SUM(G27:G32)</f>
        <v>0</v>
      </c>
      <c r="H34" s="48"/>
      <c r="I34" s="47">
        <f>SUM(I27:I32)</f>
        <v>0</v>
      </c>
      <c r="J34" s="49"/>
      <c r="K34" s="113">
        <f>SUM(K27:K32)</f>
        <v>0</v>
      </c>
      <c r="L34" s="141"/>
      <c r="M34" s="156"/>
      <c r="N34" s="160"/>
      <c r="O34" s="165"/>
      <c r="P34" s="142"/>
    </row>
    <row r="35" spans="1:16" x14ac:dyDescent="0.25">
      <c r="A35" s="99" t="s">
        <v>27</v>
      </c>
      <c r="B35" s="17" t="s">
        <v>34</v>
      </c>
      <c r="C35" s="15" t="s">
        <v>35</v>
      </c>
      <c r="D35" s="18"/>
      <c r="E35" s="184"/>
      <c r="F35" s="19"/>
      <c r="G35" s="61"/>
      <c r="H35" s="18"/>
      <c r="I35" s="61"/>
      <c r="J35" s="18"/>
      <c r="K35" s="100"/>
      <c r="L35" s="139"/>
      <c r="M35" s="153" t="s">
        <v>92</v>
      </c>
      <c r="N35" s="16"/>
      <c r="O35" s="164"/>
      <c r="P35" s="140"/>
    </row>
    <row r="36" spans="1:16" x14ac:dyDescent="0.25">
      <c r="A36" s="65">
        <v>16</v>
      </c>
      <c r="B36" s="73">
        <v>965321</v>
      </c>
      <c r="C36" s="71" t="s">
        <v>59</v>
      </c>
      <c r="D36" s="72" t="s">
        <v>45</v>
      </c>
      <c r="E36" s="180">
        <v>8</v>
      </c>
      <c r="F36" s="94"/>
      <c r="G36" s="84">
        <f>E36*F36</f>
        <v>0</v>
      </c>
      <c r="H36" s="110"/>
      <c r="I36" s="84">
        <f>E36*H36</f>
        <v>0</v>
      </c>
      <c r="J36" s="110"/>
      <c r="K36" s="111">
        <f>E36*J36</f>
        <v>0</v>
      </c>
      <c r="L36" s="139"/>
      <c r="M36" s="150" t="s">
        <v>93</v>
      </c>
      <c r="N36" s="158" t="s">
        <v>109</v>
      </c>
      <c r="O36" s="164" t="s">
        <v>104</v>
      </c>
      <c r="P36" s="140" t="s">
        <v>115</v>
      </c>
    </row>
    <row r="37" spans="1:16" x14ac:dyDescent="0.25">
      <c r="A37" s="65">
        <v>17</v>
      </c>
      <c r="B37" s="73" t="s">
        <v>77</v>
      </c>
      <c r="C37" s="71" t="s">
        <v>78</v>
      </c>
      <c r="D37" s="95" t="s">
        <v>43</v>
      </c>
      <c r="E37" s="180">
        <v>8</v>
      </c>
      <c r="F37" s="94"/>
      <c r="G37" s="84">
        <f t="shared" ref="G37:G39" si="8">E37*F37</f>
        <v>0</v>
      </c>
      <c r="H37" s="110"/>
      <c r="I37" s="84">
        <f t="shared" ref="I37:I39" si="9">E37*H37</f>
        <v>0</v>
      </c>
      <c r="J37" s="110"/>
      <c r="K37" s="111">
        <f t="shared" ref="K37:K39" si="10">E37*J37</f>
        <v>0</v>
      </c>
      <c r="L37" s="139"/>
      <c r="M37" s="150" t="s">
        <v>93</v>
      </c>
      <c r="N37" s="158" t="s">
        <v>109</v>
      </c>
      <c r="O37" s="163" t="s">
        <v>105</v>
      </c>
      <c r="P37" s="140" t="s">
        <v>116</v>
      </c>
    </row>
    <row r="38" spans="1:16" ht="22.5" x14ac:dyDescent="0.25">
      <c r="A38" s="65">
        <v>18</v>
      </c>
      <c r="B38" s="73">
        <v>921940</v>
      </c>
      <c r="C38" s="71" t="s">
        <v>79</v>
      </c>
      <c r="D38" s="72" t="s">
        <v>45</v>
      </c>
      <c r="E38" s="180">
        <v>24</v>
      </c>
      <c r="F38" s="94"/>
      <c r="G38" s="83">
        <f t="shared" si="8"/>
        <v>0</v>
      </c>
      <c r="H38" s="101"/>
      <c r="I38" s="83">
        <f t="shared" si="9"/>
        <v>0</v>
      </c>
      <c r="J38" s="101"/>
      <c r="K38" s="102">
        <f t="shared" si="10"/>
        <v>0</v>
      </c>
      <c r="L38" s="139"/>
      <c r="M38" s="150" t="s">
        <v>93</v>
      </c>
      <c r="N38" s="158" t="s">
        <v>109</v>
      </c>
      <c r="O38" s="163" t="s">
        <v>105</v>
      </c>
      <c r="P38" s="140" t="s">
        <v>117</v>
      </c>
    </row>
    <row r="39" spans="1:16" x14ac:dyDescent="0.25">
      <c r="A39" s="65">
        <v>19</v>
      </c>
      <c r="B39" s="64">
        <v>965311</v>
      </c>
      <c r="C39" s="71" t="s">
        <v>80</v>
      </c>
      <c r="D39" s="72" t="s">
        <v>45</v>
      </c>
      <c r="E39" s="180">
        <v>32</v>
      </c>
      <c r="F39" s="94"/>
      <c r="G39" s="84">
        <f t="shared" si="8"/>
        <v>0</v>
      </c>
      <c r="H39" s="110"/>
      <c r="I39" s="84">
        <f t="shared" si="9"/>
        <v>0</v>
      </c>
      <c r="J39" s="110"/>
      <c r="K39" s="111">
        <f t="shared" si="10"/>
        <v>0</v>
      </c>
      <c r="L39" s="139"/>
      <c r="M39" s="150" t="s">
        <v>93</v>
      </c>
      <c r="N39" s="158" t="s">
        <v>109</v>
      </c>
      <c r="O39" s="163" t="s">
        <v>106</v>
      </c>
      <c r="P39" s="140" t="s">
        <v>118</v>
      </c>
    </row>
    <row r="40" spans="1:16" x14ac:dyDescent="0.25">
      <c r="A40" s="65">
        <v>20</v>
      </c>
      <c r="B40" s="73">
        <v>921410</v>
      </c>
      <c r="C40" s="71" t="s">
        <v>64</v>
      </c>
      <c r="D40" s="72" t="s">
        <v>43</v>
      </c>
      <c r="E40" s="180">
        <v>6</v>
      </c>
      <c r="F40" s="94"/>
      <c r="G40" s="84">
        <f>E40*F40</f>
        <v>0</v>
      </c>
      <c r="H40" s="110"/>
      <c r="I40" s="84">
        <f>E40*H40</f>
        <v>0</v>
      </c>
      <c r="J40" s="110"/>
      <c r="K40" s="111">
        <f>E40*J40</f>
        <v>0</v>
      </c>
      <c r="L40" s="139"/>
      <c r="M40" s="150" t="s">
        <v>93</v>
      </c>
      <c r="N40" s="158" t="s">
        <v>109</v>
      </c>
      <c r="O40" s="163" t="s">
        <v>105</v>
      </c>
      <c r="P40" s="140" t="s">
        <v>113</v>
      </c>
    </row>
    <row r="41" spans="1:16" x14ac:dyDescent="0.25">
      <c r="A41" s="65">
        <v>21</v>
      </c>
      <c r="B41" s="75">
        <v>915111</v>
      </c>
      <c r="C41" s="93" t="s">
        <v>76</v>
      </c>
      <c r="D41" s="77" t="s">
        <v>45</v>
      </c>
      <c r="E41" s="180">
        <v>3</v>
      </c>
      <c r="F41" s="108"/>
      <c r="G41" s="83">
        <f>E41*F41</f>
        <v>0</v>
      </c>
      <c r="H41" s="101"/>
      <c r="I41" s="83">
        <f>E41*H41</f>
        <v>0</v>
      </c>
      <c r="J41" s="101"/>
      <c r="K41" s="102">
        <f>E41*J41</f>
        <v>0</v>
      </c>
      <c r="L41" s="139"/>
      <c r="M41" s="150" t="s">
        <v>93</v>
      </c>
      <c r="N41" s="158" t="s">
        <v>109</v>
      </c>
      <c r="O41" s="163" t="s">
        <v>107</v>
      </c>
      <c r="P41" s="140" t="s">
        <v>112</v>
      </c>
    </row>
    <row r="42" spans="1:16" x14ac:dyDescent="0.25">
      <c r="A42" s="109"/>
      <c r="B42" s="94"/>
      <c r="C42" s="16"/>
      <c r="D42" s="94"/>
      <c r="E42" s="182"/>
      <c r="F42" s="94"/>
      <c r="G42" s="84"/>
      <c r="H42" s="110"/>
      <c r="I42" s="84"/>
      <c r="J42" s="110"/>
      <c r="K42" s="111"/>
      <c r="L42" s="139"/>
      <c r="M42" s="154"/>
      <c r="N42" s="16"/>
      <c r="O42" s="164"/>
      <c r="P42" s="140"/>
    </row>
    <row r="43" spans="1:16" x14ac:dyDescent="0.25">
      <c r="A43" s="112" t="s">
        <v>28</v>
      </c>
      <c r="B43" s="43" t="s">
        <v>33</v>
      </c>
      <c r="C43" s="44" t="str">
        <f>C35</f>
        <v>Ostatní konstrukce a práce, bourání</v>
      </c>
      <c r="D43" s="45"/>
      <c r="E43" s="183"/>
      <c r="F43" s="46"/>
      <c r="G43" s="47">
        <f>SUM(G36:G41)</f>
        <v>0</v>
      </c>
      <c r="H43" s="48"/>
      <c r="I43" s="47">
        <f>SUM(I36:I41)</f>
        <v>0</v>
      </c>
      <c r="J43" s="49"/>
      <c r="K43" s="113">
        <f>SUM(K36:K41)</f>
        <v>0</v>
      </c>
      <c r="L43" s="139"/>
      <c r="M43" s="155"/>
      <c r="N43" s="160"/>
      <c r="O43" s="165"/>
      <c r="P43" s="140"/>
    </row>
    <row r="44" spans="1:16" x14ac:dyDescent="0.25">
      <c r="A44" s="99" t="s">
        <v>27</v>
      </c>
      <c r="B44" s="17" t="s">
        <v>37</v>
      </c>
      <c r="C44" s="15" t="s">
        <v>36</v>
      </c>
      <c r="D44" s="18"/>
      <c r="E44" s="184"/>
      <c r="F44" s="19"/>
      <c r="G44" s="61"/>
      <c r="H44" s="18"/>
      <c r="I44" s="61"/>
      <c r="J44" s="18"/>
      <c r="K44" s="100"/>
      <c r="L44" s="137"/>
      <c r="M44" s="153" t="s">
        <v>92</v>
      </c>
      <c r="N44" s="16"/>
      <c r="O44" s="164"/>
      <c r="P44" s="138"/>
    </row>
    <row r="45" spans="1:16" s="80" customFormat="1" ht="22.5" x14ac:dyDescent="0.25">
      <c r="A45" s="65">
        <v>22</v>
      </c>
      <c r="B45" s="73" t="s">
        <v>60</v>
      </c>
      <c r="C45" s="71" t="s">
        <v>61</v>
      </c>
      <c r="D45" s="81" t="s">
        <v>56</v>
      </c>
      <c r="E45" s="180">
        <v>9.8000000000000007</v>
      </c>
      <c r="F45" s="108"/>
      <c r="G45" s="83">
        <f>E45*F45</f>
        <v>0</v>
      </c>
      <c r="H45" s="101"/>
      <c r="I45" s="83">
        <f>E45*H45</f>
        <v>0</v>
      </c>
      <c r="J45" s="101"/>
      <c r="K45" s="102">
        <f>E45*J45</f>
        <v>0</v>
      </c>
      <c r="L45" s="143"/>
      <c r="M45" s="150" t="s">
        <v>93</v>
      </c>
      <c r="N45" s="158" t="s">
        <v>109</v>
      </c>
      <c r="O45" s="163" t="s">
        <v>108</v>
      </c>
      <c r="P45" s="144" t="s">
        <v>119</v>
      </c>
    </row>
    <row r="46" spans="1:16" s="80" customFormat="1" ht="22.5" x14ac:dyDescent="0.25">
      <c r="A46" s="65">
        <v>23</v>
      </c>
      <c r="B46" s="73" t="s">
        <v>62</v>
      </c>
      <c r="C46" s="71" t="s">
        <v>63</v>
      </c>
      <c r="D46" s="81" t="s">
        <v>56</v>
      </c>
      <c r="E46" s="180">
        <v>69.5</v>
      </c>
      <c r="F46" s="108"/>
      <c r="G46" s="83">
        <f t="shared" ref="G46:G47" si="11">E46*F46</f>
        <v>0</v>
      </c>
      <c r="H46" s="101"/>
      <c r="I46" s="83">
        <f t="shared" ref="I46" si="12">E46*H46</f>
        <v>0</v>
      </c>
      <c r="J46" s="101"/>
      <c r="K46" s="102">
        <f t="shared" ref="K46" si="13">E46*J46</f>
        <v>0</v>
      </c>
      <c r="L46" s="143"/>
      <c r="M46" s="150" t="s">
        <v>93</v>
      </c>
      <c r="N46" s="158" t="s">
        <v>109</v>
      </c>
      <c r="O46" s="163" t="s">
        <v>108</v>
      </c>
      <c r="P46" s="144" t="s">
        <v>120</v>
      </c>
    </row>
    <row r="47" spans="1:16" s="80" customFormat="1" ht="22.5" x14ac:dyDescent="0.25">
      <c r="A47" s="82">
        <v>24</v>
      </c>
      <c r="B47" s="73" t="s">
        <v>57</v>
      </c>
      <c r="C47" s="71" t="s">
        <v>58</v>
      </c>
      <c r="D47" s="72" t="s">
        <v>56</v>
      </c>
      <c r="E47" s="180">
        <v>2.2000000000000002</v>
      </c>
      <c r="F47" s="108"/>
      <c r="G47" s="83">
        <f t="shared" si="11"/>
        <v>0</v>
      </c>
      <c r="H47" s="101"/>
      <c r="I47" s="83">
        <f>E47*H47</f>
        <v>0</v>
      </c>
      <c r="J47" s="101"/>
      <c r="K47" s="102">
        <f>E47*J47</f>
        <v>0</v>
      </c>
      <c r="L47" s="143"/>
      <c r="M47" s="150" t="s">
        <v>93</v>
      </c>
      <c r="N47" s="158" t="s">
        <v>109</v>
      </c>
      <c r="O47" s="163" t="s">
        <v>108</v>
      </c>
      <c r="P47" s="144" t="s">
        <v>114</v>
      </c>
    </row>
    <row r="48" spans="1:16" x14ac:dyDescent="0.25">
      <c r="A48" s="109"/>
      <c r="B48" s="94"/>
      <c r="C48" s="16"/>
      <c r="D48" s="94"/>
      <c r="E48" s="182"/>
      <c r="F48" s="94"/>
      <c r="G48" s="84"/>
      <c r="H48" s="110"/>
      <c r="I48" s="84"/>
      <c r="J48" s="110"/>
      <c r="K48" s="111"/>
      <c r="L48" s="139"/>
      <c r="M48" s="151"/>
      <c r="N48" s="16"/>
      <c r="O48" s="16"/>
      <c r="P48" s="140"/>
    </row>
    <row r="49" spans="1:16" ht="15.75" thickBot="1" x14ac:dyDescent="0.3">
      <c r="A49" s="114" t="s">
        <v>28</v>
      </c>
      <c r="B49" s="115" t="s">
        <v>38</v>
      </c>
      <c r="C49" s="116" t="str">
        <f>C44</f>
        <v>Poplatky za skládky</v>
      </c>
      <c r="D49" s="117"/>
      <c r="E49" s="185"/>
      <c r="F49" s="118"/>
      <c r="G49" s="119">
        <f>SUM(G45:G47)</f>
        <v>0</v>
      </c>
      <c r="H49" s="120"/>
      <c r="I49" s="119">
        <f>SUM(I45:I47)</f>
        <v>0</v>
      </c>
      <c r="J49" s="121"/>
      <c r="K49" s="122">
        <f>SUM(K45:K47)</f>
        <v>0</v>
      </c>
      <c r="L49" s="145"/>
      <c r="M49" s="157"/>
      <c r="N49" s="146"/>
      <c r="O49" s="146"/>
      <c r="P49" s="147"/>
    </row>
    <row r="50" spans="1:16" x14ac:dyDescent="0.25">
      <c r="M50" s="94"/>
      <c r="N50" s="94"/>
    </row>
    <row r="51" spans="1:16" x14ac:dyDescent="0.25">
      <c r="M51" s="94"/>
      <c r="N51" s="94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2:D32" name="Oblast1_8_4"/>
    <protectedRange sqref="D47" name="Oblast1_9_2"/>
    <protectedRange sqref="A47" name="Oblast1_9_3_2_1"/>
    <protectedRange sqref="D45:D46" name="Oblast1_9_2_1_1"/>
    <protectedRange sqref="D21 D23" name="Oblast1_1_1_1_1"/>
    <protectedRange sqref="B19:C19" name="Oblast1_4_1_1"/>
    <protectedRange sqref="B20:C20" name="Oblast1_4_1_1_1"/>
    <protectedRange sqref="E41" name="Oblast1_9"/>
    <protectedRange sqref="B41:D41" name="Oblast1_9_1"/>
    <protectedRange sqref="D22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2014-08-27T11:44:07Z</cp:lastPrinted>
  <dcterms:created xsi:type="dcterms:W3CDTF">2014-03-25T12:30:43Z</dcterms:created>
  <dcterms:modified xsi:type="dcterms:W3CDTF">2014-11-10T14:19:55Z</dcterms:modified>
</cp:coreProperties>
</file>