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2892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78" i="1" l="1"/>
  <c r="J278" i="1"/>
  <c r="L218" i="1"/>
  <c r="J218" i="1"/>
  <c r="L270" i="1" l="1"/>
  <c r="J270" i="1"/>
  <c r="L286" i="1"/>
  <c r="J286" i="1"/>
  <c r="L266" i="1"/>
  <c r="J266" i="1"/>
  <c r="J311" i="1" l="1"/>
  <c r="L306" i="1"/>
  <c r="L311" i="1" s="1"/>
  <c r="J306" i="1"/>
  <c r="L302" i="1"/>
  <c r="J302" i="1"/>
  <c r="L298" i="1"/>
  <c r="J298" i="1"/>
  <c r="J295" i="1"/>
  <c r="L290" i="1"/>
  <c r="L295" i="1" s="1"/>
  <c r="J290" i="1"/>
  <c r="L282" i="1"/>
  <c r="J282" i="1"/>
  <c r="L274" i="1"/>
  <c r="J274" i="1"/>
  <c r="J263" i="1"/>
  <c r="L258" i="1"/>
  <c r="L263" i="1" s="1"/>
  <c r="J258" i="1"/>
  <c r="J255" i="1"/>
  <c r="L250" i="1"/>
  <c r="J250" i="1"/>
  <c r="L246" i="1"/>
  <c r="L255" i="1" s="1"/>
  <c r="J246" i="1"/>
  <c r="J243" i="1"/>
  <c r="L238" i="1"/>
  <c r="J238" i="1"/>
  <c r="L234" i="1"/>
  <c r="J234" i="1"/>
  <c r="L230" i="1"/>
  <c r="J230" i="1"/>
  <c r="L226" i="1"/>
  <c r="L243" i="1" s="1"/>
  <c r="J226" i="1"/>
  <c r="L223" i="1"/>
  <c r="J223" i="1"/>
  <c r="L214" i="1"/>
  <c r="J214" i="1"/>
  <c r="J211"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L211" i="1" s="1"/>
  <c r="J158" i="1"/>
  <c r="J155" i="1"/>
  <c r="L150" i="1"/>
  <c r="J150" i="1"/>
  <c r="L146" i="1"/>
  <c r="J146" i="1"/>
  <c r="L142" i="1"/>
  <c r="J142" i="1"/>
  <c r="L138" i="1"/>
  <c r="J138" i="1"/>
  <c r="L134" i="1"/>
  <c r="J134" i="1"/>
  <c r="L130" i="1"/>
  <c r="J130" i="1"/>
  <c r="L126" i="1"/>
  <c r="J126" i="1"/>
  <c r="L122" i="1"/>
  <c r="L155" i="1" s="1"/>
  <c r="J122" i="1"/>
  <c r="J119"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L119" i="1" s="1"/>
  <c r="J58" i="1"/>
  <c r="L54" i="1"/>
  <c r="J54" i="1"/>
  <c r="J51" i="1"/>
  <c r="L46" i="1"/>
  <c r="J46" i="1"/>
  <c r="L42" i="1"/>
  <c r="J42" i="1"/>
  <c r="L38" i="1"/>
  <c r="J38" i="1"/>
  <c r="L34" i="1"/>
  <c r="J34" i="1"/>
  <c r="L30" i="1"/>
  <c r="L51" i="1" s="1"/>
  <c r="J30" i="1"/>
  <c r="J27" i="1"/>
  <c r="L22" i="1"/>
  <c r="J22" i="1"/>
  <c r="L18" i="1"/>
  <c r="J18" i="1"/>
  <c r="L14" i="1"/>
  <c r="L27"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<sst xmlns="http://schemas.openxmlformats.org/spreadsheetml/2006/main" count="755" uniqueCount="279">
  <si>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</si>
  <si>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</si>
  <si>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</si>
  <si>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</si>
  <si>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</si>
  <si>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</si>
  <si>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</si>
  <si>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</si>
  <si>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</si>
  <si>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</si>
  <si>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</si>
  <si>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</si>
  <si>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</si>
  <si>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</si>
  <si>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</si>
  <si>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</si>
  <si>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</si>
  <si>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</si>
  <si>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</si>
  <si>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</si>
  <si>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</si>
  <si>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</si>
  <si>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</si>
  <si>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</si>
  <si>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</si>
  <si>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</si>
  <si>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</si>
  <si>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</si>
  <si>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</si>
  <si>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</si>
  <si>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</si>
  <si>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</si>
  <si>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</si>
  <si>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</si>
  <si>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</si>
  <si>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</si>
  <si>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</si>
  <si>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</si>
  <si>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</si>
  <si>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</si>
  <si>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</si>
  <si>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</si>
  <si>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</si>
  <si>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</si>
  <si>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</si>
  <si>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</si>
  <si>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</si>
  <si>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</si>
  <si>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</si>
  <si>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</si>
  <si>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</si>
  <si>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</si>
  <si>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</si>
  <si>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</si>
  <si>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</si>
  <si>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</si>
  <si>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</si>
  <si>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</si>
  <si>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</si>
  <si>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</si>
  <si>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</si>
  <si>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</si>
  <si>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</si>
  <si>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</si>
  <si>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</si>
  <si>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</si>
  <si>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</si>
  <si>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</si>
  <si>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</si>
  <si>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</si>
  <si>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</si>
  <si>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</si>
  <si>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</si>
  <si>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</si>
  <si>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</si>
  <si>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</si>
  <si>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</si>
  <si>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</si>
  <si>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</si>
  <si>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</si>
  <si>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</si>
  <si>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</si>
  <si>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</si>
  <si>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</si>
  <si>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</si>
  <si>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</si>
  <si>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</si>
  <si>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</si>
  <si>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</si>
  <si>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</si>
  <si>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</si>
  <si>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</si>
  <si>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</si>
  <si>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</si>
  <si>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</si>
  <si>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</si>
  <si>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</si>
  <si>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</si>
  <si>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10-20-03</t>
  </si>
  <si>
    <t>Výh. Skály - Praha Vysočany, železniční most v ev. km 10,350</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</si>
  <si>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</si>
  <si>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</si>
  <si>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</si>
  <si>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</si>
  <si>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</si>
  <si>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</si>
  <si>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</si>
  <si>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</si>
  <si>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(56,978+596,368)*1,9</t>
  </si>
  <si>
    <t>Technická specifikace položky odpovídá příslušné cenové soustavě</t>
  </si>
  <si>
    <t>POPLATKY ZA LIKVIDACŮ ODPADŮ NEKONTAMINOVANÝCH - 17 01 01  BETON Z DEMOLIC OBJEKTŮ, ZÁKLADŮ TV</t>
  </si>
  <si>
    <t>1: viz položka 966165; 85,506*2,5</t>
  </si>
  <si>
    <t>POPLATKY ZA LIKVIDACŮ ODPADŮ NEKONTAMINOVANÝCH - 17 05 04  KAMENNÁ SUŤ</t>
  </si>
  <si>
    <t>1: viz položka 966135; 126,275*2,49</t>
  </si>
  <si>
    <t>SEJMUTÍ ORNICE NEBO LESNÍ PŮDY S ODVOZEM DO 20KM</t>
  </si>
  <si>
    <t>M3</t>
  </si>
  <si>
    <t>1: 1. etapa, příloha 9.1 - sejmutí ornice;(48,46+82,03)*0,2_x000D_
2: 2. etapa, příloha 9.2 - sejmutí ornice;(113,8+40,6)*0,2</t>
  </si>
  <si>
    <t>VYKOPÁVKY ZE ZEMNÍKŮ A SKLÁDEK TŘ. I, ODVOZ DO 20KM</t>
  </si>
  <si>
    <t>1: zemina pro svahové kužely-kolem levého pražského křídla; (40*3)/3</t>
  </si>
  <si>
    <t>HLOUBENÍ JAM ZAPAŽ I NEPAŽ TŘ. I, ODVOZ DO 20KM</t>
  </si>
  <si>
    <t>1: 1. etapa, příl. 9.1; (15,89+60,08)/2*(3,8+1,25)/2+(17,8+93,4)/2*(1,9+3,25)/2+8,13+7,0+8,41*7,0_x000D_
2: 2. etapa, příl. 9.2; 3,2*18,6+(13,3+69,2)/2*(4,0+1,1)/2+8,13*3,0+(14,15+50,63)/2*(0,95+2,9)/2+8,41*3,3+(1,77+6,83)/2*(0,6+1,3)/2</t>
  </si>
  <si>
    <t>ULOŽENÍ SYPANINY DO NÁSYPŮ SE ZHUTNĚNÍM</t>
  </si>
  <si>
    <t>ULOŽENÍ SYPANINY DO NÁSYPŮ A NA SKLÁDKY BEZ ZHUTNĚNÍ</t>
  </si>
  <si>
    <t>1: 56,978+596,368</t>
  </si>
  <si>
    <t>Základy</t>
  </si>
  <si>
    <t>SANAČNÍ VRSTVY Z KAMENIVA DRCENÉHO</t>
  </si>
  <si>
    <t>1: obsyp drenáží štěrkem 16/32 - přílohy 9.1, 8.4; 10,32*0,091+(10,25+5,3)*0,091</t>
  </si>
  <si>
    <t>ZÁPOROVÉ PAŽENÍ Z KOVU DOČASNÉ</t>
  </si>
  <si>
    <t>1: etapa 1 - viz příloha 9.1; (3867,59+442,78+313,28)*0,001_x000D_
2: etapa 2 - viz příloha 9.2; (3424,20+413,82+345,51+2522,04)*0,001</t>
  </si>
  <si>
    <t>VÝDŘEVA ZÁPOROVÉHO PAŽENÍ DOČASNÁ (KUBATURA)</t>
  </si>
  <si>
    <t>1: etapa 1 - viz příloha 9.1; 5,4_x000D_
2: etapa 2 - viz příloha 9.2; 5,35+0,53</t>
  </si>
  <si>
    <t>MIKROPILOTY KOMPLET D DO 150MM NA POVRCHU</t>
  </si>
  <si>
    <t>M</t>
  </si>
  <si>
    <t>1: mikropiloty 108/16 mm - viz příloha 5; 120+120+19,5+18+(13+18)*3</t>
  </si>
  <si>
    <t>VRTY PRO KOTVENÍ, INJEKTÁŽ A MIKROPILOTY NA POVRCHU TŘ. II D DO 150MM</t>
  </si>
  <si>
    <t>1: vrty pro kotvy - etapa 1 - příloha 9.1; 5,1+5,15+4,0*4_x000D_
2: vrty pro kotvy - etapa 2 - příloha 9.2; 8,0*2</t>
  </si>
  <si>
    <t>VRTY PRO KOTVENÍ A INJEKTÁŽ NA POVRCHU TŘ. IV D DO 50MM</t>
  </si>
  <si>
    <t>1: vrty pro trny v křídlech O 40 mm - viz příloha 5; 21+19</t>
  </si>
  <si>
    <t>VRTY PRO KOTV, INJEKT, MIKROPIL NA POVRCHU TŘ IV D DO 80MM</t>
  </si>
  <si>
    <t>1: vrty pro injektáž opěr a křídel O 56 mm - viz příloha 5; 84,55+84,55+33,6+30,4</t>
  </si>
  <si>
    <t>VRTY PRO KOTVENÍ, INJEKTÁŽ A MIKROPILOTY NA POVRCHU TŘ. IV D DO 150MM</t>
  </si>
  <si>
    <t>1: vrty pro mikropiloty - příloha 5; 119,4+120+36+30+30+36</t>
  </si>
  <si>
    <t>VRTY PRO KOTVENÍ, INJEKTÁŽ A MIKROPILOTY NA POVRCHU TŘ. IV D DO 300MM</t>
  </si>
  <si>
    <t>1: vrty pro odvodnění v křídlech O 240 mm; 2,45*2+2,80+2,95</t>
  </si>
  <si>
    <t>VRTY PRO PILOTY TŘ I D DO 200MM</t>
  </si>
  <si>
    <t>1: vrty O 200 pro zápory - příloha 9.2; 2,5+4,5+7,0*15</t>
  </si>
  <si>
    <t>VRTY PRO PILOTY TŘ. I D DO 300MM</t>
  </si>
  <si>
    <t>1: vrty O 300 pro zápory - příloha 9.1; 2,5*2+5*2</t>
  </si>
  <si>
    <t>VRTY PRO PILOTY TŘ. I D DO 400MM</t>
  </si>
  <si>
    <t>1: vrty O 320 pro zápory - příloha 9.1; 6,5*4</t>
  </si>
  <si>
    <t>VÝZTUŽ ZÁKLADŮ Z OCELI 10505, B500B</t>
  </si>
  <si>
    <t>1: trny pro přibetonování křídla - příloha 5; (103,57+93,71)*0,001_x000D_
2: kotvení mikropilot - bet. výztuž - příloha 5; 298,35*0,001_x000D_
3: ocel pro kotvení mikropilot - příloha 5; (635,85+72)*0,001</t>
  </si>
  <si>
    <t>INJEKTOVÁNÍ NÍZKOTLAKÉ Z CEMENTOVÉ MALTY NA POVRCHU</t>
  </si>
  <si>
    <t>1: injektáž stávající spodní stavby - viz příloha 5; 22,17_x000D_
2: vysokopevnostní zálivka trnů - příloha 5; 0,0264</t>
  </si>
  <si>
    <t>KOTVENÍ NA POVRCHU Z BETONÁŘSKÉ VÝZTUŽE DL. DO 7M</t>
  </si>
  <si>
    <t>KUS</t>
  </si>
  <si>
    <t>1: příl. č. 9.1, kotvy etapa 1; 6</t>
  </si>
  <si>
    <t>KOTVENÍ NA POVRCHU Z PŘEDPÍNACÍ VÝZTUŽE DL. DO 8M</t>
  </si>
  <si>
    <t>1: kotvy záporového pažení - příl. 9.2; 2</t>
  </si>
  <si>
    <t>Svislé konstrukce</t>
  </si>
  <si>
    <t>ŘÍMSY ZE ŽELEZOBETONU DO C30/37 (B37)</t>
  </si>
  <si>
    <t>1: římsy na deske (NK); 2*2,1 ;viz. Výkres tvaru_x000D_
2: římsy uložných prahů; 4*0,9 ;viz. Výkres tvaru</t>
  </si>
  <si>
    <t>VÝZTUŽ ŘÍMS Z OCELI 10505, B500B</t>
  </si>
  <si>
    <t>1: příl. č. 7.2b a 7.3b, výztuž říms NK_x000D_
2: NK1; 109,43*0,001_x000D_
3: NK2; 109,37*0,001_x000D_
4: příl. č. 7.4 až 7.7, výztuž říms na křídlech ÚP_x000D_
5: ÚP-OP1-NK2; 76,79*0,001_x000D_
6: ÚP-OP1-NK1; 76,79*0,001_x000D_
7: ÚP-OP2-NK2; 76,88*0,001_x000D_
8: ÚP-OP2-NK1; 76,79*0,001</t>
  </si>
  <si>
    <t>MOSTNÍ OPĚRY A KŘÍDLA ZE ŽELEZOVÉHO BETONU DO C25/30 (B30)</t>
  </si>
  <si>
    <t xml:space="preserve">1: přibetonování křídel - beton C25/30 - příloha 5; 27,93+26,21+21,26+19,72_x000D_
</t>
  </si>
  <si>
    <t>MOSTNÍ OPĚRY A KŘÍDLA ZE ŽELEZOVÉHO BETONU DO C30/37 (B37)</t>
  </si>
  <si>
    <t>1: úložný blok na opěre OP1 v 1. etapě výstavby_x000D_
2: 24,54 ;viz. výkres tvaru_x000D_
3: úložný blok na opěre OP2 v 1. etapě výstavby_x000D_
4: 24,54 ;viz. výkres tvaru_x000D_
5: úložný blok na opěre OP1 v 2. etapě výstavby_x000D_
6: 17,44  ;viz. výkres tvaru_x000D_
7: úložný blok na opěre OP1 v 2. etapě výstavby_x000D_
8: 17,64 ;viz. výkres tvaru</t>
  </si>
  <si>
    <t>VÝZTUŽ MOSTNÍCH OPĚR A KŘÍDEL Z OCELI 10505, B500B</t>
  </si>
  <si>
    <t>1: výztuž ÚP, OP1-NK1 - příloha 7.4; 1860,71*0,001_x000D_
2: výztuž ÚP, OP1-NK2 - příloha 7.5; 2537,36*0,001_x000D_
3: výztuž ÚP, OP2-NK1 - příloha 7.6; 1873,33*0,001_x000D_
4: výztuž ÚP, OP2-NK2 - příloha 7.7; 2491,49*0,001_x000D_
5: odečet výztuže říms_x000D_
6: příl. č. 7.4 až 7.7, výztuž říms na křídlech ÚP_x000D_
7: ÚP-OP1-NK2; -76,79*0,001_x000D_
8: ÚP-OP1-NK1; -76,79*0,001_x000D_
9: ÚP-OP2-NK2; -76,88*0,001_x000D_
10: ÚP-OP2-NK1; -76,79*0,001</t>
  </si>
  <si>
    <t>VÝZTUŽ MOSTNÍCH OPĚR A KŘÍDEL Z KARI SÍTÍ</t>
  </si>
  <si>
    <t>ZÁBRADLÍ Z DÍLCŮ KOVOVÝCH ŽÁROVĚ ZINK PONOREM S NÁTĚREM</t>
  </si>
  <si>
    <t>KG</t>
  </si>
  <si>
    <t>1: zábradlí - příloha 8.1; 2*581</t>
  </si>
  <si>
    <t>KOMPL KONSTR JÍMEK Z DÍLCŮ ZE ŽELBET DO C40/50 (B50)</t>
  </si>
  <si>
    <t>1: viz příloha 4.2 a 4.4_x000D_
2: základ; 2*(3,14*1.6*1.6/4*0,36)_x000D_
3: dno; 2*(3,14*1,3*1,3/4*0,15)_x000D_
4: šachtová skruž O 1000 - výška 600 mm; 2*0,403_x000D_
5: šachtová skruž O 1000 - výška 1000 mm; 2*0,4485_x000D_
6: přechodová skruž O 1000/625 - výška 600 mm; 2*0,234_x000D_
7: poklop; 2*(3,14*0,78*0,78/4*0,12)</t>
  </si>
  <si>
    <t>Vodorovné konstrukce</t>
  </si>
  <si>
    <t>MOSTNÍ NOSNÉ DESKOVÉ KONSTRUKCE ZE ŽELEZOBETONU C30/37</t>
  </si>
  <si>
    <t>1: Nosní konstrukce NK2 - 1.Etapa výstavby_x000D_
2: viz. Výkres tvaru; 45,23_x000D_
3: Nosní konstrukce NK1 - 2.Etapa výstavby_x000D_
4: viz. Výkres tvaru; 25,3_x000D_
5: krajní ozuby desky; 4*0,35*0,3</t>
  </si>
  <si>
    <t>VÝZTUŽ MOSTNÍ DESKOVÉ KONSTRUKCE Z OCELI 10505, B500B</t>
  </si>
  <si>
    <t>1: výztuž NK1 - příčník - příloha 7.2a; 960,84*0.001_x000D_
2: výztuž NK1 - deska - příloha 7.2b; 2446,84*0.001_x000D_
3: výztuž NK2 - příčník - příloha 7.3a; 1812,64*0.001_x000D_
4: výztuž NK2 - deska - příloha 7.3b; 4562,40*0.001_x000D_
5: odečet výztuže říms_x000D_
6: příl. č. 7.2b a 7.3b, výztuž říms NK_x000D_
7: NK1; -109,43*0,001_x000D_
8: NK2; -109,37*0,001</t>
  </si>
  <si>
    <t>MOSTNÍ NOSNÍKY Z OCELI</t>
  </si>
  <si>
    <t>1: viz. Výkres ocelových nosníků_x000D_
2: nosníky NK2 -etapa 1 - příloha 7.1a; 26325*0.001_x000D_
3: svorníky (drobný materiál)- příloha 7.1a; 355,9*0.001_x000D_
4: nosníky NK1 -etapa 2 - příloha 7.1b; 14479*0.001_x000D_
5: svorníky (drobný materiál)- příloha 7.1b; 187,3*0.001</t>
  </si>
  <si>
    <t>PODKL A VÝPLŇ VRSTVY Z PROST BET DO B12,5</t>
  </si>
  <si>
    <t>1: srovnávací beton tl. 60 mm pod úložnými prahy po ubourání opěr a křídel - přílohy 9.1 a 9.2; 0,06*(15,86+16,72+9,26+10,18)</t>
  </si>
  <si>
    <t>PODKLADNÍ A VÝPLŇOVÉ VRSTVY Z PROSTÉHO BETONU C25/30</t>
  </si>
  <si>
    <t>1: betonové čelo drenáže - výtok za OP2 - beton C 25/30; 0,57*1,0*0,6_x000D_
2: podkladní beton dlažeb kolem rovnoběžných křídel, příloha 4.1; (2,46+3,82+3,2+3,0)*1,2*0,15_x000D_
3: prahy dlažeb; příloha 4.4; 2*(0,5*0,9*0,58)</t>
  </si>
  <si>
    <t>PODKL A VÝPLŇ VRSTVY ZE ŽELEZOBET DO C25/30 (B30)</t>
  </si>
  <si>
    <t>1: podkladní beton pod drenáže - C 25/30 - viz přílohy 4.2, 8,4_x000D_
2: za OP1; 1,0*10,32_x000D_
3: za OP2; 0,95*10,25+0,3*6,4</t>
  </si>
  <si>
    <t>VÝZTUŽ PODKL VRSTEV Z KARI-SÍTÍ</t>
  </si>
  <si>
    <t>1: kari síť 8/8 -100x100 mm - za OP1; 2*4,0*10,32*1,1*0,0079_x000D_
2: kari síť 8/8 -100x100 mm - za OP2; 2*4,0*10,25*1,1*0,0079+(1,4+1,2)*6,4*0,0079</t>
  </si>
  <si>
    <t>VYROVNÁVACÍ A SPÁDOVÝ ŽELEZOBETON C30/37</t>
  </si>
  <si>
    <t>1: tvrdá ochrana izolace - viz příloha 4.2; (5,02+9,52)*7,75*0,05</t>
  </si>
  <si>
    <t>VÝZTUŽ VYROVNÁVACÍHO A SPÁDOVÉHO BETONU Z KARI SÍTÍ</t>
  </si>
  <si>
    <t>1: kari síť 4/4 -100x100 mm - viz příloha 4.2; (5,02+9,52)*1,1*7,75*0,00197</t>
  </si>
  <si>
    <t>VYROVNÁVACÍ A SPÁD VRSTVY Z MALTY ZVLÁŠTNÍ (PLASTMALTA)</t>
  </si>
  <si>
    <t>1: polymerbeton v ozubech - přílohy 8.4 a 4.2; 2*(0,03*0,455)*(15,82-0,15*2)</t>
  </si>
  <si>
    <t>VÝPLŇ ZA OPĚRAMI A ZDMI Z KAMENIVA DRCENÉHO</t>
  </si>
  <si>
    <t xml:space="preserve">1: zásyp štěrkodrtí za opěrami - přílohy 4.2, 4,1, 8,3_x000D_
2: pod kolejemi 1, 2; (1,08+0,89)*(5,17+5,3)_x000D_
3: pod kolejí 0; (1,08+0,89)*5,1_x000D_
</t>
  </si>
  <si>
    <t>VÝPLŇ ZA OPĚRAMI A ZDMI Z MEZEROVITÉHO BETONU</t>
  </si>
  <si>
    <t>1: drenážní beton za opěrami, příl. 4.1, 4.2;_x000D_
2: kolej 1; (7,83+7,56)*2,7+2,35*(5,2+5,25)*(0,64+0,56)/2_x000D_
3: kolej 2; (7,83+7,56)*2,35+2,75*5,25*0,64+2,85*5,2*0,56_x000D_
4: kolej 0; (7,67+8,21)*5.1</t>
  </si>
  <si>
    <t>DLAŽBY Z LOMOVÉHO KAMENE NA MC</t>
  </si>
  <si>
    <t>1: dlažba kolem rovnoběžných křídel, příloha 4.1; (2,46+3,82+3,2+3,0)*1,2*0,2</t>
  </si>
  <si>
    <t>Úpravy povrchu</t>
  </si>
  <si>
    <t>REPROFIL VODOR PLOCH SHORA SANAČ MALTOU DVOUVRST TL DO 50MM</t>
  </si>
  <si>
    <t>M2</t>
  </si>
  <si>
    <t>1: sanační omítka - vyrovnání povrchu pod ÚP; 21,77*0,8+22,9*0,85</t>
  </si>
  <si>
    <t>Izolace proti vodě</t>
  </si>
  <si>
    <t>R711001-2091a</t>
  </si>
  <si>
    <t>Firemní balíčky</t>
  </si>
  <si>
    <t>IZOLACE SVI 1a</t>
  </si>
  <si>
    <t>m2</t>
  </si>
  <si>
    <t>1: vodorovná izolace na NK; (5,02+9,52+0,54)*7,75</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</si>
  <si>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</si>
  <si>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R711001-2092</t>
  </si>
  <si>
    <t>IZOLACE SVI 2</t>
  </si>
  <si>
    <t>1: boky NK; (0,56*7,75)*2+4*(4,9+0,32)*1,41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</si>
  <si>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</si>
  <si>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</si>
  <si>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</si>
  <si>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konec NK, svislý rub ÚP; (2,2*(15,82-3,35*2))*2+3,05*1,13*4+0,61*4,135*4+0,98*0,7*4+6,05*4+2,55*4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</si>
  <si>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</si>
  <si>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</si>
  <si>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</si>
  <si>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vodorovné povrchy ÚP, opěry pod ÚP, betony pod drenážemi; (2,02*5,05+(0,76*0,75)/2)*4+21,77*0,8+22,9*0,85+10,32*3,7+10,25*3,7</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</si>
  <si>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</si>
  <si>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</si>
  <si>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</si>
  <si>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ocelový nosník_x000D_
2: celá plocha nosníku; 31*(0,99+0,8)*7,6</t>
  </si>
  <si>
    <t>PROTIKOROZ OCHRANA OCEL KONSTR NÁSTŘIKEM METALIZACÍ</t>
  </si>
  <si>
    <t>1: viz. ocelový nosník_x000D_
2: dolní pásnice nosníků; 31*0,8*7,6</t>
  </si>
  <si>
    <t>Trubní vedení</t>
  </si>
  <si>
    <t>POTRUBÍ DREN Z TRUB PLAST DN DO 150MM DĚROVANÝCH</t>
  </si>
  <si>
    <t>1: za OP1 - příloha 4.1, 9.2; 17_x000D_
2: za OP2 - příloha 4.1, 9.2; 22,7</t>
  </si>
  <si>
    <t>Ostatní konstrukce a práce</t>
  </si>
  <si>
    <t>DROBNÉ DOPLŇK KONSTR KOVOVÉ NEREZ</t>
  </si>
  <si>
    <t>1: nerezový pásek 40x5 mm (ukončení izolace)_x000D_
2: NK; (2*8,55+2*14,82)*0,04*0,005*8000_x000D_
3: úložné prahy; (4*4,93)*0,04*0,005*8000_x000D_
4: nerez trubka - průchodka křídly O219/6; 31,5*(2,55*2+2,9+3,05)_x000D_
5: nerez plech 250/300/8 mm navařený na průchodku; 4*(0,25*0,3*0,008*8000)_x000D_
6: viz přílohy; 4 a 8.4_x000D_
7: destičky - měření bludných proudů; 12*2,0_x000D_
8: krycí plechy v římse mezi NK a ÚP, P5-200/2300_x000D_
9: 2*(0,005*0,2*2,3*8000)*0,001_x000D_
_x000D_
10: 2*(0,005*0,2*2,325*8000)*0,001</t>
  </si>
  <si>
    <t>OČIŠTĚNÍ OCEL KONSTR OTRYSKÁNÍM NA SUCHO KŘEMIČ PÍSKEM</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</si>
  <si>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</si>
  <si>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</si>
  <si>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</si>
  <si>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</si>
  <si>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</si>
  <si>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</si>
  <si>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kamenné rovnaniny - viz přílohy 9 a 4; 2,76*10,35+3,26*10,25_x000D_
2: pravá křídla; (2,47*4,2)*2+(1,2*0,99*0,8)*2+2*(0,7*0,7)/2*1,55_x000D_
3: levá křídla; (4,07+4,9)*0,99_x000D_
4: opěry; 10,25*(1,47+1,55)_x000D_
5: kamenná římsa NK - pravá strana; 0,5*0,3*7_x000D_
6: viz přílohy 3, 9.1, 9.2</t>
  </si>
  <si>
    <t>BOURÁNÍ KONSTRUKCÍ ZE ŽELEZOBETONU S ODVOZEM DO 8KM</t>
  </si>
  <si>
    <t>1: NK; 8,0*7,0_x000D_
2: římsový nosník; 0,97*15,98_x000D_
3: pilíře; (3,7*1,21*0,88)*2+0,635*1,21*2,7+1,24*1,21*2,7</t>
  </si>
  <si>
    <t>DEMONTÁŽ KONSTRUKCÍ KOVOVÝCH S ODVOZEM DO 12KM</t>
  </si>
  <si>
    <t>1: ocelové nosníky; (6,9*24*140,0)*0,001_x000D_
2: zábradlí (odhad 50 kg/m); 2*16,0*50*0,001_x000D_
3: viz příloha 3</t>
  </si>
  <si>
    <t>S</t>
  </si>
  <si>
    <t>Celkem za 15</t>
  </si>
  <si>
    <t>Celkem za 10</t>
  </si>
  <si>
    <t>Celkem za 20</t>
  </si>
  <si>
    <t>Celkem za 30</t>
  </si>
  <si>
    <t>Celkem za 40</t>
  </si>
  <si>
    <t>Celkem za 60</t>
  </si>
  <si>
    <t>Celkem za 711</t>
  </si>
  <si>
    <t>Celkem za 783</t>
  </si>
  <si>
    <t>Celkem za 80</t>
  </si>
  <si>
    <t>Celkem za 90</t>
  </si>
  <si>
    <t>Celkem za 96</t>
  </si>
  <si>
    <t>SUDOP PRAHA a.s.</t>
  </si>
  <si>
    <t>Radek Domkář</t>
  </si>
  <si>
    <t>SOUPIS PRACÍ</t>
  </si>
  <si>
    <t>SŽDC s.o.</t>
  </si>
  <si>
    <t>NIVELAČNÍ ZNAČKY KOVOVÉ</t>
  </si>
  <si>
    <t>1:viz TZ; 12</t>
  </si>
  <si>
    <t>OCHRANNÁ KONSTRUKCE</t>
  </si>
  <si>
    <t>1:ochranná konstrukce pod mostem pro provádění (půdorysná plocha ochranné konstrukce)
2:příloha 4.1 a 9.1; 3,4*(16,0+2*1,0)</t>
  </si>
  <si>
    <t>TĚSNĚNÍ DILATAČ SPAR PRYŽ PÁSKOU NEBO KRUH PROFILEM</t>
  </si>
  <si>
    <t>1:elastomerový těsnící profil
2: viz příloha 4.3; 2*15,82</t>
  </si>
  <si>
    <t>oprava 1 5.6.2019</t>
  </si>
  <si>
    <t>oprava 2 17.6.2019</t>
  </si>
  <si>
    <t xml:space="preserve">1: přibetonování křídel - kari-síť - příloha 5; 2022,20*0,001_x000D_
</t>
  </si>
  <si>
    <t>oprava 3 24.6.2019</t>
  </si>
  <si>
    <t>SPÁROVÁNÍ STARÉHO ZDIVA CEMENTOVOU MALTOU</t>
  </si>
  <si>
    <t>1: příloha 5, hloubkové spárování před injektáží
2: OP1; 12,63*1,65
3: OP2; 12,63*1,65
4: pohled zprava; (1,64+2,64)/2*5,1+(2,58+1,58)/2*5,65
5: pohled zleva; (2,58+1,58)/2*5,15+(2,64+1,64)/2*4,55</t>
  </si>
  <si>
    <t>OČIŠTĚNÍ ZDIVA OTRYSKÁNÍM NA SUCHO KŘEMIČ PÍSKEM</t>
  </si>
  <si>
    <t>1: příloha 5, tryskání pískem po sanaci, pouze líce opěr zepředu
2: OP1; 12,63*1,65
3: OP2; 12,63*1,65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</si>
</sst>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
      <sz val="8"/>
      <color rgb="FFFF33CC"/>
      <name val="Arial"/>
      <family val="2"/>
      <charset val="238"/>
    </font>
    <font>
      <sz val="8"/>
      <color rgb="FFFF33CC"/>
      <name val="Arial CE"/>
      <charset val="238"/>
    </font>
    <font>
      <b/>
      <sz val="10"/>
      <color rgb="FF00B050"/>
      <name val="Arial"/>
      <family val="2"/>
      <charset val="238"/>
    </font>
    <font>
      <sz val="8"/>
      <color rgb="FF00B050"/>
      <name val="Arial"/>
      <family val="2"/>
      <charset val="238"/>
    </font>
    <font>
      <sz val="8"/>
      <color rgb="FF00B05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47" fillId="0" borderId="55" xfId="0" applyFont="1" applyFill="1" applyBorder="1" applyAlignment="1" applyProtection="1">
      <alignment wrapText="1"/>
      <protection locked="0"/>
    </xf>
    <xf numFmtId="0" fontId="45" fillId="0" borderId="0" xfId="0" applyFont="1" applyAlignment="1" applyProtection="1">
      <alignment vertical="center"/>
      <protection hidden="1"/>
    </xf>
    <xf numFmtId="0" fontId="46" fillId="0" borderId="0" xfId="0" applyFont="1" applyAlignment="1" applyProtection="1">
      <alignment vertical="center"/>
      <protection hidden="1"/>
    </xf>
    <xf numFmtId="166" fontId="47" fillId="0" borderId="1" xfId="0" applyNumberFormat="1" applyFont="1" applyFill="1" applyBorder="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8" fillId="3" borderId="49" xfId="0" applyNumberFormat="1" applyFont="1" applyFill="1" applyBorder="1" applyAlignment="1" applyProtection="1">
      <alignment vertical="center"/>
      <protection locked="0"/>
    </xf>
    <xf numFmtId="0" fontId="49" fillId="0" borderId="0" xfId="0" applyFont="1" applyAlignment="1" applyProtection="1">
      <alignment vertical="center"/>
      <protection hidden="1"/>
    </xf>
    <xf numFmtId="0" fontId="50" fillId="0" borderId="58" xfId="0" applyFont="1" applyFill="1" applyBorder="1" applyAlignment="1" applyProtection="1">
      <alignment wrapText="1"/>
      <protection locked="0"/>
    </xf>
    <xf numFmtId="0" fontId="50" fillId="0" borderId="1" xfId="0" applyFont="1" applyFill="1" applyBorder="1" applyAlignment="1" applyProtection="1">
      <alignment wrapText="1"/>
      <protection locked="0"/>
    </xf>
    <xf numFmtId="0" fontId="50" fillId="0" borderId="55" xfId="0" applyFont="1" applyFill="1" applyBorder="1" applyAlignment="1" applyProtection="1">
      <alignment wrapText="1"/>
      <protection locked="0"/>
    </xf>
    <xf numFmtId="0" fontId="50" fillId="0" borderId="1" xfId="0" applyFont="1" applyFill="1" applyBorder="1" applyAlignment="1" applyProtection="1">
      <alignment horizontal="center" wrapText="1"/>
      <protection locked="0"/>
    </xf>
    <xf numFmtId="166" fontId="50" fillId="0" borderId="1" xfId="0" applyNumberFormat="1" applyFont="1" applyFill="1" applyBorder="1" applyAlignment="1" applyProtection="1">
      <alignment horizontal="center" wrapText="1"/>
      <protection locked="0"/>
    </xf>
    <xf numFmtId="4" fontId="50" fillId="0" borderId="1" xfId="0" applyNumberFormat="1" applyFont="1" applyFill="1" applyBorder="1" applyAlignment="1" applyProtection="1">
      <alignment horizontal="center"/>
      <protection locked="0"/>
    </xf>
    <xf numFmtId="4" fontId="50" fillId="0" borderId="62" xfId="0" applyNumberFormat="1" applyFont="1" applyFill="1" applyBorder="1" applyAlignment="1" applyProtection="1">
      <alignment horizontal="center"/>
      <protection locked="0"/>
    </xf>
    <xf numFmtId="0" fontId="50" fillId="0" borderId="57" xfId="0" applyFont="1" applyFill="1" applyBorder="1" applyAlignment="1" applyProtection="1">
      <alignment wrapText="1"/>
      <protection locked="0"/>
    </xf>
    <xf numFmtId="0" fontId="50" fillId="0" borderId="0" xfId="0" applyFont="1" applyFill="1" applyBorder="1" applyAlignment="1" applyProtection="1">
      <alignment wrapText="1"/>
      <protection locked="0"/>
    </xf>
    <xf numFmtId="0" fontId="50" fillId="0" borderId="0" xfId="0" applyFont="1" applyFill="1" applyBorder="1" applyAlignment="1" applyProtection="1">
      <alignment horizontal="center" wrapText="1"/>
      <protection locked="0"/>
    </xf>
    <xf numFmtId="166" fontId="50" fillId="0" borderId="0" xfId="0" applyNumberFormat="1" applyFont="1" applyFill="1" applyBorder="1" applyAlignment="1" applyProtection="1">
      <alignment horizontal="center" wrapText="1"/>
      <protection locked="0"/>
    </xf>
    <xf numFmtId="4" fontId="50" fillId="0" borderId="0" xfId="0" applyNumberFormat="1" applyFont="1" applyFill="1" applyBorder="1" applyAlignment="1" applyProtection="1">
      <alignment horizontal="center"/>
      <protection locked="0"/>
    </xf>
    <xf numFmtId="4" fontId="50" fillId="0" borderId="63" xfId="0" applyNumberFormat="1" applyFont="1" applyFill="1" applyBorder="1" applyAlignment="1" applyProtection="1">
      <alignment horizont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12"/>
  <sheetViews>
    <sheetView showGridLines="0" tabSelected="1" view="pageBreakPreview" zoomScale="90" zoomScaleNormal="85" zoomScaleSheetLayoutView="90" workbookViewId="0">
      <pane ySplit="12" topLeftCell="A277" activePane="bottomLeft" state="frozen"/>
      <selection activeCell="B1" sqref="B1"/>
      <selection pane="bottomLeft" activeCell="F280" sqref="F280"/>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3" width="9.140625" style="10"/>
    <col min="14" max="14" width="15.85546875" style="10" bestFit="1" customWidth="1"/>
    <col min="15" max="16384" width="9.140625" style="10"/>
  </cols>
  <sheetData>
    <row r="1" spans="1:15" s="13" customFormat="1" ht="30.75" customHeight="1" thickTop="1" thickBot="1" x14ac:dyDescent="0.3">
      <c r="A1" s="13" t="s">
        <v>89</v>
      </c>
      <c r="B1" s="177" t="s">
        <v>263</v>
      </c>
      <c r="C1" s="178"/>
      <c r="D1" s="178"/>
      <c r="E1" s="178"/>
      <c r="F1" s="178"/>
      <c r="G1" s="178"/>
      <c r="H1" s="178"/>
      <c r="I1" s="82"/>
      <c r="J1" s="83"/>
      <c r="K1" s="42"/>
      <c r="L1" s="43" t="str">
        <f>D3</f>
        <v>SO 10-20-03</v>
      </c>
    </row>
    <row r="2" spans="1:15" s="13" customFormat="1" ht="57" customHeight="1" thickTop="1" thickBot="1" x14ac:dyDescent="0.3">
      <c r="B2" s="179" t="s">
        <v>10</v>
      </c>
      <c r="C2" s="180"/>
      <c r="D2" s="84"/>
      <c r="E2" s="46"/>
      <c r="F2" s="28" t="s">
        <v>96</v>
      </c>
      <c r="G2" s="44"/>
      <c r="H2" s="45"/>
      <c r="I2" s="181" t="s">
        <v>25</v>
      </c>
      <c r="J2" s="182"/>
      <c r="K2" s="157">
        <f>ROUND(SUBTOTAL(9,L13:L311),2)</f>
        <v>0</v>
      </c>
      <c r="L2" s="158"/>
    </row>
    <row r="3" spans="1:15" s="13" customFormat="1" ht="42.75" customHeight="1" thickTop="1" thickBot="1" x14ac:dyDescent="0.3">
      <c r="B3" s="85" t="s">
        <v>30</v>
      </c>
      <c r="C3" s="86"/>
      <c r="D3" s="87" t="s">
        <v>98</v>
      </c>
      <c r="E3" s="30"/>
      <c r="F3" s="29" t="s">
        <v>99</v>
      </c>
      <c r="G3" s="88"/>
      <c r="H3" s="89"/>
      <c r="I3" s="90"/>
      <c r="J3" s="91"/>
      <c r="K3" s="144"/>
      <c r="L3" s="145"/>
    </row>
    <row r="4" spans="1:15" s="13" customFormat="1" ht="18" customHeight="1" thickTop="1" x14ac:dyDescent="0.25">
      <c r="B4" s="163" t="s">
        <v>19</v>
      </c>
      <c r="C4" s="164"/>
      <c r="D4" s="147"/>
      <c r="E4" s="4" t="s">
        <v>39</v>
      </c>
      <c r="F4" s="41" t="s">
        <v>100</v>
      </c>
      <c r="G4" s="39"/>
      <c r="H4" s="40"/>
      <c r="I4" s="174" t="s">
        <v>28</v>
      </c>
      <c r="J4" s="175"/>
      <c r="K4" s="2">
        <v>821</v>
      </c>
      <c r="L4" s="3">
        <v>20</v>
      </c>
    </row>
    <row r="5" spans="1:15" s="13" customFormat="1" ht="18" customHeight="1" x14ac:dyDescent="0.25">
      <c r="B5" s="92" t="s">
        <v>26</v>
      </c>
      <c r="C5" s="93"/>
      <c r="D5" s="93"/>
      <c r="E5" s="4" t="s">
        <v>27</v>
      </c>
      <c r="F5" s="165" t="str">
        <f>IF((E5="Stádium 2"),"  Dokumentace pro územní řízení - DUR",(IF((E5="Stádium 3"),"  Projektová dokumentace (DOS/DSP)","")))</f>
        <v xml:space="preserve">  Projektová dokumentace (DOS/DSP)</v>
      </c>
      <c r="G5" s="165"/>
      <c r="H5" s="166"/>
      <c r="I5" s="146" t="s">
        <v>20</v>
      </c>
      <c r="J5" s="147"/>
      <c r="K5" s="5" t="s">
        <v>97</v>
      </c>
      <c r="L5" s="48"/>
    </row>
    <row r="6" spans="1:15" s="13" customFormat="1" ht="18" customHeight="1" x14ac:dyDescent="0.2">
      <c r="B6" s="92" t="s">
        <v>18</v>
      </c>
      <c r="C6" s="93"/>
      <c r="D6" s="93"/>
      <c r="E6" s="126" t="s">
        <v>264</v>
      </c>
      <c r="F6" s="148"/>
      <c r="G6" s="148"/>
      <c r="H6" s="149"/>
      <c r="I6" s="146" t="s">
        <v>21</v>
      </c>
      <c r="J6" s="147"/>
      <c r="K6" s="5"/>
      <c r="L6" s="48"/>
      <c r="N6" s="184" t="s">
        <v>274</v>
      </c>
      <c r="O6" s="52"/>
    </row>
    <row r="7" spans="1:15" s="13" customFormat="1" ht="18" customHeight="1" x14ac:dyDescent="0.2">
      <c r="B7" s="167" t="s">
        <v>22</v>
      </c>
      <c r="C7" s="168"/>
      <c r="D7" s="168"/>
      <c r="E7" s="94"/>
      <c r="F7" s="150" t="s">
        <v>17</v>
      </c>
      <c r="G7" s="151"/>
      <c r="H7" s="152"/>
      <c r="I7" s="173" t="s">
        <v>24</v>
      </c>
      <c r="J7" s="164"/>
      <c r="K7" s="47">
        <v>2018</v>
      </c>
      <c r="L7" s="49"/>
      <c r="N7" s="142" t="s">
        <v>272</v>
      </c>
      <c r="O7" s="53"/>
    </row>
    <row r="8" spans="1:15" s="13" customFormat="1" ht="19.5" customHeight="1" thickBot="1" x14ac:dyDescent="0.3">
      <c r="B8" s="153" t="s">
        <v>23</v>
      </c>
      <c r="C8" s="154"/>
      <c r="D8" s="154"/>
      <c r="E8" s="95"/>
      <c r="F8" s="19" t="s">
        <v>261</v>
      </c>
      <c r="G8" s="155" t="s">
        <v>262</v>
      </c>
      <c r="H8" s="156"/>
      <c r="I8" s="176" t="s">
        <v>16</v>
      </c>
      <c r="J8" s="168"/>
      <c r="K8" s="183">
        <v>43640</v>
      </c>
      <c r="L8" s="50"/>
      <c r="N8" s="141" t="s">
        <v>271</v>
      </c>
    </row>
    <row r="9" spans="1:15" s="13" customFormat="1" ht="9.75" customHeight="1" x14ac:dyDescent="0.25">
      <c r="B9" s="171" t="str">
        <f>F2</f>
        <v>Optimalizace traťového úseku Mstětice (mimo) – Praha-Vysočany (včetně)</v>
      </c>
      <c r="C9" s="172"/>
      <c r="D9" s="172"/>
      <c r="E9" s="172"/>
      <c r="F9" s="172"/>
      <c r="G9" s="172"/>
      <c r="H9" s="172"/>
      <c r="I9" s="172"/>
      <c r="J9" s="172"/>
      <c r="K9" s="20" t="str">
        <f>$I$5</f>
        <v>ISPROFIN:</v>
      </c>
      <c r="L9" s="51" t="str">
        <f>K5</f>
        <v>5003520028</v>
      </c>
    </row>
    <row r="10" spans="1:15" s="13" customFormat="1" ht="15" customHeight="1" x14ac:dyDescent="0.25">
      <c r="B10" s="169" t="s">
        <v>11</v>
      </c>
      <c r="C10" s="161" t="s">
        <v>0</v>
      </c>
      <c r="D10" s="161" t="s">
        <v>1</v>
      </c>
      <c r="E10" s="161" t="s">
        <v>12</v>
      </c>
      <c r="F10" s="161" t="s">
        <v>29</v>
      </c>
      <c r="G10" s="161" t="s">
        <v>2</v>
      </c>
      <c r="H10" s="161" t="s">
        <v>3</v>
      </c>
      <c r="I10" s="161" t="s">
        <v>13</v>
      </c>
      <c r="J10" s="161" t="s">
        <v>14</v>
      </c>
      <c r="K10" s="159" t="s">
        <v>93</v>
      </c>
      <c r="L10" s="160"/>
    </row>
    <row r="11" spans="1:15" s="13" customFormat="1" ht="15" customHeight="1" x14ac:dyDescent="0.25">
      <c r="B11" s="169"/>
      <c r="C11" s="161"/>
      <c r="D11" s="161"/>
      <c r="E11" s="161"/>
      <c r="F11" s="161"/>
      <c r="G11" s="161"/>
      <c r="H11" s="161"/>
      <c r="I11" s="161"/>
      <c r="J11" s="161"/>
      <c r="K11" s="159"/>
      <c r="L11" s="160"/>
    </row>
    <row r="12" spans="1:15" s="13" customFormat="1" ht="12.75" customHeight="1" thickBot="1" x14ac:dyDescent="0.3">
      <c r="B12" s="170"/>
      <c r="C12" s="162"/>
      <c r="D12" s="162"/>
      <c r="E12" s="162"/>
      <c r="F12" s="162"/>
      <c r="G12" s="162"/>
      <c r="H12" s="162"/>
      <c r="I12" s="162"/>
      <c r="J12" s="162"/>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1241.357</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ht="22.5" x14ac:dyDescent="0.2">
      <c r="A18" s="10" t="s">
        <v>104</v>
      </c>
      <c r="B18" s="100">
        <v>2</v>
      </c>
      <c r="C18" s="101">
        <v>15140</v>
      </c>
      <c r="D18" s="101"/>
      <c r="E18" s="101" t="s">
        <v>105</v>
      </c>
      <c r="F18" s="78" t="s">
        <v>110</v>
      </c>
      <c r="G18" s="102" t="s">
        <v>107</v>
      </c>
      <c r="H18" s="103">
        <v>213.76499999999999</v>
      </c>
      <c r="I18" s="103"/>
      <c r="J18" s="103" t="str">
        <f>IF(ISNUMBER(I18),ROUND(H18*I18,3),"")</f>
        <v/>
      </c>
      <c r="K18" s="70"/>
      <c r="L18" s="71">
        <f>ROUND(H18*K18,2)</f>
        <v>0</v>
      </c>
    </row>
    <row r="19" spans="1:12" x14ac:dyDescent="0.2">
      <c r="A19" s="10" t="s">
        <v>5</v>
      </c>
      <c r="B19" s="104"/>
      <c r="C19" s="105"/>
      <c r="D19" s="105"/>
      <c r="E19" s="105"/>
      <c r="F19" s="78"/>
      <c r="G19" s="106"/>
      <c r="H19" s="107"/>
      <c r="I19" s="107"/>
      <c r="J19" s="107"/>
      <c r="K19" s="72"/>
      <c r="L19" s="73"/>
    </row>
    <row r="20" spans="1:12" x14ac:dyDescent="0.2">
      <c r="A20" s="10" t="s">
        <v>7</v>
      </c>
      <c r="B20" s="104"/>
      <c r="C20" s="105"/>
      <c r="D20" s="105"/>
      <c r="E20" s="105"/>
      <c r="F20" s="78" t="s">
        <v>111</v>
      </c>
      <c r="G20" s="106"/>
      <c r="H20" s="107"/>
      <c r="I20" s="107"/>
      <c r="J20" s="107"/>
      <c r="K20" s="72"/>
      <c r="L20" s="73"/>
    </row>
    <row r="21" spans="1:12" x14ac:dyDescent="0.2">
      <c r="A21" s="10" t="s">
        <v>8</v>
      </c>
      <c r="B21" s="104"/>
      <c r="C21" s="105"/>
      <c r="D21" s="105"/>
      <c r="E21" s="105"/>
      <c r="F21" s="78" t="s">
        <v>109</v>
      </c>
      <c r="G21" s="106"/>
      <c r="H21" s="107"/>
      <c r="I21" s="107"/>
      <c r="J21" s="107"/>
      <c r="K21" s="72"/>
      <c r="L21" s="73"/>
    </row>
    <row r="22" spans="1:12" x14ac:dyDescent="0.2">
      <c r="A22" s="10" t="s">
        <v>104</v>
      </c>
      <c r="B22" s="100">
        <v>3</v>
      </c>
      <c r="C22" s="101">
        <v>15330</v>
      </c>
      <c r="D22" s="101"/>
      <c r="E22" s="101" t="s">
        <v>105</v>
      </c>
      <c r="F22" s="78" t="s">
        <v>112</v>
      </c>
      <c r="G22" s="102" t="s">
        <v>107</v>
      </c>
      <c r="H22" s="103">
        <v>314.42500000000001</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113</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B26" s="108"/>
      <c r="C26" s="109"/>
      <c r="D26" s="109"/>
      <c r="E26" s="109"/>
      <c r="F26" s="109"/>
      <c r="G26" s="110"/>
      <c r="H26" s="111"/>
      <c r="I26" s="111"/>
      <c r="J26" s="111"/>
      <c r="K26" s="74"/>
      <c r="L26" s="75"/>
    </row>
    <row r="27" spans="1:12" ht="22.5" x14ac:dyDescent="0.2">
      <c r="A27" s="10" t="s">
        <v>249</v>
      </c>
      <c r="B27" s="112"/>
      <c r="C27" s="113" t="s">
        <v>250</v>
      </c>
      <c r="D27" s="113"/>
      <c r="E27" s="113"/>
      <c r="F27" s="113" t="s">
        <v>103</v>
      </c>
      <c r="G27" s="114"/>
      <c r="H27" s="115"/>
      <c r="I27" s="115"/>
      <c r="J27" s="115">
        <f>SUBTOTAL(9,J14:J26)</f>
        <v>0</v>
      </c>
      <c r="K27" s="76"/>
      <c r="L27" s="77">
        <f>SUBTOTAL(9,L14:L26)</f>
        <v>0</v>
      </c>
    </row>
    <row r="28" spans="1:12" ht="12" thickBot="1" x14ac:dyDescent="0.25">
      <c r="B28" s="116"/>
      <c r="C28" s="116"/>
      <c r="D28" s="116"/>
      <c r="E28" s="116"/>
      <c r="F28" s="116"/>
      <c r="G28" s="117"/>
      <c r="H28" s="117"/>
      <c r="I28" s="117"/>
      <c r="J28" s="117"/>
      <c r="K28" s="67"/>
      <c r="L28" s="67"/>
    </row>
    <row r="29" spans="1:12" x14ac:dyDescent="0.2">
      <c r="A29" s="10" t="s">
        <v>101</v>
      </c>
      <c r="B29" s="96" t="s">
        <v>102</v>
      </c>
      <c r="C29" s="97">
        <v>10</v>
      </c>
      <c r="D29" s="97"/>
      <c r="E29" s="97"/>
      <c r="F29" s="97" t="s">
        <v>9</v>
      </c>
      <c r="G29" s="98"/>
      <c r="H29" s="99"/>
      <c r="I29" s="99"/>
      <c r="J29" s="99"/>
      <c r="K29" s="68"/>
      <c r="L29" s="69"/>
    </row>
    <row r="30" spans="1:12" x14ac:dyDescent="0.2">
      <c r="A30" s="10" t="s">
        <v>104</v>
      </c>
      <c r="B30" s="100">
        <v>4</v>
      </c>
      <c r="C30" s="101">
        <v>121108</v>
      </c>
      <c r="D30" s="101"/>
      <c r="E30" s="101" t="s">
        <v>105</v>
      </c>
      <c r="F30" s="78" t="s">
        <v>114</v>
      </c>
      <c r="G30" s="102" t="s">
        <v>115</v>
      </c>
      <c r="H30" s="103">
        <v>56.978000000000002</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ht="22.5"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125738</v>
      </c>
      <c r="D34" s="101"/>
      <c r="E34" s="101" t="s">
        <v>105</v>
      </c>
      <c r="F34" s="78" t="s">
        <v>117</v>
      </c>
      <c r="G34" s="102" t="s">
        <v>115</v>
      </c>
      <c r="H34" s="103">
        <v>40</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A38" s="10" t="s">
        <v>104</v>
      </c>
      <c r="B38" s="100">
        <v>6</v>
      </c>
      <c r="C38" s="101">
        <v>131738</v>
      </c>
      <c r="D38" s="101"/>
      <c r="E38" s="101" t="s">
        <v>105</v>
      </c>
      <c r="F38" s="78" t="s">
        <v>119</v>
      </c>
      <c r="G38" s="102" t="s">
        <v>115</v>
      </c>
      <c r="H38" s="103">
        <v>596.36800000000005</v>
      </c>
      <c r="I38" s="103"/>
      <c r="J38" s="103" t="str">
        <f>IF(ISNUMBER(I38),ROUND(H38*I38,3),"")</f>
        <v/>
      </c>
      <c r="K38" s="70"/>
      <c r="L38" s="71">
        <f>ROUND(H38*K38,2)</f>
        <v>0</v>
      </c>
    </row>
    <row r="39" spans="1:12" x14ac:dyDescent="0.2">
      <c r="A39" s="10" t="s">
        <v>5</v>
      </c>
      <c r="B39" s="104"/>
      <c r="C39" s="105"/>
      <c r="D39" s="105"/>
      <c r="E39" s="105"/>
      <c r="F39" s="78"/>
      <c r="G39" s="106"/>
      <c r="H39" s="107"/>
      <c r="I39" s="107"/>
      <c r="J39" s="107"/>
      <c r="K39" s="72"/>
      <c r="L39" s="73"/>
    </row>
    <row r="40" spans="1:12" ht="45" x14ac:dyDescent="0.2">
      <c r="A40" s="10" t="s">
        <v>7</v>
      </c>
      <c r="B40" s="104"/>
      <c r="C40" s="105"/>
      <c r="D40" s="105"/>
      <c r="E40" s="105"/>
      <c r="F40" s="78" t="s">
        <v>120</v>
      </c>
      <c r="G40" s="106"/>
      <c r="H40" s="107"/>
      <c r="I40" s="107"/>
      <c r="J40" s="107"/>
      <c r="K40" s="72"/>
      <c r="L40" s="73"/>
    </row>
    <row r="41" spans="1:12" x14ac:dyDescent="0.2">
      <c r="A41" s="10" t="s">
        <v>8</v>
      </c>
      <c r="B41" s="104"/>
      <c r="C41" s="105"/>
      <c r="D41" s="105"/>
      <c r="E41" s="105"/>
      <c r="F41" s="78" t="s">
        <v>109</v>
      </c>
      <c r="G41" s="106"/>
      <c r="H41" s="107"/>
      <c r="I41" s="107"/>
      <c r="J41" s="107"/>
      <c r="K41" s="72"/>
      <c r="L41" s="73"/>
    </row>
    <row r="42" spans="1:12" x14ac:dyDescent="0.2">
      <c r="A42" s="10" t="s">
        <v>104</v>
      </c>
      <c r="B42" s="100">
        <v>7</v>
      </c>
      <c r="C42" s="101">
        <v>17110</v>
      </c>
      <c r="D42" s="101"/>
      <c r="E42" s="101" t="s">
        <v>105</v>
      </c>
      <c r="F42" s="78" t="s">
        <v>121</v>
      </c>
      <c r="G42" s="102" t="s">
        <v>115</v>
      </c>
      <c r="H42" s="103">
        <v>40</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x14ac:dyDescent="0.2">
      <c r="A44" s="10" t="s">
        <v>7</v>
      </c>
      <c r="B44" s="104"/>
      <c r="C44" s="105"/>
      <c r="D44" s="105"/>
      <c r="E44" s="105"/>
      <c r="F44" s="78" t="s">
        <v>118</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8</v>
      </c>
      <c r="C46" s="101">
        <v>17120</v>
      </c>
      <c r="D46" s="101"/>
      <c r="E46" s="101" t="s">
        <v>105</v>
      </c>
      <c r="F46" s="78" t="s">
        <v>122</v>
      </c>
      <c r="G46" s="102" t="s">
        <v>115</v>
      </c>
      <c r="H46" s="103">
        <v>653.346</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x14ac:dyDescent="0.2">
      <c r="A48" s="10" t="s">
        <v>7</v>
      </c>
      <c r="B48" s="104"/>
      <c r="C48" s="105"/>
      <c r="D48" s="105"/>
      <c r="E48" s="105"/>
      <c r="F48" s="78" t="s">
        <v>123</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B50" s="108"/>
      <c r="C50" s="109"/>
      <c r="D50" s="109"/>
      <c r="E50" s="109"/>
      <c r="F50" s="109"/>
      <c r="G50" s="110"/>
      <c r="H50" s="111"/>
      <c r="I50" s="111"/>
      <c r="J50" s="111"/>
      <c r="K50" s="74"/>
      <c r="L50" s="75"/>
    </row>
    <row r="51" spans="1:12" ht="22.5" x14ac:dyDescent="0.2">
      <c r="A51" s="10" t="s">
        <v>249</v>
      </c>
      <c r="B51" s="112"/>
      <c r="C51" s="113" t="s">
        <v>251</v>
      </c>
      <c r="D51" s="113"/>
      <c r="E51" s="113"/>
      <c r="F51" s="113" t="s">
        <v>9</v>
      </c>
      <c r="G51" s="114"/>
      <c r="H51" s="115"/>
      <c r="I51" s="115"/>
      <c r="J51" s="115">
        <f>SUBTOTAL(9,J30:J50)</f>
        <v>0</v>
      </c>
      <c r="K51" s="76"/>
      <c r="L51" s="77">
        <f>SUBTOTAL(9,L30:L50)</f>
        <v>0</v>
      </c>
    </row>
    <row r="52" spans="1:12" ht="12" thickBot="1" x14ac:dyDescent="0.25">
      <c r="B52" s="116"/>
      <c r="C52" s="116"/>
      <c r="D52" s="116"/>
      <c r="E52" s="116"/>
      <c r="F52" s="116"/>
      <c r="G52" s="117"/>
      <c r="H52" s="117"/>
      <c r="I52" s="117"/>
      <c r="J52" s="117"/>
      <c r="K52" s="67"/>
      <c r="L52" s="67"/>
    </row>
    <row r="53" spans="1:12" x14ac:dyDescent="0.2">
      <c r="A53" s="10" t="s">
        <v>101</v>
      </c>
      <c r="B53" s="96" t="s">
        <v>102</v>
      </c>
      <c r="C53" s="97">
        <v>20</v>
      </c>
      <c r="D53" s="97"/>
      <c r="E53" s="97"/>
      <c r="F53" s="97" t="s">
        <v>124</v>
      </c>
      <c r="G53" s="98"/>
      <c r="H53" s="99"/>
      <c r="I53" s="99"/>
      <c r="J53" s="99"/>
      <c r="K53" s="68"/>
      <c r="L53" s="69"/>
    </row>
    <row r="54" spans="1:12" x14ac:dyDescent="0.2">
      <c r="A54" s="10" t="s">
        <v>104</v>
      </c>
      <c r="B54" s="100">
        <v>9</v>
      </c>
      <c r="C54" s="101">
        <v>21452</v>
      </c>
      <c r="D54" s="101"/>
      <c r="E54" s="101" t="s">
        <v>105</v>
      </c>
      <c r="F54" s="78" t="s">
        <v>125</v>
      </c>
      <c r="G54" s="102" t="s">
        <v>115</v>
      </c>
      <c r="H54" s="103">
        <v>2.3540000000000001</v>
      </c>
      <c r="I54" s="103"/>
      <c r="J54" s="103" t="str">
        <f>IF(ISNUMBER(I54),ROUND(H54*I54,3),"")</f>
        <v/>
      </c>
      <c r="K54" s="70"/>
      <c r="L54" s="71">
        <f>ROUND(H54*K54,2)</f>
        <v>0</v>
      </c>
    </row>
    <row r="55" spans="1:12" x14ac:dyDescent="0.2">
      <c r="A55" s="10" t="s">
        <v>5</v>
      </c>
      <c r="B55" s="104"/>
      <c r="C55" s="105"/>
      <c r="D55" s="105"/>
      <c r="E55" s="105"/>
      <c r="F55" s="78"/>
      <c r="G55" s="106"/>
      <c r="H55" s="107"/>
      <c r="I55" s="107"/>
      <c r="J55" s="107"/>
      <c r="K55" s="72"/>
      <c r="L55" s="73"/>
    </row>
    <row r="56" spans="1:12" x14ac:dyDescent="0.2">
      <c r="A56" s="10" t="s">
        <v>7</v>
      </c>
      <c r="B56" s="104"/>
      <c r="C56" s="105"/>
      <c r="D56" s="105"/>
      <c r="E56" s="105"/>
      <c r="F56" s="78" t="s">
        <v>126</v>
      </c>
      <c r="G56" s="106"/>
      <c r="H56" s="107"/>
      <c r="I56" s="107"/>
      <c r="J56" s="107"/>
      <c r="K56" s="72"/>
      <c r="L56" s="73"/>
    </row>
    <row r="57" spans="1:12" x14ac:dyDescent="0.2">
      <c r="A57" s="10" t="s">
        <v>8</v>
      </c>
      <c r="B57" s="104"/>
      <c r="C57" s="105"/>
      <c r="D57" s="105"/>
      <c r="E57" s="105"/>
      <c r="F57" s="78" t="s">
        <v>109</v>
      </c>
      <c r="G57" s="106"/>
      <c r="H57" s="107"/>
      <c r="I57" s="107"/>
      <c r="J57" s="107"/>
      <c r="K57" s="72"/>
      <c r="L57" s="73"/>
    </row>
    <row r="58" spans="1:12" x14ac:dyDescent="0.2">
      <c r="A58" s="10" t="s">
        <v>104</v>
      </c>
      <c r="B58" s="100">
        <v>10</v>
      </c>
      <c r="C58" s="101">
        <v>22694</v>
      </c>
      <c r="D58" s="101"/>
      <c r="E58" s="101" t="s">
        <v>105</v>
      </c>
      <c r="F58" s="78" t="s">
        <v>127</v>
      </c>
      <c r="G58" s="102" t="s">
        <v>107</v>
      </c>
      <c r="H58" s="103">
        <v>11.329000000000001</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ht="22.5" x14ac:dyDescent="0.2">
      <c r="A60" s="10" t="s">
        <v>7</v>
      </c>
      <c r="B60" s="104"/>
      <c r="C60" s="105"/>
      <c r="D60" s="105"/>
      <c r="E60" s="105"/>
      <c r="F60" s="78" t="s">
        <v>128</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A62" s="10" t="s">
        <v>104</v>
      </c>
      <c r="B62" s="100">
        <v>11</v>
      </c>
      <c r="C62" s="101">
        <v>22695</v>
      </c>
      <c r="D62" s="101"/>
      <c r="E62" s="101" t="s">
        <v>105</v>
      </c>
      <c r="F62" s="78" t="s">
        <v>129</v>
      </c>
      <c r="G62" s="102" t="s">
        <v>115</v>
      </c>
      <c r="H62" s="103">
        <v>11.28</v>
      </c>
      <c r="I62" s="103"/>
      <c r="J62" s="103" t="str">
        <f>IF(ISNUMBER(I62),ROUND(H62*I62,3),"")</f>
        <v/>
      </c>
      <c r="K62" s="70"/>
      <c r="L62" s="71">
        <f>ROUND(H62*K62,2)</f>
        <v>0</v>
      </c>
    </row>
    <row r="63" spans="1:12" x14ac:dyDescent="0.2">
      <c r="A63" s="10" t="s">
        <v>5</v>
      </c>
      <c r="B63" s="104"/>
      <c r="C63" s="105"/>
      <c r="D63" s="105"/>
      <c r="E63" s="105"/>
      <c r="F63" s="78"/>
      <c r="G63" s="106"/>
      <c r="H63" s="107"/>
      <c r="I63" s="107"/>
      <c r="J63" s="107"/>
      <c r="K63" s="72"/>
      <c r="L63" s="73"/>
    </row>
    <row r="64" spans="1:12" ht="22.5" x14ac:dyDescent="0.2">
      <c r="A64" s="10" t="s">
        <v>7</v>
      </c>
      <c r="B64" s="104"/>
      <c r="C64" s="105"/>
      <c r="D64" s="105"/>
      <c r="E64" s="105"/>
      <c r="F64" s="78" t="s">
        <v>130</v>
      </c>
      <c r="G64" s="106"/>
      <c r="H64" s="107"/>
      <c r="I64" s="107"/>
      <c r="J64" s="107"/>
      <c r="K64" s="72"/>
      <c r="L64" s="73"/>
    </row>
    <row r="65" spans="1:12" x14ac:dyDescent="0.2">
      <c r="A65" s="10" t="s">
        <v>8</v>
      </c>
      <c r="B65" s="104"/>
      <c r="C65" s="105"/>
      <c r="D65" s="105"/>
      <c r="E65" s="105"/>
      <c r="F65" s="78" t="s">
        <v>109</v>
      </c>
      <c r="G65" s="106"/>
      <c r="H65" s="107"/>
      <c r="I65" s="107"/>
      <c r="J65" s="107"/>
      <c r="K65" s="72"/>
      <c r="L65" s="73"/>
    </row>
    <row r="66" spans="1:12" x14ac:dyDescent="0.2">
      <c r="A66" s="10" t="s">
        <v>104</v>
      </c>
      <c r="B66" s="100">
        <v>12</v>
      </c>
      <c r="C66" s="101">
        <v>227831</v>
      </c>
      <c r="D66" s="101"/>
      <c r="E66" s="101" t="s">
        <v>105</v>
      </c>
      <c r="F66" s="78" t="s">
        <v>131</v>
      </c>
      <c r="G66" s="102" t="s">
        <v>132</v>
      </c>
      <c r="H66" s="103">
        <v>370.5</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x14ac:dyDescent="0.2">
      <c r="A68" s="10" t="s">
        <v>7</v>
      </c>
      <c r="B68" s="104"/>
      <c r="C68" s="105"/>
      <c r="D68" s="105"/>
      <c r="E68" s="105"/>
      <c r="F68" s="78" t="s">
        <v>133</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26123</v>
      </c>
      <c r="D70" s="101"/>
      <c r="E70" s="101" t="s">
        <v>105</v>
      </c>
      <c r="F70" s="78" t="s">
        <v>134</v>
      </c>
      <c r="G70" s="102" t="s">
        <v>132</v>
      </c>
      <c r="H70" s="103">
        <v>42.25</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ht="22.5" x14ac:dyDescent="0.2">
      <c r="A72" s="10" t="s">
        <v>7</v>
      </c>
      <c r="B72" s="104"/>
      <c r="C72" s="105"/>
      <c r="D72" s="105"/>
      <c r="E72" s="105"/>
      <c r="F72" s="78" t="s">
        <v>135</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261415</v>
      </c>
      <c r="D74" s="101"/>
      <c r="E74" s="101" t="s">
        <v>105</v>
      </c>
      <c r="F74" s="78" t="s">
        <v>136</v>
      </c>
      <c r="G74" s="102" t="s">
        <v>132</v>
      </c>
      <c r="H74" s="103">
        <v>40</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x14ac:dyDescent="0.2">
      <c r="A76" s="10" t="s">
        <v>7</v>
      </c>
      <c r="B76" s="104"/>
      <c r="C76" s="105"/>
      <c r="D76" s="105"/>
      <c r="E76" s="105"/>
      <c r="F76" s="78" t="s">
        <v>137</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261416</v>
      </c>
      <c r="D78" s="101"/>
      <c r="E78" s="101" t="s">
        <v>105</v>
      </c>
      <c r="F78" s="78" t="s">
        <v>138</v>
      </c>
      <c r="G78" s="102" t="s">
        <v>132</v>
      </c>
      <c r="H78" s="103">
        <v>233.1</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x14ac:dyDescent="0.2">
      <c r="A80" s="10" t="s">
        <v>7</v>
      </c>
      <c r="B80" s="104"/>
      <c r="C80" s="105"/>
      <c r="D80" s="105"/>
      <c r="E80" s="105"/>
      <c r="F80" s="78" t="s">
        <v>139</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26143</v>
      </c>
      <c r="D82" s="101"/>
      <c r="E82" s="101" t="s">
        <v>105</v>
      </c>
      <c r="F82" s="78" t="s">
        <v>140</v>
      </c>
      <c r="G82" s="102" t="s">
        <v>132</v>
      </c>
      <c r="H82" s="103">
        <v>371.4</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x14ac:dyDescent="0.2">
      <c r="A84" s="10" t="s">
        <v>7</v>
      </c>
      <c r="B84" s="104"/>
      <c r="C84" s="105"/>
      <c r="D84" s="105"/>
      <c r="E84" s="105"/>
      <c r="F84" s="78" t="s">
        <v>141</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A86" s="10" t="s">
        <v>104</v>
      </c>
      <c r="B86" s="100">
        <v>17</v>
      </c>
      <c r="C86" s="101">
        <v>26145</v>
      </c>
      <c r="D86" s="101"/>
      <c r="E86" s="101" t="s">
        <v>105</v>
      </c>
      <c r="F86" s="78" t="s">
        <v>142</v>
      </c>
      <c r="G86" s="102" t="s">
        <v>132</v>
      </c>
      <c r="H86" s="103">
        <v>10.65</v>
      </c>
      <c r="I86" s="103"/>
      <c r="J86" s="103" t="str">
        <f>IF(ISNUMBER(I86),ROUND(H86*I86,3),"")</f>
        <v/>
      </c>
      <c r="K86" s="70"/>
      <c r="L86" s="71">
        <f>ROUND(H86*K86,2)</f>
        <v>0</v>
      </c>
    </row>
    <row r="87" spans="1:12" x14ac:dyDescent="0.2">
      <c r="A87" s="10" t="s">
        <v>5</v>
      </c>
      <c r="B87" s="104"/>
      <c r="C87" s="105"/>
      <c r="D87" s="105"/>
      <c r="E87" s="105"/>
      <c r="F87" s="78"/>
      <c r="G87" s="106"/>
      <c r="H87" s="107"/>
      <c r="I87" s="107"/>
      <c r="J87" s="107"/>
      <c r="K87" s="72"/>
      <c r="L87" s="73"/>
    </row>
    <row r="88" spans="1:12" x14ac:dyDescent="0.2">
      <c r="A88" s="10" t="s">
        <v>7</v>
      </c>
      <c r="B88" s="104"/>
      <c r="C88" s="105"/>
      <c r="D88" s="105"/>
      <c r="E88" s="105"/>
      <c r="F88" s="78" t="s">
        <v>143</v>
      </c>
      <c r="G88" s="106"/>
      <c r="H88" s="107"/>
      <c r="I88" s="107"/>
      <c r="J88" s="107"/>
      <c r="K88" s="72"/>
      <c r="L88" s="73"/>
    </row>
    <row r="89" spans="1:12" x14ac:dyDescent="0.2">
      <c r="A89" s="10" t="s">
        <v>8</v>
      </c>
      <c r="B89" s="104"/>
      <c r="C89" s="105"/>
      <c r="D89" s="105"/>
      <c r="E89" s="105"/>
      <c r="F89" s="78" t="s">
        <v>109</v>
      </c>
      <c r="G89" s="106"/>
      <c r="H89" s="107"/>
      <c r="I89" s="107"/>
      <c r="J89" s="107"/>
      <c r="K89" s="72"/>
      <c r="L89" s="73"/>
    </row>
    <row r="90" spans="1:12" x14ac:dyDescent="0.2">
      <c r="A90" s="10" t="s">
        <v>104</v>
      </c>
      <c r="B90" s="100">
        <v>18</v>
      </c>
      <c r="C90" s="101">
        <v>264114</v>
      </c>
      <c r="D90" s="101"/>
      <c r="E90" s="101" t="s">
        <v>105</v>
      </c>
      <c r="F90" s="78" t="s">
        <v>144</v>
      </c>
      <c r="G90" s="102" t="s">
        <v>132</v>
      </c>
      <c r="H90" s="103">
        <v>112</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x14ac:dyDescent="0.2">
      <c r="A92" s="10" t="s">
        <v>7</v>
      </c>
      <c r="B92" s="104"/>
      <c r="C92" s="105"/>
      <c r="D92" s="105"/>
      <c r="E92" s="105"/>
      <c r="F92" s="78" t="s">
        <v>145</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A94" s="10" t="s">
        <v>104</v>
      </c>
      <c r="B94" s="100">
        <v>19</v>
      </c>
      <c r="C94" s="101">
        <v>264115</v>
      </c>
      <c r="D94" s="101"/>
      <c r="E94" s="101" t="s">
        <v>105</v>
      </c>
      <c r="F94" s="78" t="s">
        <v>146</v>
      </c>
      <c r="G94" s="102" t="s">
        <v>132</v>
      </c>
      <c r="H94" s="103">
        <v>15</v>
      </c>
      <c r="I94" s="103"/>
      <c r="J94" s="103" t="str">
        <f>IF(ISNUMBER(I94),ROUND(H94*I94,3),"")</f>
        <v/>
      </c>
      <c r="K94" s="70"/>
      <c r="L94" s="71">
        <f>ROUND(H94*K94,2)</f>
        <v>0</v>
      </c>
    </row>
    <row r="95" spans="1:12" x14ac:dyDescent="0.2">
      <c r="A95" s="10" t="s">
        <v>5</v>
      </c>
      <c r="B95" s="104"/>
      <c r="C95" s="105"/>
      <c r="D95" s="105"/>
      <c r="E95" s="105"/>
      <c r="F95" s="78"/>
      <c r="G95" s="106"/>
      <c r="H95" s="107"/>
      <c r="I95" s="107"/>
      <c r="J95" s="107"/>
      <c r="K95" s="72"/>
      <c r="L95" s="73"/>
    </row>
    <row r="96" spans="1:12" x14ac:dyDescent="0.2">
      <c r="A96" s="10" t="s">
        <v>7</v>
      </c>
      <c r="B96" s="104"/>
      <c r="C96" s="105"/>
      <c r="D96" s="105"/>
      <c r="E96" s="105"/>
      <c r="F96" s="78" t="s">
        <v>147</v>
      </c>
      <c r="G96" s="106"/>
      <c r="H96" s="107"/>
      <c r="I96" s="107"/>
      <c r="J96" s="107"/>
      <c r="K96" s="72"/>
      <c r="L96" s="73"/>
    </row>
    <row r="97" spans="1:12" x14ac:dyDescent="0.2">
      <c r="A97" s="10" t="s">
        <v>8</v>
      </c>
      <c r="B97" s="104"/>
      <c r="C97" s="105"/>
      <c r="D97" s="105"/>
      <c r="E97" s="105"/>
      <c r="F97" s="78" t="s">
        <v>109</v>
      </c>
      <c r="G97" s="106"/>
      <c r="H97" s="107"/>
      <c r="I97" s="107"/>
      <c r="J97" s="107"/>
      <c r="K97" s="72"/>
      <c r="L97" s="73"/>
    </row>
    <row r="98" spans="1:12" x14ac:dyDescent="0.2">
      <c r="A98" s="10" t="s">
        <v>104</v>
      </c>
      <c r="B98" s="100">
        <v>20</v>
      </c>
      <c r="C98" s="101">
        <v>264116</v>
      </c>
      <c r="D98" s="101"/>
      <c r="E98" s="101" t="s">
        <v>105</v>
      </c>
      <c r="F98" s="78" t="s">
        <v>148</v>
      </c>
      <c r="G98" s="102" t="s">
        <v>132</v>
      </c>
      <c r="H98" s="103">
        <v>26</v>
      </c>
      <c r="I98" s="103"/>
      <c r="J98" s="103" t="str">
        <f>IF(ISNUMBER(I98),ROUND(H98*I98,3),"")</f>
        <v/>
      </c>
      <c r="K98" s="70"/>
      <c r="L98" s="71">
        <f>ROUND(H98*K98,2)</f>
        <v>0</v>
      </c>
    </row>
    <row r="99" spans="1:12" x14ac:dyDescent="0.2">
      <c r="A99" s="10" t="s">
        <v>5</v>
      </c>
      <c r="B99" s="104"/>
      <c r="C99" s="105"/>
      <c r="D99" s="105"/>
      <c r="E99" s="105"/>
      <c r="F99" s="78"/>
      <c r="G99" s="106"/>
      <c r="H99" s="107"/>
      <c r="I99" s="107"/>
      <c r="J99" s="107"/>
      <c r="K99" s="72"/>
      <c r="L99" s="73"/>
    </row>
    <row r="100" spans="1:12" x14ac:dyDescent="0.2">
      <c r="A100" s="10" t="s">
        <v>7</v>
      </c>
      <c r="B100" s="104"/>
      <c r="C100" s="105"/>
      <c r="D100" s="105"/>
      <c r="E100" s="105"/>
      <c r="F100" s="78" t="s">
        <v>149</v>
      </c>
      <c r="G100" s="106"/>
      <c r="H100" s="107"/>
      <c r="I100" s="107"/>
      <c r="J100" s="107"/>
      <c r="K100" s="72"/>
      <c r="L100" s="73"/>
    </row>
    <row r="101" spans="1:12" x14ac:dyDescent="0.2">
      <c r="A101" s="10" t="s">
        <v>8</v>
      </c>
      <c r="B101" s="104"/>
      <c r="C101" s="105"/>
      <c r="D101" s="105"/>
      <c r="E101" s="105"/>
      <c r="F101" s="78" t="s">
        <v>109</v>
      </c>
      <c r="G101" s="106"/>
      <c r="H101" s="107"/>
      <c r="I101" s="107"/>
      <c r="J101" s="107"/>
      <c r="K101" s="72"/>
      <c r="L101" s="73"/>
    </row>
    <row r="102" spans="1:12" x14ac:dyDescent="0.2">
      <c r="A102" s="10" t="s">
        <v>104</v>
      </c>
      <c r="B102" s="100">
        <v>21</v>
      </c>
      <c r="C102" s="101">
        <v>272365</v>
      </c>
      <c r="D102" s="101"/>
      <c r="E102" s="101" t="s">
        <v>105</v>
      </c>
      <c r="F102" s="78" t="s">
        <v>150</v>
      </c>
      <c r="G102" s="102" t="s">
        <v>107</v>
      </c>
      <c r="H102" s="103">
        <v>1.2030000000000001</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ht="33.75" x14ac:dyDescent="0.2">
      <c r="A104" s="10" t="s">
        <v>7</v>
      </c>
      <c r="B104" s="104"/>
      <c r="C104" s="105"/>
      <c r="D104" s="105"/>
      <c r="E104" s="105"/>
      <c r="F104" s="78" t="s">
        <v>151</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22</v>
      </c>
      <c r="C106" s="101">
        <v>281451</v>
      </c>
      <c r="D106" s="101"/>
      <c r="E106" s="101" t="s">
        <v>105</v>
      </c>
      <c r="F106" s="78" t="s">
        <v>152</v>
      </c>
      <c r="G106" s="102" t="s">
        <v>115</v>
      </c>
      <c r="H106" s="103">
        <v>22.196000000000002</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ht="22.5" x14ac:dyDescent="0.2">
      <c r="A108" s="10" t="s">
        <v>7</v>
      </c>
      <c r="B108" s="104"/>
      <c r="C108" s="105"/>
      <c r="D108" s="105"/>
      <c r="E108" s="105"/>
      <c r="F108" s="78" t="s">
        <v>153</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23</v>
      </c>
      <c r="C110" s="101">
        <v>285365</v>
      </c>
      <c r="D110" s="101"/>
      <c r="E110" s="101" t="s">
        <v>105</v>
      </c>
      <c r="F110" s="78" t="s">
        <v>154</v>
      </c>
      <c r="G110" s="102" t="s">
        <v>155</v>
      </c>
      <c r="H110" s="103">
        <v>6</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x14ac:dyDescent="0.2">
      <c r="A112" s="10" t="s">
        <v>7</v>
      </c>
      <c r="B112" s="104"/>
      <c r="C112" s="105"/>
      <c r="D112" s="105"/>
      <c r="E112" s="105"/>
      <c r="F112" s="78" t="s">
        <v>156</v>
      </c>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A114" s="10" t="s">
        <v>104</v>
      </c>
      <c r="B114" s="100">
        <v>24</v>
      </c>
      <c r="C114" s="101">
        <v>285376</v>
      </c>
      <c r="D114" s="101"/>
      <c r="E114" s="101" t="s">
        <v>105</v>
      </c>
      <c r="F114" s="78" t="s">
        <v>157</v>
      </c>
      <c r="G114" s="102" t="s">
        <v>155</v>
      </c>
      <c r="H114" s="103">
        <v>2</v>
      </c>
      <c r="I114" s="103"/>
      <c r="J114" s="103" t="str">
        <f>IF(ISNUMBER(I114),ROUND(H114*I114,3),"")</f>
        <v/>
      </c>
      <c r="K114" s="70"/>
      <c r="L114" s="71">
        <f>ROUND(H114*K114,2)</f>
        <v>0</v>
      </c>
    </row>
    <row r="115" spans="1:12" x14ac:dyDescent="0.2">
      <c r="A115" s="10" t="s">
        <v>5</v>
      </c>
      <c r="B115" s="104"/>
      <c r="C115" s="105"/>
      <c r="D115" s="105"/>
      <c r="E115" s="105"/>
      <c r="F115" s="78"/>
      <c r="G115" s="106"/>
      <c r="H115" s="107"/>
      <c r="I115" s="107"/>
      <c r="J115" s="107"/>
      <c r="K115" s="72"/>
      <c r="L115" s="73"/>
    </row>
    <row r="116" spans="1:12" x14ac:dyDescent="0.2">
      <c r="A116" s="10" t="s">
        <v>7</v>
      </c>
      <c r="B116" s="104"/>
      <c r="C116" s="105"/>
      <c r="D116" s="105"/>
      <c r="E116" s="105"/>
      <c r="F116" s="78" t="s">
        <v>158</v>
      </c>
      <c r="G116" s="106"/>
      <c r="H116" s="107"/>
      <c r="I116" s="107"/>
      <c r="J116" s="107"/>
      <c r="K116" s="72"/>
      <c r="L116" s="73"/>
    </row>
    <row r="117" spans="1:12" x14ac:dyDescent="0.2">
      <c r="A117" s="10" t="s">
        <v>8</v>
      </c>
      <c r="B117" s="104"/>
      <c r="C117" s="105"/>
      <c r="D117" s="105"/>
      <c r="E117" s="105"/>
      <c r="F117" s="78" t="s">
        <v>109</v>
      </c>
      <c r="G117" s="106"/>
      <c r="H117" s="107"/>
      <c r="I117" s="107"/>
      <c r="J117" s="107"/>
      <c r="K117" s="72"/>
      <c r="L117" s="73"/>
    </row>
    <row r="118" spans="1:12" x14ac:dyDescent="0.2">
      <c r="B118" s="108"/>
      <c r="C118" s="109"/>
      <c r="D118" s="109"/>
      <c r="E118" s="109"/>
      <c r="F118" s="109"/>
      <c r="G118" s="110"/>
      <c r="H118" s="111"/>
      <c r="I118" s="111"/>
      <c r="J118" s="111"/>
      <c r="K118" s="74"/>
      <c r="L118" s="75"/>
    </row>
    <row r="119" spans="1:12" ht="22.5" x14ac:dyDescent="0.2">
      <c r="A119" s="10" t="s">
        <v>249</v>
      </c>
      <c r="B119" s="112"/>
      <c r="C119" s="113" t="s">
        <v>252</v>
      </c>
      <c r="D119" s="113"/>
      <c r="E119" s="113"/>
      <c r="F119" s="113" t="s">
        <v>124</v>
      </c>
      <c r="G119" s="114"/>
      <c r="H119" s="115"/>
      <c r="I119" s="115"/>
      <c r="J119" s="115">
        <f>SUBTOTAL(9,J54:J118)</f>
        <v>0</v>
      </c>
      <c r="K119" s="76"/>
      <c r="L119" s="77">
        <f>SUBTOTAL(9,L54:L118)</f>
        <v>0</v>
      </c>
    </row>
    <row r="120" spans="1:12" ht="12" thickBot="1" x14ac:dyDescent="0.25">
      <c r="B120" s="116"/>
      <c r="C120" s="116"/>
      <c r="D120" s="116"/>
      <c r="E120" s="116"/>
      <c r="F120" s="116"/>
      <c r="G120" s="117"/>
      <c r="H120" s="117"/>
      <c r="I120" s="117"/>
      <c r="J120" s="117"/>
      <c r="K120" s="67"/>
      <c r="L120" s="67"/>
    </row>
    <row r="121" spans="1:12" x14ac:dyDescent="0.2">
      <c r="A121" s="10" t="s">
        <v>101</v>
      </c>
      <c r="B121" s="96" t="s">
        <v>102</v>
      </c>
      <c r="C121" s="97">
        <v>30</v>
      </c>
      <c r="D121" s="97"/>
      <c r="E121" s="97"/>
      <c r="F121" s="97" t="s">
        <v>159</v>
      </c>
      <c r="G121" s="98"/>
      <c r="H121" s="99"/>
      <c r="I121" s="99"/>
      <c r="J121" s="99"/>
      <c r="K121" s="68"/>
      <c r="L121" s="69"/>
    </row>
    <row r="122" spans="1:12" x14ac:dyDescent="0.2">
      <c r="A122" s="10" t="s">
        <v>104</v>
      </c>
      <c r="B122" s="100">
        <v>25</v>
      </c>
      <c r="C122" s="101">
        <v>317325</v>
      </c>
      <c r="D122" s="101"/>
      <c r="E122" s="101" t="s">
        <v>105</v>
      </c>
      <c r="F122" s="78" t="s">
        <v>160</v>
      </c>
      <c r="G122" s="102" t="s">
        <v>115</v>
      </c>
      <c r="H122" s="103">
        <v>7.8</v>
      </c>
      <c r="I122" s="103"/>
      <c r="J122" s="103" t="str">
        <f>IF(ISNUMBER(I122),ROUND(H122*I122,3),"")</f>
        <v/>
      </c>
      <c r="K122" s="70"/>
      <c r="L122" s="71">
        <f>ROUND(H122*K122,2)</f>
        <v>0</v>
      </c>
    </row>
    <row r="123" spans="1:12" x14ac:dyDescent="0.2">
      <c r="A123" s="10" t="s">
        <v>5</v>
      </c>
      <c r="B123" s="104"/>
      <c r="C123" s="105"/>
      <c r="D123" s="105"/>
      <c r="E123" s="105"/>
      <c r="F123" s="78"/>
      <c r="G123" s="106"/>
      <c r="H123" s="107"/>
      <c r="I123" s="107"/>
      <c r="J123" s="107"/>
      <c r="K123" s="72"/>
      <c r="L123" s="73"/>
    </row>
    <row r="124" spans="1:12" ht="22.5" x14ac:dyDescent="0.2">
      <c r="A124" s="10" t="s">
        <v>7</v>
      </c>
      <c r="B124" s="104"/>
      <c r="C124" s="105"/>
      <c r="D124" s="105"/>
      <c r="E124" s="105"/>
      <c r="F124" s="78" t="s">
        <v>161</v>
      </c>
      <c r="G124" s="106"/>
      <c r="H124" s="107"/>
      <c r="I124" s="107"/>
      <c r="J124" s="107"/>
      <c r="K124" s="72"/>
      <c r="L124" s="73"/>
    </row>
    <row r="125" spans="1:12" x14ac:dyDescent="0.2">
      <c r="A125" s="10" t="s">
        <v>8</v>
      </c>
      <c r="B125" s="104"/>
      <c r="C125" s="105"/>
      <c r="D125" s="105"/>
      <c r="E125" s="105"/>
      <c r="F125" s="78" t="s">
        <v>109</v>
      </c>
      <c r="G125" s="106"/>
      <c r="H125" s="107"/>
      <c r="I125" s="107"/>
      <c r="J125" s="107"/>
      <c r="K125" s="72"/>
      <c r="L125" s="73"/>
    </row>
    <row r="126" spans="1:12" x14ac:dyDescent="0.2">
      <c r="A126" s="10" t="s">
        <v>104</v>
      </c>
      <c r="B126" s="100">
        <v>26</v>
      </c>
      <c r="C126" s="101">
        <v>317365</v>
      </c>
      <c r="D126" s="101"/>
      <c r="E126" s="101" t="s">
        <v>105</v>
      </c>
      <c r="F126" s="78" t="s">
        <v>162</v>
      </c>
      <c r="G126" s="102" t="s">
        <v>107</v>
      </c>
      <c r="H126" s="103">
        <v>0.52600000000000002</v>
      </c>
      <c r="I126" s="103"/>
      <c r="J126" s="103" t="str">
        <f>IF(ISNUMBER(I126),ROUND(H126*I126,3),"")</f>
        <v/>
      </c>
      <c r="K126" s="70"/>
      <c r="L126" s="71">
        <f>ROUND(H126*K126,2)</f>
        <v>0</v>
      </c>
    </row>
    <row r="127" spans="1:12" x14ac:dyDescent="0.2">
      <c r="A127" s="10" t="s">
        <v>5</v>
      </c>
      <c r="B127" s="104"/>
      <c r="C127" s="105"/>
      <c r="D127" s="105"/>
      <c r="E127" s="105"/>
      <c r="F127" s="78"/>
      <c r="G127" s="106"/>
      <c r="H127" s="107"/>
      <c r="I127" s="107"/>
      <c r="J127" s="107"/>
      <c r="K127" s="72"/>
      <c r="L127" s="73"/>
    </row>
    <row r="128" spans="1:12" ht="90" x14ac:dyDescent="0.2">
      <c r="A128" s="10" t="s">
        <v>7</v>
      </c>
      <c r="B128" s="104"/>
      <c r="C128" s="105"/>
      <c r="D128" s="105"/>
      <c r="E128" s="105"/>
      <c r="F128" s="78" t="s">
        <v>163</v>
      </c>
      <c r="G128" s="106"/>
      <c r="H128" s="107"/>
      <c r="I128" s="107"/>
      <c r="J128" s="107"/>
      <c r="K128" s="72"/>
      <c r="L128" s="73"/>
    </row>
    <row r="129" spans="1:12" x14ac:dyDescent="0.2">
      <c r="A129" s="10" t="s">
        <v>8</v>
      </c>
      <c r="B129" s="104"/>
      <c r="C129" s="105"/>
      <c r="D129" s="105"/>
      <c r="E129" s="105"/>
      <c r="F129" s="78" t="s">
        <v>109</v>
      </c>
      <c r="G129" s="106"/>
      <c r="H129" s="107"/>
      <c r="I129" s="107"/>
      <c r="J129" s="107"/>
      <c r="K129" s="72"/>
      <c r="L129" s="73"/>
    </row>
    <row r="130" spans="1:12" x14ac:dyDescent="0.2">
      <c r="A130" s="10" t="s">
        <v>104</v>
      </c>
      <c r="B130" s="100">
        <v>27</v>
      </c>
      <c r="C130" s="101">
        <v>333324</v>
      </c>
      <c r="D130" s="101"/>
      <c r="E130" s="101" t="s">
        <v>105</v>
      </c>
      <c r="F130" s="78" t="s">
        <v>164</v>
      </c>
      <c r="G130" s="102" t="s">
        <v>115</v>
      </c>
      <c r="H130" s="103">
        <v>95.12</v>
      </c>
      <c r="I130" s="103"/>
      <c r="J130" s="103" t="str">
        <f>IF(ISNUMBER(I130),ROUND(H130*I130,3),"")</f>
        <v/>
      </c>
      <c r="K130" s="70"/>
      <c r="L130" s="71">
        <f>ROUND(H130*K130,2)</f>
        <v>0</v>
      </c>
    </row>
    <row r="131" spans="1:12" x14ac:dyDescent="0.2">
      <c r="A131" s="10" t="s">
        <v>5</v>
      </c>
      <c r="B131" s="104"/>
      <c r="C131" s="105"/>
      <c r="D131" s="105"/>
      <c r="E131" s="105"/>
      <c r="F131" s="78"/>
      <c r="G131" s="106"/>
      <c r="H131" s="107"/>
      <c r="I131" s="107"/>
      <c r="J131" s="107"/>
      <c r="K131" s="72"/>
      <c r="L131" s="73"/>
    </row>
    <row r="132" spans="1:12" ht="22.5" x14ac:dyDescent="0.2">
      <c r="A132" s="10" t="s">
        <v>7</v>
      </c>
      <c r="B132" s="104"/>
      <c r="C132" s="105"/>
      <c r="D132" s="105"/>
      <c r="E132" s="105"/>
      <c r="F132" s="78" t="s">
        <v>165</v>
      </c>
      <c r="G132" s="106"/>
      <c r="H132" s="107"/>
      <c r="I132" s="107"/>
      <c r="J132" s="107"/>
      <c r="K132" s="72"/>
      <c r="L132" s="73"/>
    </row>
    <row r="133" spans="1:12" x14ac:dyDescent="0.2">
      <c r="A133" s="10" t="s">
        <v>8</v>
      </c>
      <c r="B133" s="104"/>
      <c r="C133" s="105"/>
      <c r="D133" s="105"/>
      <c r="E133" s="105"/>
      <c r="F133" s="78" t="s">
        <v>109</v>
      </c>
      <c r="G133" s="106"/>
      <c r="H133" s="107"/>
      <c r="I133" s="107"/>
      <c r="J133" s="107"/>
      <c r="K133" s="72"/>
      <c r="L133" s="73"/>
    </row>
    <row r="134" spans="1:12" x14ac:dyDescent="0.2">
      <c r="A134" s="10" t="s">
        <v>104</v>
      </c>
      <c r="B134" s="100">
        <v>28</v>
      </c>
      <c r="C134" s="101">
        <v>333325</v>
      </c>
      <c r="D134" s="101"/>
      <c r="E134" s="101" t="s">
        <v>105</v>
      </c>
      <c r="F134" s="78" t="s">
        <v>166</v>
      </c>
      <c r="G134" s="102" t="s">
        <v>115</v>
      </c>
      <c r="H134" s="103">
        <v>84.16</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ht="90" x14ac:dyDescent="0.2">
      <c r="A136" s="10" t="s">
        <v>7</v>
      </c>
      <c r="B136" s="104"/>
      <c r="C136" s="105"/>
      <c r="D136" s="105"/>
      <c r="E136" s="105"/>
      <c r="F136" s="78" t="s">
        <v>167</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29</v>
      </c>
      <c r="C138" s="101">
        <v>333365</v>
      </c>
      <c r="D138" s="101"/>
      <c r="E138" s="101" t="s">
        <v>105</v>
      </c>
      <c r="F138" s="78" t="s">
        <v>168</v>
      </c>
      <c r="G138" s="102" t="s">
        <v>107</v>
      </c>
      <c r="H138" s="103">
        <v>8.4559999999999995</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ht="112.5" x14ac:dyDescent="0.2">
      <c r="A140" s="10" t="s">
        <v>7</v>
      </c>
      <c r="B140" s="104"/>
      <c r="C140" s="105"/>
      <c r="D140" s="105"/>
      <c r="E140" s="105"/>
      <c r="F140" s="78" t="s">
        <v>169</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A142" s="10" t="s">
        <v>104</v>
      </c>
      <c r="B142" s="100">
        <v>30</v>
      </c>
      <c r="C142" s="101">
        <v>333366</v>
      </c>
      <c r="D142" s="101"/>
      <c r="E142" s="101" t="s">
        <v>105</v>
      </c>
      <c r="F142" s="78" t="s">
        <v>170</v>
      </c>
      <c r="G142" s="102" t="s">
        <v>107</v>
      </c>
      <c r="H142" s="143">
        <v>2.0219999999999998</v>
      </c>
      <c r="I142" s="103"/>
      <c r="J142" s="103" t="str">
        <f>IF(ISNUMBER(I142),ROUND(H142*I142,3),"")</f>
        <v/>
      </c>
      <c r="K142" s="70"/>
      <c r="L142" s="71">
        <f>ROUND(H142*K142,2)</f>
        <v>0</v>
      </c>
    </row>
    <row r="143" spans="1:12" x14ac:dyDescent="0.2">
      <c r="A143" s="10" t="s">
        <v>5</v>
      </c>
      <c r="B143" s="104"/>
      <c r="C143" s="105"/>
      <c r="D143" s="105"/>
      <c r="E143" s="105"/>
      <c r="F143" s="78"/>
      <c r="G143" s="106"/>
      <c r="H143" s="107"/>
      <c r="I143" s="107"/>
      <c r="J143" s="107"/>
      <c r="K143" s="72"/>
      <c r="L143" s="73"/>
    </row>
    <row r="144" spans="1:12" ht="22.5" x14ac:dyDescent="0.2">
      <c r="A144" s="10" t="s">
        <v>7</v>
      </c>
      <c r="B144" s="104"/>
      <c r="C144" s="105"/>
      <c r="D144" s="105"/>
      <c r="E144" s="105"/>
      <c r="F144" s="140" t="s">
        <v>273</v>
      </c>
      <c r="G144" s="106"/>
      <c r="H144" s="107"/>
      <c r="I144" s="107"/>
      <c r="J144" s="107"/>
      <c r="K144" s="72"/>
      <c r="L144" s="73"/>
    </row>
    <row r="145" spans="1:12" x14ac:dyDescent="0.2">
      <c r="A145" s="10" t="s">
        <v>8</v>
      </c>
      <c r="B145" s="104"/>
      <c r="C145" s="105"/>
      <c r="D145" s="105"/>
      <c r="E145" s="105"/>
      <c r="F145" s="78" t="s">
        <v>109</v>
      </c>
      <c r="G145" s="106"/>
      <c r="H145" s="107"/>
      <c r="I145" s="107"/>
      <c r="J145" s="107"/>
      <c r="K145" s="72"/>
      <c r="L145" s="73"/>
    </row>
    <row r="146" spans="1:12" x14ac:dyDescent="0.2">
      <c r="A146" s="10" t="s">
        <v>104</v>
      </c>
      <c r="B146" s="100">
        <v>31</v>
      </c>
      <c r="C146" s="101">
        <v>348173</v>
      </c>
      <c r="D146" s="101"/>
      <c r="E146" s="101" t="s">
        <v>105</v>
      </c>
      <c r="F146" s="78" t="s">
        <v>171</v>
      </c>
      <c r="G146" s="102" t="s">
        <v>172</v>
      </c>
      <c r="H146" s="103">
        <v>1162</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x14ac:dyDescent="0.2">
      <c r="A148" s="10" t="s">
        <v>7</v>
      </c>
      <c r="B148" s="104"/>
      <c r="C148" s="105"/>
      <c r="D148" s="105"/>
      <c r="E148" s="105"/>
      <c r="F148" s="78" t="s">
        <v>173</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A150" s="10" t="s">
        <v>104</v>
      </c>
      <c r="B150" s="100">
        <v>32</v>
      </c>
      <c r="C150" s="101">
        <v>386126</v>
      </c>
      <c r="D150" s="101"/>
      <c r="E150" s="101" t="s">
        <v>105</v>
      </c>
      <c r="F150" s="78" t="s">
        <v>174</v>
      </c>
      <c r="G150" s="102" t="s">
        <v>115</v>
      </c>
      <c r="H150" s="103">
        <v>4.1310000000000002</v>
      </c>
      <c r="I150" s="103"/>
      <c r="J150" s="103" t="str">
        <f>IF(ISNUMBER(I150),ROUND(H150*I150,3),"")</f>
        <v/>
      </c>
      <c r="K150" s="70"/>
      <c r="L150" s="71">
        <f>ROUND(H150*K150,2)</f>
        <v>0</v>
      </c>
    </row>
    <row r="151" spans="1:12" x14ac:dyDescent="0.2">
      <c r="A151" s="10" t="s">
        <v>5</v>
      </c>
      <c r="B151" s="104"/>
      <c r="C151" s="105"/>
      <c r="D151" s="105"/>
      <c r="E151" s="105"/>
      <c r="F151" s="78"/>
      <c r="G151" s="106"/>
      <c r="H151" s="107"/>
      <c r="I151" s="107"/>
      <c r="J151" s="107"/>
      <c r="K151" s="72"/>
      <c r="L151" s="73"/>
    </row>
    <row r="152" spans="1:12" ht="78.75" x14ac:dyDescent="0.2">
      <c r="A152" s="10" t="s">
        <v>7</v>
      </c>
      <c r="B152" s="104"/>
      <c r="C152" s="105"/>
      <c r="D152" s="105"/>
      <c r="E152" s="105"/>
      <c r="F152" s="78" t="s">
        <v>175</v>
      </c>
      <c r="G152" s="106"/>
      <c r="H152" s="107"/>
      <c r="I152" s="107"/>
      <c r="J152" s="107"/>
      <c r="K152" s="72"/>
      <c r="L152" s="73"/>
    </row>
    <row r="153" spans="1:12" x14ac:dyDescent="0.2">
      <c r="A153" s="10" t="s">
        <v>8</v>
      </c>
      <c r="B153" s="104"/>
      <c r="C153" s="105"/>
      <c r="D153" s="105"/>
      <c r="E153" s="105"/>
      <c r="F153" s="78" t="s">
        <v>109</v>
      </c>
      <c r="G153" s="106"/>
      <c r="H153" s="107"/>
      <c r="I153" s="107"/>
      <c r="J153" s="107"/>
      <c r="K153" s="72"/>
      <c r="L153" s="73"/>
    </row>
    <row r="154" spans="1:12" x14ac:dyDescent="0.2">
      <c r="B154" s="108"/>
      <c r="C154" s="109"/>
      <c r="D154" s="109"/>
      <c r="E154" s="109"/>
      <c r="F154" s="109"/>
      <c r="G154" s="110"/>
      <c r="H154" s="111"/>
      <c r="I154" s="111"/>
      <c r="J154" s="111"/>
      <c r="K154" s="74"/>
      <c r="L154" s="75"/>
    </row>
    <row r="155" spans="1:12" ht="22.5" x14ac:dyDescent="0.2">
      <c r="A155" s="10" t="s">
        <v>249</v>
      </c>
      <c r="B155" s="112"/>
      <c r="C155" s="113" t="s">
        <v>253</v>
      </c>
      <c r="D155" s="113"/>
      <c r="E155" s="113"/>
      <c r="F155" s="113" t="s">
        <v>159</v>
      </c>
      <c r="G155" s="114"/>
      <c r="H155" s="115"/>
      <c r="I155" s="115"/>
      <c r="J155" s="115">
        <f>SUBTOTAL(9,J122:J154)</f>
        <v>0</v>
      </c>
      <c r="K155" s="76"/>
      <c r="L155" s="77">
        <f>SUBTOTAL(9,L122:L154)</f>
        <v>0</v>
      </c>
    </row>
    <row r="156" spans="1:12" ht="12" thickBot="1" x14ac:dyDescent="0.25">
      <c r="B156" s="116"/>
      <c r="C156" s="116"/>
      <c r="D156" s="116"/>
      <c r="E156" s="116"/>
      <c r="F156" s="116"/>
      <c r="G156" s="117"/>
      <c r="H156" s="117"/>
      <c r="I156" s="117"/>
      <c r="J156" s="117"/>
      <c r="K156" s="67"/>
      <c r="L156" s="67"/>
    </row>
    <row r="157" spans="1:12" x14ac:dyDescent="0.2">
      <c r="A157" s="10" t="s">
        <v>101</v>
      </c>
      <c r="B157" s="96" t="s">
        <v>102</v>
      </c>
      <c r="C157" s="97">
        <v>40</v>
      </c>
      <c r="D157" s="97"/>
      <c r="E157" s="97"/>
      <c r="F157" s="97" t="s">
        <v>176</v>
      </c>
      <c r="G157" s="98"/>
      <c r="H157" s="99"/>
      <c r="I157" s="99"/>
      <c r="J157" s="99"/>
      <c r="K157" s="68"/>
      <c r="L157" s="69"/>
    </row>
    <row r="158" spans="1:12" x14ac:dyDescent="0.2">
      <c r="A158" s="10" t="s">
        <v>104</v>
      </c>
      <c r="B158" s="100">
        <v>33</v>
      </c>
      <c r="C158" s="101">
        <v>421325</v>
      </c>
      <c r="D158" s="101"/>
      <c r="E158" s="101" t="s">
        <v>105</v>
      </c>
      <c r="F158" s="78" t="s">
        <v>177</v>
      </c>
      <c r="G158" s="102" t="s">
        <v>115</v>
      </c>
      <c r="H158" s="103">
        <v>70.95</v>
      </c>
      <c r="I158" s="103"/>
      <c r="J158" s="103" t="str">
        <f>IF(ISNUMBER(I158),ROUND(H158*I158,3),"")</f>
        <v/>
      </c>
      <c r="K158" s="70"/>
      <c r="L158" s="71">
        <f>ROUND(H158*K158,2)</f>
        <v>0</v>
      </c>
    </row>
    <row r="159" spans="1:12" x14ac:dyDescent="0.2">
      <c r="A159" s="10" t="s">
        <v>5</v>
      </c>
      <c r="B159" s="104"/>
      <c r="C159" s="105"/>
      <c r="D159" s="105"/>
      <c r="E159" s="105"/>
      <c r="F159" s="78"/>
      <c r="G159" s="106"/>
      <c r="H159" s="107"/>
      <c r="I159" s="107"/>
      <c r="J159" s="107"/>
      <c r="K159" s="72"/>
      <c r="L159" s="73"/>
    </row>
    <row r="160" spans="1:12" ht="56.25" x14ac:dyDescent="0.2">
      <c r="A160" s="10" t="s">
        <v>7</v>
      </c>
      <c r="B160" s="104"/>
      <c r="C160" s="105"/>
      <c r="D160" s="105"/>
      <c r="E160" s="105"/>
      <c r="F160" s="78" t="s">
        <v>178</v>
      </c>
      <c r="G160" s="106"/>
      <c r="H160" s="107"/>
      <c r="I160" s="107"/>
      <c r="J160" s="107"/>
      <c r="K160" s="72"/>
      <c r="L160" s="73"/>
    </row>
    <row r="161" spans="1:12" x14ac:dyDescent="0.2">
      <c r="A161" s="10" t="s">
        <v>8</v>
      </c>
      <c r="B161" s="104"/>
      <c r="C161" s="105"/>
      <c r="D161" s="105"/>
      <c r="E161" s="105"/>
      <c r="F161" s="78" t="s">
        <v>109</v>
      </c>
      <c r="G161" s="106"/>
      <c r="H161" s="107"/>
      <c r="I161" s="107"/>
      <c r="J161" s="107"/>
      <c r="K161" s="72"/>
      <c r="L161" s="73"/>
    </row>
    <row r="162" spans="1:12" x14ac:dyDescent="0.2">
      <c r="A162" s="10" t="s">
        <v>104</v>
      </c>
      <c r="B162" s="100">
        <v>34</v>
      </c>
      <c r="C162" s="101">
        <v>421365</v>
      </c>
      <c r="D162" s="101"/>
      <c r="E162" s="101" t="s">
        <v>105</v>
      </c>
      <c r="F162" s="78" t="s">
        <v>179</v>
      </c>
      <c r="G162" s="102" t="s">
        <v>107</v>
      </c>
      <c r="H162" s="103">
        <v>9.5640000000000001</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ht="90" x14ac:dyDescent="0.2">
      <c r="A164" s="10" t="s">
        <v>7</v>
      </c>
      <c r="B164" s="104"/>
      <c r="C164" s="105"/>
      <c r="D164" s="105"/>
      <c r="E164" s="105"/>
      <c r="F164" s="78" t="s">
        <v>180</v>
      </c>
      <c r="G164" s="106"/>
      <c r="H164" s="107"/>
      <c r="I164" s="107"/>
      <c r="J164" s="107"/>
      <c r="K164" s="72"/>
      <c r="L164" s="73"/>
    </row>
    <row r="165" spans="1:12" x14ac:dyDescent="0.2">
      <c r="A165" s="10" t="s">
        <v>8</v>
      </c>
      <c r="B165" s="104"/>
      <c r="C165" s="105"/>
      <c r="D165" s="105"/>
      <c r="E165" s="105"/>
      <c r="F165" s="78" t="s">
        <v>109</v>
      </c>
      <c r="G165" s="106"/>
      <c r="H165" s="107"/>
      <c r="I165" s="107"/>
      <c r="J165" s="107"/>
      <c r="K165" s="72"/>
      <c r="L165" s="73"/>
    </row>
    <row r="166" spans="1:12" x14ac:dyDescent="0.2">
      <c r="A166" s="10" t="s">
        <v>104</v>
      </c>
      <c r="B166" s="100">
        <v>35</v>
      </c>
      <c r="C166" s="101">
        <v>42417</v>
      </c>
      <c r="D166" s="101"/>
      <c r="E166" s="101" t="s">
        <v>105</v>
      </c>
      <c r="F166" s="78" t="s">
        <v>181</v>
      </c>
      <c r="G166" s="102" t="s">
        <v>107</v>
      </c>
      <c r="H166" s="103">
        <v>41.347000000000001</v>
      </c>
      <c r="I166" s="103"/>
      <c r="J166" s="103" t="str">
        <f>IF(ISNUMBER(I166),ROUND(H166*I166,3),"")</f>
        <v/>
      </c>
      <c r="K166" s="70"/>
      <c r="L166" s="71">
        <f>ROUND(H166*K166,2)</f>
        <v>0</v>
      </c>
    </row>
    <row r="167" spans="1:12" x14ac:dyDescent="0.2">
      <c r="A167" s="10" t="s">
        <v>5</v>
      </c>
      <c r="B167" s="104"/>
      <c r="C167" s="105"/>
      <c r="D167" s="105"/>
      <c r="E167" s="105"/>
      <c r="F167" s="78"/>
      <c r="G167" s="106"/>
      <c r="H167" s="107"/>
      <c r="I167" s="107"/>
      <c r="J167" s="107"/>
      <c r="K167" s="72"/>
      <c r="L167" s="73"/>
    </row>
    <row r="168" spans="1:12" ht="56.25" x14ac:dyDescent="0.2">
      <c r="A168" s="10" t="s">
        <v>7</v>
      </c>
      <c r="B168" s="104"/>
      <c r="C168" s="105"/>
      <c r="D168" s="105"/>
      <c r="E168" s="105"/>
      <c r="F168" s="78" t="s">
        <v>182</v>
      </c>
      <c r="G168" s="106"/>
      <c r="H168" s="107"/>
      <c r="I168" s="107"/>
      <c r="J168" s="107"/>
      <c r="K168" s="72"/>
      <c r="L168" s="73"/>
    </row>
    <row r="169" spans="1:12" x14ac:dyDescent="0.2">
      <c r="A169" s="10" t="s">
        <v>8</v>
      </c>
      <c r="B169" s="104"/>
      <c r="C169" s="105"/>
      <c r="D169" s="105"/>
      <c r="E169" s="105"/>
      <c r="F169" s="78" t="s">
        <v>109</v>
      </c>
      <c r="G169" s="106"/>
      <c r="H169" s="107"/>
      <c r="I169" s="107"/>
      <c r="J169" s="107"/>
      <c r="K169" s="72"/>
      <c r="L169" s="73"/>
    </row>
    <row r="170" spans="1:12" x14ac:dyDescent="0.2">
      <c r="A170" s="10" t="s">
        <v>104</v>
      </c>
      <c r="B170" s="100">
        <v>36</v>
      </c>
      <c r="C170" s="101">
        <v>451311</v>
      </c>
      <c r="D170" s="101"/>
      <c r="E170" s="101" t="s">
        <v>105</v>
      </c>
      <c r="F170" s="78" t="s">
        <v>183</v>
      </c>
      <c r="G170" s="102" t="s">
        <v>115</v>
      </c>
      <c r="H170" s="103">
        <v>3.121</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ht="22.5" x14ac:dyDescent="0.2">
      <c r="A172" s="10" t="s">
        <v>7</v>
      </c>
      <c r="B172" s="104"/>
      <c r="C172" s="105"/>
      <c r="D172" s="105"/>
      <c r="E172" s="105"/>
      <c r="F172" s="78" t="s">
        <v>184</v>
      </c>
      <c r="G172" s="106"/>
      <c r="H172" s="107"/>
      <c r="I172" s="107"/>
      <c r="J172" s="107"/>
      <c r="K172" s="72"/>
      <c r="L172" s="73"/>
    </row>
    <row r="173" spans="1:12" x14ac:dyDescent="0.2">
      <c r="A173" s="10" t="s">
        <v>8</v>
      </c>
      <c r="B173" s="104"/>
      <c r="C173" s="105"/>
      <c r="D173" s="105"/>
      <c r="E173" s="105"/>
      <c r="F173" s="78" t="s">
        <v>109</v>
      </c>
      <c r="G173" s="106"/>
      <c r="H173" s="107"/>
      <c r="I173" s="107"/>
      <c r="J173" s="107"/>
      <c r="K173" s="72"/>
      <c r="L173" s="73"/>
    </row>
    <row r="174" spans="1:12" x14ac:dyDescent="0.2">
      <c r="A174" s="10" t="s">
        <v>104</v>
      </c>
      <c r="B174" s="100">
        <v>37</v>
      </c>
      <c r="C174" s="101">
        <v>451314</v>
      </c>
      <c r="D174" s="101"/>
      <c r="E174" s="101" t="s">
        <v>105</v>
      </c>
      <c r="F174" s="78" t="s">
        <v>185</v>
      </c>
      <c r="G174" s="102" t="s">
        <v>115</v>
      </c>
      <c r="H174" s="103">
        <v>3.11</v>
      </c>
      <c r="I174" s="103"/>
      <c r="J174" s="103" t="str">
        <f>IF(ISNUMBER(I174),ROUND(H174*I174,3),"")</f>
        <v/>
      </c>
      <c r="K174" s="70"/>
      <c r="L174" s="71">
        <f>ROUND(H174*K174,2)</f>
        <v>0</v>
      </c>
    </row>
    <row r="175" spans="1:12" x14ac:dyDescent="0.2">
      <c r="A175" s="10" t="s">
        <v>5</v>
      </c>
      <c r="B175" s="104"/>
      <c r="C175" s="105"/>
      <c r="D175" s="105"/>
      <c r="E175" s="105"/>
      <c r="F175" s="78"/>
      <c r="G175" s="106"/>
      <c r="H175" s="107"/>
      <c r="I175" s="107"/>
      <c r="J175" s="107"/>
      <c r="K175" s="72"/>
      <c r="L175" s="73"/>
    </row>
    <row r="176" spans="1:12" ht="33.75" x14ac:dyDescent="0.2">
      <c r="A176" s="10" t="s">
        <v>7</v>
      </c>
      <c r="B176" s="104"/>
      <c r="C176" s="105"/>
      <c r="D176" s="105"/>
      <c r="E176" s="105"/>
      <c r="F176" s="78" t="s">
        <v>186</v>
      </c>
      <c r="G176" s="106"/>
      <c r="H176" s="107"/>
      <c r="I176" s="107"/>
      <c r="J176" s="107"/>
      <c r="K176" s="72"/>
      <c r="L176" s="73"/>
    </row>
    <row r="177" spans="1:12" x14ac:dyDescent="0.2">
      <c r="A177" s="10" t="s">
        <v>8</v>
      </c>
      <c r="B177" s="104"/>
      <c r="C177" s="105"/>
      <c r="D177" s="105"/>
      <c r="E177" s="105"/>
      <c r="F177" s="78" t="s">
        <v>109</v>
      </c>
      <c r="G177" s="106"/>
      <c r="H177" s="107"/>
      <c r="I177" s="107"/>
      <c r="J177" s="107"/>
      <c r="K177" s="72"/>
      <c r="L177" s="73"/>
    </row>
    <row r="178" spans="1:12" x14ac:dyDescent="0.2">
      <c r="A178" s="10" t="s">
        <v>104</v>
      </c>
      <c r="B178" s="100">
        <v>38</v>
      </c>
      <c r="C178" s="101">
        <v>451324</v>
      </c>
      <c r="D178" s="101"/>
      <c r="E178" s="101" t="s">
        <v>105</v>
      </c>
      <c r="F178" s="78" t="s">
        <v>187</v>
      </c>
      <c r="G178" s="102" t="s">
        <v>115</v>
      </c>
      <c r="H178" s="103">
        <v>21.978000000000002</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ht="33.75" x14ac:dyDescent="0.2">
      <c r="A180" s="10" t="s">
        <v>7</v>
      </c>
      <c r="B180" s="104"/>
      <c r="C180" s="105"/>
      <c r="D180" s="105"/>
      <c r="E180" s="105"/>
      <c r="F180" s="78" t="s">
        <v>188</v>
      </c>
      <c r="G180" s="106"/>
      <c r="H180" s="107"/>
      <c r="I180" s="107"/>
      <c r="J180" s="107"/>
      <c r="K180" s="72"/>
      <c r="L180" s="73"/>
    </row>
    <row r="181" spans="1:12" x14ac:dyDescent="0.2">
      <c r="A181" s="10" t="s">
        <v>8</v>
      </c>
      <c r="B181" s="104"/>
      <c r="C181" s="105"/>
      <c r="D181" s="105"/>
      <c r="E181" s="105"/>
      <c r="F181" s="78" t="s">
        <v>109</v>
      </c>
      <c r="G181" s="106"/>
      <c r="H181" s="107"/>
      <c r="I181" s="107"/>
      <c r="J181" s="107"/>
      <c r="K181" s="72"/>
      <c r="L181" s="73"/>
    </row>
    <row r="182" spans="1:12" x14ac:dyDescent="0.2">
      <c r="A182" s="10" t="s">
        <v>104</v>
      </c>
      <c r="B182" s="100">
        <v>39</v>
      </c>
      <c r="C182" s="101">
        <v>451366</v>
      </c>
      <c r="D182" s="101"/>
      <c r="E182" s="101" t="s">
        <v>105</v>
      </c>
      <c r="F182" s="78" t="s">
        <v>189</v>
      </c>
      <c r="G182" s="102" t="s">
        <v>107</v>
      </c>
      <c r="H182" s="103">
        <v>1.5609999999999999</v>
      </c>
      <c r="I182" s="103"/>
      <c r="J182" s="103" t="str">
        <f>IF(ISNUMBER(I182),ROUND(H182*I182,3),"")</f>
        <v/>
      </c>
      <c r="K182" s="70"/>
      <c r="L182" s="71">
        <f>ROUND(H182*K182,2)</f>
        <v>0</v>
      </c>
    </row>
    <row r="183" spans="1:12" x14ac:dyDescent="0.2">
      <c r="A183" s="10" t="s">
        <v>5</v>
      </c>
      <c r="B183" s="104"/>
      <c r="C183" s="105"/>
      <c r="D183" s="105"/>
      <c r="E183" s="105"/>
      <c r="F183" s="78"/>
      <c r="G183" s="106"/>
      <c r="H183" s="107"/>
      <c r="I183" s="107"/>
      <c r="J183" s="107"/>
      <c r="K183" s="72"/>
      <c r="L183" s="73"/>
    </row>
    <row r="184" spans="1:12" ht="22.5" x14ac:dyDescent="0.2">
      <c r="A184" s="10" t="s">
        <v>7</v>
      </c>
      <c r="B184" s="104"/>
      <c r="C184" s="105"/>
      <c r="D184" s="105"/>
      <c r="E184" s="105"/>
      <c r="F184" s="78" t="s">
        <v>190</v>
      </c>
      <c r="G184" s="106"/>
      <c r="H184" s="107"/>
      <c r="I184" s="107"/>
      <c r="J184" s="107"/>
      <c r="K184" s="72"/>
      <c r="L184" s="73"/>
    </row>
    <row r="185" spans="1:12" x14ac:dyDescent="0.2">
      <c r="A185" s="10" t="s">
        <v>8</v>
      </c>
      <c r="B185" s="104"/>
      <c r="C185" s="105"/>
      <c r="D185" s="105"/>
      <c r="E185" s="105"/>
      <c r="F185" s="78" t="s">
        <v>109</v>
      </c>
      <c r="G185" s="106"/>
      <c r="H185" s="107"/>
      <c r="I185" s="107"/>
      <c r="J185" s="107"/>
      <c r="K185" s="72"/>
      <c r="L185" s="73"/>
    </row>
    <row r="186" spans="1:12" x14ac:dyDescent="0.2">
      <c r="A186" s="10" t="s">
        <v>104</v>
      </c>
      <c r="B186" s="100">
        <v>40</v>
      </c>
      <c r="C186" s="101">
        <v>457325</v>
      </c>
      <c r="D186" s="101"/>
      <c r="E186" s="101" t="s">
        <v>105</v>
      </c>
      <c r="F186" s="78" t="s">
        <v>191</v>
      </c>
      <c r="G186" s="102" t="s">
        <v>115</v>
      </c>
      <c r="H186" s="103">
        <v>5.6340000000000003</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x14ac:dyDescent="0.2">
      <c r="A188" s="10" t="s">
        <v>7</v>
      </c>
      <c r="B188" s="104"/>
      <c r="C188" s="105"/>
      <c r="D188" s="105"/>
      <c r="E188" s="105"/>
      <c r="F188" s="78" t="s">
        <v>192</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A190" s="10" t="s">
        <v>104</v>
      </c>
      <c r="B190" s="100">
        <v>41</v>
      </c>
      <c r="C190" s="101">
        <v>457366</v>
      </c>
      <c r="D190" s="101"/>
      <c r="E190" s="101" t="s">
        <v>105</v>
      </c>
      <c r="F190" s="78" t="s">
        <v>193</v>
      </c>
      <c r="G190" s="102" t="s">
        <v>107</v>
      </c>
      <c r="H190" s="103">
        <v>0.24399999999999999</v>
      </c>
      <c r="I190" s="103"/>
      <c r="J190" s="103" t="str">
        <f>IF(ISNUMBER(I190),ROUND(H190*I190,3),"")</f>
        <v/>
      </c>
      <c r="K190" s="70"/>
      <c r="L190" s="71">
        <f>ROUND(H190*K190,2)</f>
        <v>0</v>
      </c>
    </row>
    <row r="191" spans="1:12" x14ac:dyDescent="0.2">
      <c r="A191" s="10" t="s">
        <v>5</v>
      </c>
      <c r="B191" s="104"/>
      <c r="C191" s="105"/>
      <c r="D191" s="105"/>
      <c r="E191" s="105"/>
      <c r="F191" s="78"/>
      <c r="G191" s="106"/>
      <c r="H191" s="107"/>
      <c r="I191" s="107"/>
      <c r="J191" s="107"/>
      <c r="K191" s="72"/>
      <c r="L191" s="73"/>
    </row>
    <row r="192" spans="1:12" x14ac:dyDescent="0.2">
      <c r="A192" s="10" t="s">
        <v>7</v>
      </c>
      <c r="B192" s="104"/>
      <c r="C192" s="105"/>
      <c r="D192" s="105"/>
      <c r="E192" s="105"/>
      <c r="F192" s="78" t="s">
        <v>194</v>
      </c>
      <c r="G192" s="106"/>
      <c r="H192" s="107"/>
      <c r="I192" s="107"/>
      <c r="J192" s="107"/>
      <c r="K192" s="72"/>
      <c r="L192" s="73"/>
    </row>
    <row r="193" spans="1:12" x14ac:dyDescent="0.2">
      <c r="A193" s="10" t="s">
        <v>8</v>
      </c>
      <c r="B193" s="104"/>
      <c r="C193" s="105"/>
      <c r="D193" s="105"/>
      <c r="E193" s="105"/>
      <c r="F193" s="78" t="s">
        <v>109</v>
      </c>
      <c r="G193" s="106"/>
      <c r="H193" s="107"/>
      <c r="I193" s="107"/>
      <c r="J193" s="107"/>
      <c r="K193" s="72"/>
      <c r="L193" s="73"/>
    </row>
    <row r="194" spans="1:12" x14ac:dyDescent="0.2">
      <c r="A194" s="10" t="s">
        <v>104</v>
      </c>
      <c r="B194" s="100">
        <v>42</v>
      </c>
      <c r="C194" s="101">
        <v>45747</v>
      </c>
      <c r="D194" s="101"/>
      <c r="E194" s="101" t="s">
        <v>105</v>
      </c>
      <c r="F194" s="78" t="s">
        <v>195</v>
      </c>
      <c r="G194" s="102" t="s">
        <v>115</v>
      </c>
      <c r="H194" s="103">
        <v>0.42399999999999999</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x14ac:dyDescent="0.2">
      <c r="A196" s="10" t="s">
        <v>7</v>
      </c>
      <c r="B196" s="104"/>
      <c r="C196" s="105"/>
      <c r="D196" s="105"/>
      <c r="E196" s="105"/>
      <c r="F196" s="78" t="s">
        <v>196</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43</v>
      </c>
      <c r="C198" s="101">
        <v>45852</v>
      </c>
      <c r="D198" s="101"/>
      <c r="E198" s="101" t="s">
        <v>105</v>
      </c>
      <c r="F198" s="78" t="s">
        <v>197</v>
      </c>
      <c r="G198" s="102" t="s">
        <v>115</v>
      </c>
      <c r="H198" s="103">
        <v>30.672999999999998</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ht="45" x14ac:dyDescent="0.2">
      <c r="A200" s="10" t="s">
        <v>7</v>
      </c>
      <c r="B200" s="104"/>
      <c r="C200" s="105"/>
      <c r="D200" s="105"/>
      <c r="E200" s="105"/>
      <c r="F200" s="78" t="s">
        <v>198</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A202" s="10" t="s">
        <v>104</v>
      </c>
      <c r="B202" s="100">
        <v>44</v>
      </c>
      <c r="C202" s="101">
        <v>45860</v>
      </c>
      <c r="D202" s="101"/>
      <c r="E202" s="101" t="s">
        <v>105</v>
      </c>
      <c r="F202" s="78" t="s">
        <v>199</v>
      </c>
      <c r="G202" s="102" t="s">
        <v>115</v>
      </c>
      <c r="H202" s="103">
        <v>190.98099999999999</v>
      </c>
      <c r="I202" s="103"/>
      <c r="J202" s="103" t="str">
        <f>IF(ISNUMBER(I202),ROUND(H202*I202,3),"")</f>
        <v/>
      </c>
      <c r="K202" s="70"/>
      <c r="L202" s="71">
        <f>ROUND(H202*K202,2)</f>
        <v>0</v>
      </c>
    </row>
    <row r="203" spans="1:12" x14ac:dyDescent="0.2">
      <c r="A203" s="10" t="s">
        <v>5</v>
      </c>
      <c r="B203" s="104"/>
      <c r="C203" s="105"/>
      <c r="D203" s="105"/>
      <c r="E203" s="105"/>
      <c r="F203" s="78"/>
      <c r="G203" s="106"/>
      <c r="H203" s="107"/>
      <c r="I203" s="107"/>
      <c r="J203" s="107"/>
      <c r="K203" s="72"/>
      <c r="L203" s="73"/>
    </row>
    <row r="204" spans="1:12" ht="45" x14ac:dyDescent="0.2">
      <c r="A204" s="10" t="s">
        <v>7</v>
      </c>
      <c r="B204" s="104"/>
      <c r="C204" s="105"/>
      <c r="D204" s="105"/>
      <c r="E204" s="105"/>
      <c r="F204" s="78" t="s">
        <v>200</v>
      </c>
      <c r="G204" s="106"/>
      <c r="H204" s="107"/>
      <c r="I204" s="107"/>
      <c r="J204" s="107"/>
      <c r="K204" s="72"/>
      <c r="L204" s="73"/>
    </row>
    <row r="205" spans="1:12" x14ac:dyDescent="0.2">
      <c r="A205" s="10" t="s">
        <v>8</v>
      </c>
      <c r="B205" s="104"/>
      <c r="C205" s="105"/>
      <c r="D205" s="105"/>
      <c r="E205" s="105"/>
      <c r="F205" s="78" t="s">
        <v>109</v>
      </c>
      <c r="G205" s="106"/>
      <c r="H205" s="107"/>
      <c r="I205" s="107"/>
      <c r="J205" s="107"/>
      <c r="K205" s="72"/>
      <c r="L205" s="73"/>
    </row>
    <row r="206" spans="1:12" x14ac:dyDescent="0.2">
      <c r="A206" s="10" t="s">
        <v>104</v>
      </c>
      <c r="B206" s="100">
        <v>45</v>
      </c>
      <c r="C206" s="101">
        <v>465512</v>
      </c>
      <c r="D206" s="101"/>
      <c r="E206" s="101" t="s">
        <v>105</v>
      </c>
      <c r="F206" s="78" t="s">
        <v>201</v>
      </c>
      <c r="G206" s="102" t="s">
        <v>115</v>
      </c>
      <c r="H206" s="103">
        <v>2.9950000000000001</v>
      </c>
      <c r="I206" s="103"/>
      <c r="J206" s="103" t="str">
        <f>IF(ISNUMBER(I206),ROUND(H206*I206,3),"")</f>
        <v/>
      </c>
      <c r="K206" s="70"/>
      <c r="L206" s="71">
        <f>ROUND(H206*K206,2)</f>
        <v>0</v>
      </c>
    </row>
    <row r="207" spans="1:12" x14ac:dyDescent="0.2">
      <c r="A207" s="10" t="s">
        <v>5</v>
      </c>
      <c r="B207" s="104"/>
      <c r="C207" s="105"/>
      <c r="D207" s="105"/>
      <c r="E207" s="105"/>
      <c r="F207" s="78"/>
      <c r="G207" s="106"/>
      <c r="H207" s="107"/>
      <c r="I207" s="107"/>
      <c r="J207" s="107"/>
      <c r="K207" s="72"/>
      <c r="L207" s="73"/>
    </row>
    <row r="208" spans="1:12" x14ac:dyDescent="0.2">
      <c r="A208" s="10" t="s">
        <v>7</v>
      </c>
      <c r="B208" s="104"/>
      <c r="C208" s="105"/>
      <c r="D208" s="105"/>
      <c r="E208" s="105"/>
      <c r="F208" s="78" t="s">
        <v>202</v>
      </c>
      <c r="G208" s="106"/>
      <c r="H208" s="107"/>
      <c r="I208" s="107"/>
      <c r="J208" s="107"/>
      <c r="K208" s="72"/>
      <c r="L208" s="73"/>
    </row>
    <row r="209" spans="1:12" x14ac:dyDescent="0.2">
      <c r="A209" s="10" t="s">
        <v>8</v>
      </c>
      <c r="B209" s="104"/>
      <c r="C209" s="105"/>
      <c r="D209" s="105"/>
      <c r="E209" s="105"/>
      <c r="F209" s="78" t="s">
        <v>109</v>
      </c>
      <c r="G209" s="106"/>
      <c r="H209" s="107"/>
      <c r="I209" s="107"/>
      <c r="J209" s="107"/>
      <c r="K209" s="72"/>
      <c r="L209" s="73"/>
    </row>
    <row r="210" spans="1:12" x14ac:dyDescent="0.2">
      <c r="B210" s="108"/>
      <c r="C210" s="109"/>
      <c r="D210" s="109"/>
      <c r="E210" s="109"/>
      <c r="F210" s="109"/>
      <c r="G210" s="110"/>
      <c r="H210" s="111"/>
      <c r="I210" s="111"/>
      <c r="J210" s="111"/>
      <c r="K210" s="74"/>
      <c r="L210" s="75"/>
    </row>
    <row r="211" spans="1:12" ht="22.5" x14ac:dyDescent="0.2">
      <c r="A211" s="10" t="s">
        <v>249</v>
      </c>
      <c r="B211" s="112"/>
      <c r="C211" s="113" t="s">
        <v>254</v>
      </c>
      <c r="D211" s="113"/>
      <c r="E211" s="113"/>
      <c r="F211" s="113" t="s">
        <v>176</v>
      </c>
      <c r="G211" s="114"/>
      <c r="H211" s="115"/>
      <c r="I211" s="115"/>
      <c r="J211" s="115">
        <f>SUBTOTAL(9,J158:J210)</f>
        <v>0</v>
      </c>
      <c r="K211" s="76"/>
      <c r="L211" s="77">
        <f>SUBTOTAL(9,L158:L210)</f>
        <v>0</v>
      </c>
    </row>
    <row r="212" spans="1:12" ht="12" thickBot="1" x14ac:dyDescent="0.25">
      <c r="B212" s="116"/>
      <c r="C212" s="116"/>
      <c r="D212" s="116"/>
      <c r="E212" s="116"/>
      <c r="F212" s="116"/>
      <c r="G212" s="117"/>
      <c r="H212" s="117"/>
      <c r="I212" s="117"/>
      <c r="J212" s="117"/>
      <c r="K212" s="67"/>
      <c r="L212" s="67"/>
    </row>
    <row r="213" spans="1:12" x14ac:dyDescent="0.2">
      <c r="A213" s="10" t="s">
        <v>101</v>
      </c>
      <c r="B213" s="96" t="s">
        <v>102</v>
      </c>
      <c r="C213" s="97">
        <v>60</v>
      </c>
      <c r="D213" s="97"/>
      <c r="E213" s="97"/>
      <c r="F213" s="97" t="s">
        <v>203</v>
      </c>
      <c r="G213" s="98"/>
      <c r="H213" s="99"/>
      <c r="I213" s="99"/>
      <c r="J213" s="99"/>
      <c r="K213" s="68"/>
      <c r="L213" s="69"/>
    </row>
    <row r="214" spans="1:12" x14ac:dyDescent="0.2">
      <c r="A214" s="10" t="s">
        <v>104</v>
      </c>
      <c r="B214" s="100">
        <v>46</v>
      </c>
      <c r="C214" s="101">
        <v>626222</v>
      </c>
      <c r="D214" s="101"/>
      <c r="E214" s="101" t="s">
        <v>105</v>
      </c>
      <c r="F214" s="78" t="s">
        <v>204</v>
      </c>
      <c r="G214" s="102" t="s">
        <v>205</v>
      </c>
      <c r="H214" s="103">
        <v>36.881</v>
      </c>
      <c r="I214" s="103"/>
      <c r="J214" s="103" t="str">
        <f>IF(ISNUMBER(I214),ROUND(H214*I214,3),"")</f>
        <v/>
      </c>
      <c r="K214" s="70"/>
      <c r="L214" s="71">
        <f>ROUND(H214*K214,2)</f>
        <v>0</v>
      </c>
    </row>
    <row r="215" spans="1:12" x14ac:dyDescent="0.2">
      <c r="A215" s="10" t="s">
        <v>5</v>
      </c>
      <c r="B215" s="104"/>
      <c r="C215" s="105"/>
      <c r="D215" s="105"/>
      <c r="E215" s="105"/>
      <c r="F215" s="78"/>
      <c r="G215" s="106"/>
      <c r="H215" s="107"/>
      <c r="I215" s="107"/>
      <c r="J215" s="107"/>
      <c r="K215" s="72"/>
      <c r="L215" s="73"/>
    </row>
    <row r="216" spans="1:12" x14ac:dyDescent="0.2">
      <c r="A216" s="10" t="s">
        <v>7</v>
      </c>
      <c r="B216" s="104"/>
      <c r="C216" s="105"/>
      <c r="D216" s="105"/>
      <c r="E216" s="105"/>
      <c r="F216" s="78" t="s">
        <v>206</v>
      </c>
      <c r="G216" s="106"/>
      <c r="H216" s="107"/>
      <c r="I216" s="107"/>
      <c r="J216" s="107"/>
      <c r="K216" s="72"/>
      <c r="L216" s="73"/>
    </row>
    <row r="217" spans="1:12" x14ac:dyDescent="0.2">
      <c r="A217" s="10" t="s">
        <v>8</v>
      </c>
      <c r="B217" s="104"/>
      <c r="C217" s="105"/>
      <c r="D217" s="105"/>
      <c r="E217" s="105"/>
      <c r="F217" s="78" t="s">
        <v>109</v>
      </c>
      <c r="G217" s="106"/>
      <c r="H217" s="107"/>
      <c r="I217" s="107"/>
      <c r="J217" s="107"/>
      <c r="K217" s="72"/>
      <c r="L217" s="73"/>
    </row>
    <row r="218" spans="1:12" x14ac:dyDescent="0.2">
      <c r="A218" s="10" t="s">
        <v>104</v>
      </c>
      <c r="B218" s="185">
        <v>301</v>
      </c>
      <c r="C218" s="186">
        <v>62745</v>
      </c>
      <c r="D218" s="186"/>
      <c r="E218" s="186" t="s">
        <v>105</v>
      </c>
      <c r="F218" s="187" t="s">
        <v>275</v>
      </c>
      <c r="G218" s="188" t="s">
        <v>205</v>
      </c>
      <c r="H218" s="189">
        <v>84.793999999999997</v>
      </c>
      <c r="I218" s="189"/>
      <c r="J218" s="189" t="str">
        <f>IF(ISNUMBER(I218),ROUND(H218*I218,3),"")</f>
        <v/>
      </c>
      <c r="K218" s="190"/>
      <c r="L218" s="191">
        <f>ROUND(H218*K218,2)</f>
        <v>0</v>
      </c>
    </row>
    <row r="219" spans="1:12" x14ac:dyDescent="0.2">
      <c r="A219" s="10" t="s">
        <v>5</v>
      </c>
      <c r="B219" s="192"/>
      <c r="C219" s="193"/>
      <c r="D219" s="193"/>
      <c r="E219" s="193"/>
      <c r="F219" s="187"/>
      <c r="G219" s="194"/>
      <c r="H219" s="195"/>
      <c r="I219" s="195"/>
      <c r="J219" s="195"/>
      <c r="K219" s="196"/>
      <c r="L219" s="197"/>
    </row>
    <row r="220" spans="1:12" ht="56.25" x14ac:dyDescent="0.2">
      <c r="A220" s="10" t="s">
        <v>7</v>
      </c>
      <c r="B220" s="192"/>
      <c r="C220" s="193"/>
      <c r="D220" s="193"/>
      <c r="E220" s="193"/>
      <c r="F220" s="187" t="s">
        <v>276</v>
      </c>
      <c r="G220" s="194"/>
      <c r="H220" s="195"/>
      <c r="I220" s="195"/>
      <c r="J220" s="195"/>
      <c r="K220" s="196"/>
      <c r="L220" s="197"/>
    </row>
    <row r="221" spans="1:12" x14ac:dyDescent="0.2">
      <c r="A221" s="10" t="s">
        <v>8</v>
      </c>
      <c r="B221" s="192"/>
      <c r="C221" s="193"/>
      <c r="D221" s="193"/>
      <c r="E221" s="193"/>
      <c r="F221" s="187" t="s">
        <v>109</v>
      </c>
      <c r="G221" s="194"/>
      <c r="H221" s="195"/>
      <c r="I221" s="195"/>
      <c r="J221" s="195"/>
      <c r="K221" s="196"/>
      <c r="L221" s="197"/>
    </row>
    <row r="222" spans="1:12" x14ac:dyDescent="0.2">
      <c r="B222" s="108"/>
      <c r="C222" s="109"/>
      <c r="D222" s="109"/>
      <c r="E222" s="109"/>
      <c r="F222" s="109"/>
      <c r="G222" s="110"/>
      <c r="H222" s="111"/>
      <c r="I222" s="111"/>
      <c r="J222" s="111"/>
      <c r="K222" s="74"/>
      <c r="L222" s="75"/>
    </row>
    <row r="223" spans="1:12" ht="22.5" x14ac:dyDescent="0.2">
      <c r="A223" s="10" t="s">
        <v>249</v>
      </c>
      <c r="B223" s="112"/>
      <c r="C223" s="113" t="s">
        <v>255</v>
      </c>
      <c r="D223" s="113"/>
      <c r="E223" s="113"/>
      <c r="F223" s="113" t="s">
        <v>203</v>
      </c>
      <c r="G223" s="114"/>
      <c r="H223" s="115"/>
      <c r="I223" s="115"/>
      <c r="J223" s="115">
        <f>SUBTOTAL(9,J214:J222)</f>
        <v>0</v>
      </c>
      <c r="K223" s="76"/>
      <c r="L223" s="77">
        <f>SUBTOTAL(9,L214:L222)</f>
        <v>0</v>
      </c>
    </row>
    <row r="224" spans="1:12" ht="12" thickBot="1" x14ac:dyDescent="0.25">
      <c r="B224" s="116"/>
      <c r="C224" s="116"/>
      <c r="D224" s="116"/>
      <c r="E224" s="116"/>
      <c r="F224" s="116"/>
      <c r="G224" s="117"/>
      <c r="H224" s="117"/>
      <c r="I224" s="117"/>
      <c r="J224" s="117"/>
      <c r="K224" s="67"/>
      <c r="L224" s="67"/>
    </row>
    <row r="225" spans="1:12" x14ac:dyDescent="0.2">
      <c r="A225" s="10" t="s">
        <v>101</v>
      </c>
      <c r="B225" s="96" t="s">
        <v>102</v>
      </c>
      <c r="C225" s="97">
        <v>711</v>
      </c>
      <c r="D225" s="97"/>
      <c r="E225" s="97"/>
      <c r="F225" s="97" t="s">
        <v>207</v>
      </c>
      <c r="G225" s="98"/>
      <c r="H225" s="99"/>
      <c r="I225" s="99"/>
      <c r="J225" s="99"/>
      <c r="K225" s="68"/>
      <c r="L225" s="69"/>
    </row>
    <row r="226" spans="1:12" ht="22.5" x14ac:dyDescent="0.2">
      <c r="A226" s="10" t="s">
        <v>104</v>
      </c>
      <c r="B226" s="100">
        <v>47</v>
      </c>
      <c r="C226" s="101" t="s">
        <v>208</v>
      </c>
      <c r="D226" s="101"/>
      <c r="E226" s="101" t="s">
        <v>209</v>
      </c>
      <c r="F226" s="78" t="s">
        <v>210</v>
      </c>
      <c r="G226" s="102" t="s">
        <v>211</v>
      </c>
      <c r="H226" s="103">
        <v>116.87</v>
      </c>
      <c r="I226" s="103"/>
      <c r="J226" s="103" t="str">
        <f>IF(ISNUMBER(I226),ROUND(H226*I226,3),"")</f>
        <v/>
      </c>
      <c r="K226" s="70"/>
      <c r="L226" s="71">
        <f>ROUND(H226*K226,2)</f>
        <v>0</v>
      </c>
    </row>
    <row r="227" spans="1:12" x14ac:dyDescent="0.2">
      <c r="A227" s="10" t="s">
        <v>5</v>
      </c>
      <c r="B227" s="104"/>
      <c r="C227" s="105"/>
      <c r="D227" s="105"/>
      <c r="E227" s="105"/>
      <c r="F227" s="78"/>
      <c r="G227" s="106"/>
      <c r="H227" s="107"/>
      <c r="I227" s="107"/>
      <c r="J227" s="107"/>
      <c r="K227" s="72"/>
      <c r="L227" s="73"/>
    </row>
    <row r="228" spans="1:12" x14ac:dyDescent="0.2">
      <c r="A228" s="10" t="s">
        <v>7</v>
      </c>
      <c r="B228" s="104"/>
      <c r="C228" s="105"/>
      <c r="D228" s="105"/>
      <c r="E228" s="105"/>
      <c r="F228" s="78" t="s">
        <v>212</v>
      </c>
      <c r="G228" s="106"/>
      <c r="H228" s="107"/>
      <c r="I228" s="107"/>
      <c r="J228" s="107"/>
      <c r="K228" s="72"/>
      <c r="L228" s="73"/>
    </row>
    <row r="229" spans="1:12" ht="409.5" x14ac:dyDescent="0.2">
      <c r="A229" s="10" t="s">
        <v>8</v>
      </c>
      <c r="B229" s="104"/>
      <c r="C229" s="105"/>
      <c r="D229" s="105"/>
      <c r="E229" s="105"/>
      <c r="F229" s="78" t="s">
        <v>213</v>
      </c>
      <c r="G229" s="106"/>
      <c r="H229" s="107"/>
      <c r="I229" s="107"/>
      <c r="J229" s="107"/>
      <c r="K229" s="72"/>
      <c r="L229" s="73"/>
    </row>
    <row r="230" spans="1:12" ht="22.5" x14ac:dyDescent="0.2">
      <c r="A230" s="10" t="s">
        <v>104</v>
      </c>
      <c r="B230" s="100">
        <v>48</v>
      </c>
      <c r="C230" s="101" t="s">
        <v>214</v>
      </c>
      <c r="D230" s="101"/>
      <c r="E230" s="101" t="s">
        <v>209</v>
      </c>
      <c r="F230" s="78" t="s">
        <v>215</v>
      </c>
      <c r="G230" s="102" t="s">
        <v>211</v>
      </c>
      <c r="H230" s="103">
        <v>38.121000000000002</v>
      </c>
      <c r="I230" s="103"/>
      <c r="J230" s="103" t="str">
        <f>IF(ISNUMBER(I230),ROUND(H230*I230,3),"")</f>
        <v/>
      </c>
      <c r="K230" s="70"/>
      <c r="L230" s="71">
        <f>ROUND(H230*K230,2)</f>
        <v>0</v>
      </c>
    </row>
    <row r="231" spans="1:12" x14ac:dyDescent="0.2">
      <c r="A231" s="10" t="s">
        <v>5</v>
      </c>
      <c r="B231" s="104"/>
      <c r="C231" s="105"/>
      <c r="D231" s="105"/>
      <c r="E231" s="105"/>
      <c r="F231" s="78"/>
      <c r="G231" s="106"/>
      <c r="H231" s="107"/>
      <c r="I231" s="107"/>
      <c r="J231" s="107"/>
      <c r="K231" s="72"/>
      <c r="L231" s="73"/>
    </row>
    <row r="232" spans="1:12" x14ac:dyDescent="0.2">
      <c r="A232" s="10" t="s">
        <v>7</v>
      </c>
      <c r="B232" s="104"/>
      <c r="C232" s="105"/>
      <c r="D232" s="105"/>
      <c r="E232" s="105"/>
      <c r="F232" s="78" t="s">
        <v>216</v>
      </c>
      <c r="G232" s="106"/>
      <c r="H232" s="107"/>
      <c r="I232" s="107"/>
      <c r="J232" s="107"/>
      <c r="K232" s="72"/>
      <c r="L232" s="73"/>
    </row>
    <row r="233" spans="1:12" ht="405" x14ac:dyDescent="0.2">
      <c r="A233" s="10" t="s">
        <v>8</v>
      </c>
      <c r="B233" s="104"/>
      <c r="C233" s="105"/>
      <c r="D233" s="105"/>
      <c r="E233" s="105"/>
      <c r="F233" s="78" t="s">
        <v>217</v>
      </c>
      <c r="G233" s="106"/>
      <c r="H233" s="107"/>
      <c r="I233" s="107"/>
      <c r="J233" s="107"/>
      <c r="K233" s="72"/>
      <c r="L233" s="73"/>
    </row>
    <row r="234" spans="1:12" ht="22.5" x14ac:dyDescent="0.2">
      <c r="A234" s="10" t="s">
        <v>104</v>
      </c>
      <c r="B234" s="100">
        <v>49</v>
      </c>
      <c r="C234" s="101" t="s">
        <v>218</v>
      </c>
      <c r="D234" s="101"/>
      <c r="E234" s="101" t="s">
        <v>209</v>
      </c>
      <c r="F234" s="78" t="s">
        <v>219</v>
      </c>
      <c r="G234" s="102" t="s">
        <v>211</v>
      </c>
      <c r="H234" s="103">
        <v>101.14700000000001</v>
      </c>
      <c r="I234" s="103"/>
      <c r="J234" s="103" t="str">
        <f>IF(ISNUMBER(I234),ROUND(H234*I234,3),"")</f>
        <v/>
      </c>
      <c r="K234" s="70"/>
      <c r="L234" s="71">
        <f>ROUND(H234*K234,2)</f>
        <v>0</v>
      </c>
    </row>
    <row r="235" spans="1:12" x14ac:dyDescent="0.2">
      <c r="A235" s="10" t="s">
        <v>5</v>
      </c>
      <c r="B235" s="104"/>
      <c r="C235" s="105"/>
      <c r="D235" s="105"/>
      <c r="E235" s="105"/>
      <c r="F235" s="78"/>
      <c r="G235" s="106"/>
      <c r="H235" s="107"/>
      <c r="I235" s="107"/>
      <c r="J235" s="107"/>
      <c r="K235" s="72"/>
      <c r="L235" s="73"/>
    </row>
    <row r="236" spans="1:12" ht="22.5" x14ac:dyDescent="0.2">
      <c r="A236" s="10" t="s">
        <v>7</v>
      </c>
      <c r="B236" s="104"/>
      <c r="C236" s="105"/>
      <c r="D236" s="105"/>
      <c r="E236" s="105"/>
      <c r="F236" s="78" t="s">
        <v>220</v>
      </c>
      <c r="G236" s="106"/>
      <c r="H236" s="107"/>
      <c r="I236" s="107"/>
      <c r="J236" s="107"/>
      <c r="K236" s="72"/>
      <c r="L236" s="73"/>
    </row>
    <row r="237" spans="1:12" ht="409.5" x14ac:dyDescent="0.2">
      <c r="A237" s="10" t="s">
        <v>8</v>
      </c>
      <c r="B237" s="104"/>
      <c r="C237" s="105"/>
      <c r="D237" s="105"/>
      <c r="E237" s="105"/>
      <c r="F237" s="78" t="s">
        <v>221</v>
      </c>
      <c r="G237" s="106"/>
      <c r="H237" s="107"/>
      <c r="I237" s="107"/>
      <c r="J237" s="107"/>
      <c r="K237" s="72"/>
      <c r="L237" s="73"/>
    </row>
    <row r="238" spans="1:12" ht="22.5" x14ac:dyDescent="0.2">
      <c r="A238" s="10" t="s">
        <v>104</v>
      </c>
      <c r="B238" s="100">
        <v>50</v>
      </c>
      <c r="C238" s="101" t="s">
        <v>222</v>
      </c>
      <c r="D238" s="101"/>
      <c r="E238" s="101" t="s">
        <v>209</v>
      </c>
      <c r="F238" s="78" t="s">
        <v>223</v>
      </c>
      <c r="G238" s="102" t="s">
        <v>211</v>
      </c>
      <c r="H238" s="103">
        <v>154.934</v>
      </c>
      <c r="I238" s="103"/>
      <c r="J238" s="103" t="str">
        <f>IF(ISNUMBER(I238),ROUND(H238*I238,3),"")</f>
        <v/>
      </c>
      <c r="K238" s="70"/>
      <c r="L238" s="71">
        <f>ROUND(H238*K238,2)</f>
        <v>0</v>
      </c>
    </row>
    <row r="239" spans="1:12" x14ac:dyDescent="0.2">
      <c r="A239" s="10" t="s">
        <v>5</v>
      </c>
      <c r="B239" s="104"/>
      <c r="C239" s="105"/>
      <c r="D239" s="105"/>
      <c r="E239" s="105"/>
      <c r="F239" s="78"/>
      <c r="G239" s="106"/>
      <c r="H239" s="107"/>
      <c r="I239" s="107"/>
      <c r="J239" s="107"/>
      <c r="K239" s="72"/>
      <c r="L239" s="73"/>
    </row>
    <row r="240" spans="1:12" ht="22.5" x14ac:dyDescent="0.2">
      <c r="A240" s="10" t="s">
        <v>7</v>
      </c>
      <c r="B240" s="104"/>
      <c r="C240" s="105"/>
      <c r="D240" s="105"/>
      <c r="E240" s="105"/>
      <c r="F240" s="78" t="s">
        <v>224</v>
      </c>
      <c r="G240" s="106"/>
      <c r="H240" s="107"/>
      <c r="I240" s="107"/>
      <c r="J240" s="107"/>
      <c r="K240" s="72"/>
      <c r="L240" s="73"/>
    </row>
    <row r="241" spans="1:12" ht="409.5" x14ac:dyDescent="0.2">
      <c r="A241" s="10" t="s">
        <v>8</v>
      </c>
      <c r="B241" s="104"/>
      <c r="C241" s="105"/>
      <c r="D241" s="105"/>
      <c r="E241" s="105"/>
      <c r="F241" s="78" t="s">
        <v>225</v>
      </c>
      <c r="G241" s="106"/>
      <c r="H241" s="107"/>
      <c r="I241" s="107"/>
      <c r="J241" s="107"/>
      <c r="K241" s="72"/>
      <c r="L241" s="73"/>
    </row>
    <row r="242" spans="1:12" x14ac:dyDescent="0.2">
      <c r="B242" s="108"/>
      <c r="C242" s="109"/>
      <c r="D242" s="109"/>
      <c r="E242" s="109"/>
      <c r="F242" s="109"/>
      <c r="G242" s="110"/>
      <c r="H242" s="111"/>
      <c r="I242" s="111"/>
      <c r="J242" s="111"/>
      <c r="K242" s="74"/>
      <c r="L242" s="75"/>
    </row>
    <row r="243" spans="1:12" ht="22.5" x14ac:dyDescent="0.2">
      <c r="A243" s="10" t="s">
        <v>249</v>
      </c>
      <c r="B243" s="112"/>
      <c r="C243" s="113" t="s">
        <v>256</v>
      </c>
      <c r="D243" s="113"/>
      <c r="E243" s="113"/>
      <c r="F243" s="113" t="s">
        <v>207</v>
      </c>
      <c r="G243" s="114"/>
      <c r="H243" s="115"/>
      <c r="I243" s="115"/>
      <c r="J243" s="115">
        <f>SUBTOTAL(9,J226:J242)</f>
        <v>0</v>
      </c>
      <c r="K243" s="76"/>
      <c r="L243" s="77">
        <f>SUBTOTAL(9,L226:L242)</f>
        <v>0</v>
      </c>
    </row>
    <row r="244" spans="1:12" ht="12" thickBot="1" x14ac:dyDescent="0.25">
      <c r="B244" s="116"/>
      <c r="C244" s="116"/>
      <c r="D244" s="116"/>
      <c r="E244" s="116"/>
      <c r="F244" s="116"/>
      <c r="G244" s="117"/>
      <c r="H244" s="117"/>
      <c r="I244" s="117"/>
      <c r="J244" s="117"/>
      <c r="K244" s="67"/>
      <c r="L244" s="67"/>
    </row>
    <row r="245" spans="1:12" x14ac:dyDescent="0.2">
      <c r="A245" s="10" t="s">
        <v>101</v>
      </c>
      <c r="B245" s="96" t="s">
        <v>102</v>
      </c>
      <c r="C245" s="97">
        <v>783</v>
      </c>
      <c r="D245" s="97"/>
      <c r="E245" s="97"/>
      <c r="F245" s="97" t="s">
        <v>226</v>
      </c>
      <c r="G245" s="98"/>
      <c r="H245" s="99"/>
      <c r="I245" s="99"/>
      <c r="J245" s="99"/>
      <c r="K245" s="68"/>
      <c r="L245" s="69"/>
    </row>
    <row r="246" spans="1:12" x14ac:dyDescent="0.2">
      <c r="A246" s="10" t="s">
        <v>104</v>
      </c>
      <c r="B246" s="100">
        <v>51</v>
      </c>
      <c r="C246" s="101">
        <v>78312</v>
      </c>
      <c r="D246" s="101"/>
      <c r="E246" s="101" t="s">
        <v>105</v>
      </c>
      <c r="F246" s="78" t="s">
        <v>227</v>
      </c>
      <c r="G246" s="102" t="s">
        <v>205</v>
      </c>
      <c r="H246" s="103">
        <v>421.72399999999999</v>
      </c>
      <c r="I246" s="103"/>
      <c r="J246" s="103" t="str">
        <f>IF(ISNUMBER(I246),ROUND(H246*I246,3),"")</f>
        <v/>
      </c>
      <c r="K246" s="70"/>
      <c r="L246" s="71">
        <f>ROUND(H246*K246,2)</f>
        <v>0</v>
      </c>
    </row>
    <row r="247" spans="1:12" x14ac:dyDescent="0.2">
      <c r="A247" s="10" t="s">
        <v>5</v>
      </c>
      <c r="B247" s="104"/>
      <c r="C247" s="105"/>
      <c r="D247" s="105"/>
      <c r="E247" s="105"/>
      <c r="F247" s="78"/>
      <c r="G247" s="106"/>
      <c r="H247" s="107"/>
      <c r="I247" s="107"/>
      <c r="J247" s="107"/>
      <c r="K247" s="72"/>
      <c r="L247" s="73"/>
    </row>
    <row r="248" spans="1:12" ht="22.5" x14ac:dyDescent="0.2">
      <c r="A248" s="10" t="s">
        <v>7</v>
      </c>
      <c r="B248" s="104"/>
      <c r="C248" s="105"/>
      <c r="D248" s="105"/>
      <c r="E248" s="105"/>
      <c r="F248" s="78" t="s">
        <v>228</v>
      </c>
      <c r="G248" s="106"/>
      <c r="H248" s="107"/>
      <c r="I248" s="107"/>
      <c r="J248" s="107"/>
      <c r="K248" s="72"/>
      <c r="L248" s="73"/>
    </row>
    <row r="249" spans="1:12" x14ac:dyDescent="0.2">
      <c r="A249" s="10" t="s">
        <v>8</v>
      </c>
      <c r="B249" s="104"/>
      <c r="C249" s="105"/>
      <c r="D249" s="105"/>
      <c r="E249" s="105"/>
      <c r="F249" s="78" t="s">
        <v>109</v>
      </c>
      <c r="G249" s="106"/>
      <c r="H249" s="107"/>
      <c r="I249" s="107"/>
      <c r="J249" s="107"/>
      <c r="K249" s="72"/>
      <c r="L249" s="73"/>
    </row>
    <row r="250" spans="1:12" x14ac:dyDescent="0.2">
      <c r="A250" s="10" t="s">
        <v>104</v>
      </c>
      <c r="B250" s="100">
        <v>52</v>
      </c>
      <c r="C250" s="101">
        <v>78314</v>
      </c>
      <c r="D250" s="101"/>
      <c r="E250" s="101" t="s">
        <v>105</v>
      </c>
      <c r="F250" s="78" t="s">
        <v>229</v>
      </c>
      <c r="G250" s="102" t="s">
        <v>205</v>
      </c>
      <c r="H250" s="103">
        <v>188.48</v>
      </c>
      <c r="I250" s="103"/>
      <c r="J250" s="103" t="str">
        <f>IF(ISNUMBER(I250),ROUND(H250*I250,3),"")</f>
        <v/>
      </c>
      <c r="K250" s="70"/>
      <c r="L250" s="71">
        <f>ROUND(H250*K250,2)</f>
        <v>0</v>
      </c>
    </row>
    <row r="251" spans="1:12" x14ac:dyDescent="0.2">
      <c r="A251" s="10" t="s">
        <v>5</v>
      </c>
      <c r="B251" s="104"/>
      <c r="C251" s="105"/>
      <c r="D251" s="105"/>
      <c r="E251" s="105"/>
      <c r="F251" s="78"/>
      <c r="G251" s="106"/>
      <c r="H251" s="107"/>
      <c r="I251" s="107"/>
      <c r="J251" s="107"/>
      <c r="K251" s="72"/>
      <c r="L251" s="73"/>
    </row>
    <row r="252" spans="1:12" ht="22.5" x14ac:dyDescent="0.2">
      <c r="A252" s="10" t="s">
        <v>7</v>
      </c>
      <c r="B252" s="104"/>
      <c r="C252" s="105"/>
      <c r="D252" s="105"/>
      <c r="E252" s="105"/>
      <c r="F252" s="78" t="s">
        <v>230</v>
      </c>
      <c r="G252" s="106"/>
      <c r="H252" s="107"/>
      <c r="I252" s="107"/>
      <c r="J252" s="107"/>
      <c r="K252" s="72"/>
      <c r="L252" s="73"/>
    </row>
    <row r="253" spans="1:12" x14ac:dyDescent="0.2">
      <c r="A253" s="10" t="s">
        <v>8</v>
      </c>
      <c r="B253" s="104"/>
      <c r="C253" s="105"/>
      <c r="D253" s="105"/>
      <c r="E253" s="105"/>
      <c r="F253" s="78" t="s">
        <v>109</v>
      </c>
      <c r="G253" s="106"/>
      <c r="H253" s="107"/>
      <c r="I253" s="107"/>
      <c r="J253" s="107"/>
      <c r="K253" s="72"/>
      <c r="L253" s="73"/>
    </row>
    <row r="254" spans="1:12" x14ac:dyDescent="0.2">
      <c r="B254" s="108"/>
      <c r="C254" s="109"/>
      <c r="D254" s="109"/>
      <c r="E254" s="109"/>
      <c r="F254" s="109"/>
      <c r="G254" s="110"/>
      <c r="H254" s="111"/>
      <c r="I254" s="111"/>
      <c r="J254" s="111"/>
      <c r="K254" s="74"/>
      <c r="L254" s="75"/>
    </row>
    <row r="255" spans="1:12" ht="22.5" x14ac:dyDescent="0.2">
      <c r="A255" s="10" t="s">
        <v>249</v>
      </c>
      <c r="B255" s="112"/>
      <c r="C255" s="113" t="s">
        <v>257</v>
      </c>
      <c r="D255" s="113"/>
      <c r="E255" s="113"/>
      <c r="F255" s="113" t="s">
        <v>226</v>
      </c>
      <c r="G255" s="114"/>
      <c r="H255" s="115"/>
      <c r="I255" s="115"/>
      <c r="J255" s="115">
        <f>SUBTOTAL(9,J246:J254)</f>
        <v>0</v>
      </c>
      <c r="K255" s="76"/>
      <c r="L255" s="77">
        <f>SUBTOTAL(9,L246:L254)</f>
        <v>0</v>
      </c>
    </row>
    <row r="256" spans="1:12" ht="12" thickBot="1" x14ac:dyDescent="0.25">
      <c r="B256" s="116"/>
      <c r="C256" s="116"/>
      <c r="D256" s="116"/>
      <c r="E256" s="116"/>
      <c r="F256" s="116"/>
      <c r="G256" s="117"/>
      <c r="H256" s="117"/>
      <c r="I256" s="117"/>
      <c r="J256" s="117"/>
      <c r="K256" s="67"/>
      <c r="L256" s="67"/>
    </row>
    <row r="257" spans="1:12" x14ac:dyDescent="0.2">
      <c r="A257" s="10" t="s">
        <v>101</v>
      </c>
      <c r="B257" s="96" t="s">
        <v>102</v>
      </c>
      <c r="C257" s="97">
        <v>80</v>
      </c>
      <c r="D257" s="97"/>
      <c r="E257" s="97"/>
      <c r="F257" s="97" t="s">
        <v>231</v>
      </c>
      <c r="G257" s="98"/>
      <c r="H257" s="99"/>
      <c r="I257" s="99"/>
      <c r="J257" s="99"/>
      <c r="K257" s="68"/>
      <c r="L257" s="69"/>
    </row>
    <row r="258" spans="1:12" x14ac:dyDescent="0.2">
      <c r="A258" s="10" t="s">
        <v>104</v>
      </c>
      <c r="B258" s="100">
        <v>53</v>
      </c>
      <c r="C258" s="101">
        <v>875332</v>
      </c>
      <c r="D258" s="101"/>
      <c r="E258" s="101" t="s">
        <v>105</v>
      </c>
      <c r="F258" s="78" t="s">
        <v>232</v>
      </c>
      <c r="G258" s="102" t="s">
        <v>132</v>
      </c>
      <c r="H258" s="103">
        <v>39.700000000000003</v>
      </c>
      <c r="I258" s="103"/>
      <c r="J258" s="103" t="str">
        <f>IF(ISNUMBER(I258),ROUND(H258*I258,3),"")</f>
        <v/>
      </c>
      <c r="K258" s="70"/>
      <c r="L258" s="71">
        <f>ROUND(H258*K258,2)</f>
        <v>0</v>
      </c>
    </row>
    <row r="259" spans="1:12" x14ac:dyDescent="0.2">
      <c r="A259" s="10" t="s">
        <v>5</v>
      </c>
      <c r="B259" s="104"/>
      <c r="C259" s="105"/>
      <c r="D259" s="105"/>
      <c r="E259" s="105"/>
      <c r="F259" s="78"/>
      <c r="G259" s="106"/>
      <c r="H259" s="107"/>
      <c r="I259" s="107"/>
      <c r="J259" s="107"/>
      <c r="K259" s="72"/>
      <c r="L259" s="73"/>
    </row>
    <row r="260" spans="1:12" ht="22.5" x14ac:dyDescent="0.2">
      <c r="A260" s="10" t="s">
        <v>7</v>
      </c>
      <c r="B260" s="104"/>
      <c r="C260" s="105"/>
      <c r="D260" s="105"/>
      <c r="E260" s="105"/>
      <c r="F260" s="78" t="s">
        <v>233</v>
      </c>
      <c r="G260" s="106"/>
      <c r="H260" s="107"/>
      <c r="I260" s="107"/>
      <c r="J260" s="107"/>
      <c r="K260" s="72"/>
      <c r="L260" s="73"/>
    </row>
    <row r="261" spans="1:12" x14ac:dyDescent="0.2">
      <c r="A261" s="10" t="s">
        <v>8</v>
      </c>
      <c r="B261" s="104"/>
      <c r="C261" s="105"/>
      <c r="D261" s="105"/>
      <c r="E261" s="105"/>
      <c r="F261" s="78" t="s">
        <v>109</v>
      </c>
      <c r="G261" s="106"/>
      <c r="H261" s="107"/>
      <c r="I261" s="107"/>
      <c r="J261" s="107"/>
      <c r="K261" s="72"/>
      <c r="L261" s="73"/>
    </row>
    <row r="262" spans="1:12" x14ac:dyDescent="0.2">
      <c r="B262" s="108"/>
      <c r="C262" s="109"/>
      <c r="D262" s="109"/>
      <c r="E262" s="109"/>
      <c r="F262" s="109"/>
      <c r="G262" s="110"/>
      <c r="H262" s="111"/>
      <c r="I262" s="111"/>
      <c r="J262" s="111"/>
      <c r="K262" s="74"/>
      <c r="L262" s="75"/>
    </row>
    <row r="263" spans="1:12" ht="22.5" x14ac:dyDescent="0.2">
      <c r="A263" s="10" t="s">
        <v>249</v>
      </c>
      <c r="B263" s="112"/>
      <c r="C263" s="113" t="s">
        <v>258</v>
      </c>
      <c r="D263" s="113"/>
      <c r="E263" s="113"/>
      <c r="F263" s="113" t="s">
        <v>231</v>
      </c>
      <c r="G263" s="114"/>
      <c r="H263" s="115"/>
      <c r="I263" s="115"/>
      <c r="J263" s="115">
        <f>SUBTOTAL(9,J258:J262)</f>
        <v>0</v>
      </c>
      <c r="K263" s="76"/>
      <c r="L263" s="77">
        <f>SUBTOTAL(9,L258:L262)</f>
        <v>0</v>
      </c>
    </row>
    <row r="264" spans="1:12" ht="12" thickBot="1" x14ac:dyDescent="0.25">
      <c r="B264" s="116"/>
      <c r="C264" s="116"/>
      <c r="D264" s="116"/>
      <c r="E264" s="116"/>
      <c r="F264" s="116"/>
      <c r="G264" s="117"/>
      <c r="H264" s="117"/>
      <c r="I264" s="117"/>
      <c r="J264" s="117"/>
      <c r="K264" s="67"/>
      <c r="L264" s="67"/>
    </row>
    <row r="265" spans="1:12" x14ac:dyDescent="0.2">
      <c r="A265" s="10" t="s">
        <v>101</v>
      </c>
      <c r="B265" s="96" t="s">
        <v>102</v>
      </c>
      <c r="C265" s="97">
        <v>90</v>
      </c>
      <c r="D265" s="97"/>
      <c r="E265" s="97"/>
      <c r="F265" s="97" t="s">
        <v>234</v>
      </c>
      <c r="G265" s="98"/>
      <c r="H265" s="99"/>
      <c r="I265" s="99"/>
      <c r="J265" s="99"/>
      <c r="K265" s="68"/>
      <c r="L265" s="69"/>
    </row>
    <row r="266" spans="1:12" x14ac:dyDescent="0.2">
      <c r="A266" s="10" t="s">
        <v>104</v>
      </c>
      <c r="B266" s="127">
        <v>101</v>
      </c>
      <c r="C266" s="128">
        <v>91345</v>
      </c>
      <c r="D266" s="128"/>
      <c r="E266" s="128" t="s">
        <v>105</v>
      </c>
      <c r="F266" s="129" t="s">
        <v>265</v>
      </c>
      <c r="G266" s="130" t="s">
        <v>155</v>
      </c>
      <c r="H266" s="131">
        <v>12</v>
      </c>
      <c r="I266" s="131"/>
      <c r="J266" s="131" t="str">
        <f>IF(ISNUMBER(I266),ROUND(H266*I266,3),"")</f>
        <v/>
      </c>
      <c r="K266" s="132"/>
      <c r="L266" s="133">
        <f>ROUND(H266*K266,2)</f>
        <v>0</v>
      </c>
    </row>
    <row r="267" spans="1:12" x14ac:dyDescent="0.2">
      <c r="A267" s="10" t="s">
        <v>5</v>
      </c>
      <c r="B267" s="134"/>
      <c r="C267" s="135"/>
      <c r="D267" s="135"/>
      <c r="E267" s="135"/>
      <c r="F267" s="129"/>
      <c r="G267" s="136"/>
      <c r="H267" s="137"/>
      <c r="I267" s="137"/>
      <c r="J267" s="137"/>
      <c r="K267" s="138"/>
      <c r="L267" s="139"/>
    </row>
    <row r="268" spans="1:12" x14ac:dyDescent="0.2">
      <c r="A268" s="10" t="s">
        <v>7</v>
      </c>
      <c r="B268" s="134"/>
      <c r="C268" s="135"/>
      <c r="D268" s="135"/>
      <c r="E268" s="135"/>
      <c r="F268" s="129" t="s">
        <v>266</v>
      </c>
      <c r="G268" s="136"/>
      <c r="H268" s="137"/>
      <c r="I268" s="137"/>
      <c r="J268" s="137"/>
      <c r="K268" s="138"/>
      <c r="L268" s="139"/>
    </row>
    <row r="269" spans="1:12" x14ac:dyDescent="0.2">
      <c r="A269" s="10" t="s">
        <v>8</v>
      </c>
      <c r="B269" s="134"/>
      <c r="C269" s="135"/>
      <c r="D269" s="135"/>
      <c r="E269" s="135"/>
      <c r="F269" s="129" t="s">
        <v>109</v>
      </c>
      <c r="G269" s="136"/>
      <c r="H269" s="137"/>
      <c r="I269" s="137"/>
      <c r="J269" s="137"/>
      <c r="K269" s="138"/>
      <c r="L269" s="139"/>
    </row>
    <row r="270" spans="1:12" x14ac:dyDescent="0.2">
      <c r="A270" s="10" t="s">
        <v>104</v>
      </c>
      <c r="B270" s="127">
        <v>102</v>
      </c>
      <c r="C270" s="128">
        <v>93135</v>
      </c>
      <c r="D270" s="128"/>
      <c r="E270" s="128" t="s">
        <v>105</v>
      </c>
      <c r="F270" s="129" t="s">
        <v>269</v>
      </c>
      <c r="G270" s="130" t="s">
        <v>132</v>
      </c>
      <c r="H270" s="131">
        <v>31.64</v>
      </c>
      <c r="I270" s="131"/>
      <c r="J270" s="131" t="str">
        <f>IF(ISNUMBER(I270),ROUND(H270*I270,3),"")</f>
        <v/>
      </c>
      <c r="K270" s="132"/>
      <c r="L270" s="133">
        <f>ROUND(H270*K270,2)</f>
        <v>0</v>
      </c>
    </row>
    <row r="271" spans="1:12" x14ac:dyDescent="0.2">
      <c r="A271" s="10" t="s">
        <v>5</v>
      </c>
      <c r="B271" s="134"/>
      <c r="C271" s="135"/>
      <c r="D271" s="135"/>
      <c r="E271" s="135"/>
      <c r="F271" s="129"/>
      <c r="G271" s="136"/>
      <c r="H271" s="137"/>
      <c r="I271" s="137"/>
      <c r="J271" s="137"/>
      <c r="K271" s="138"/>
      <c r="L271" s="139"/>
    </row>
    <row r="272" spans="1:12" ht="22.5" x14ac:dyDescent="0.2">
      <c r="A272" s="10" t="s">
        <v>7</v>
      </c>
      <c r="B272" s="134"/>
      <c r="C272" s="135"/>
      <c r="D272" s="135"/>
      <c r="E272" s="135"/>
      <c r="F272" s="129" t="s">
        <v>270</v>
      </c>
      <c r="G272" s="136"/>
      <c r="H272" s="137"/>
      <c r="I272" s="137"/>
      <c r="J272" s="137"/>
      <c r="K272" s="138"/>
      <c r="L272" s="139"/>
    </row>
    <row r="273" spans="1:12" x14ac:dyDescent="0.2">
      <c r="A273" s="10" t="s">
        <v>8</v>
      </c>
      <c r="B273" s="134"/>
      <c r="C273" s="135"/>
      <c r="D273" s="135"/>
      <c r="E273" s="135"/>
      <c r="F273" s="129" t="s">
        <v>109</v>
      </c>
      <c r="G273" s="136"/>
      <c r="H273" s="137"/>
      <c r="I273" s="137"/>
      <c r="J273" s="137"/>
      <c r="K273" s="138"/>
      <c r="L273" s="139"/>
    </row>
    <row r="274" spans="1:12" x14ac:dyDescent="0.2">
      <c r="A274" s="10" t="s">
        <v>104</v>
      </c>
      <c r="B274" s="100">
        <v>54</v>
      </c>
      <c r="C274" s="101">
        <v>936501</v>
      </c>
      <c r="D274" s="101"/>
      <c r="E274" s="101" t="s">
        <v>105</v>
      </c>
      <c r="F274" s="78" t="s">
        <v>235</v>
      </c>
      <c r="G274" s="102" t="s">
        <v>172</v>
      </c>
      <c r="H274" s="103">
        <v>497.685</v>
      </c>
      <c r="I274" s="103"/>
      <c r="J274" s="103" t="str">
        <f>IF(ISNUMBER(I274),ROUND(H274*I274,3),"")</f>
        <v/>
      </c>
      <c r="K274" s="70"/>
      <c r="L274" s="71">
        <f>ROUND(H274*K274,2)</f>
        <v>0</v>
      </c>
    </row>
    <row r="275" spans="1:12" x14ac:dyDescent="0.2">
      <c r="A275" s="10" t="s">
        <v>5</v>
      </c>
      <c r="B275" s="104"/>
      <c r="C275" s="105"/>
      <c r="D275" s="105"/>
      <c r="E275" s="105"/>
      <c r="F275" s="78"/>
      <c r="G275" s="106"/>
      <c r="H275" s="107"/>
      <c r="I275" s="107"/>
      <c r="J275" s="107"/>
      <c r="K275" s="72"/>
      <c r="L275" s="73"/>
    </row>
    <row r="276" spans="1:12" ht="123.75" x14ac:dyDescent="0.2">
      <c r="A276" s="10" t="s">
        <v>7</v>
      </c>
      <c r="B276" s="104"/>
      <c r="C276" s="105"/>
      <c r="D276" s="105"/>
      <c r="E276" s="105"/>
      <c r="F276" s="78" t="s">
        <v>236</v>
      </c>
      <c r="G276" s="106"/>
      <c r="H276" s="107"/>
      <c r="I276" s="107"/>
      <c r="J276" s="107"/>
      <c r="K276" s="72"/>
      <c r="L276" s="73"/>
    </row>
    <row r="277" spans="1:12" x14ac:dyDescent="0.2">
      <c r="A277" s="10" t="s">
        <v>8</v>
      </c>
      <c r="B277" s="104"/>
      <c r="C277" s="105"/>
      <c r="D277" s="105"/>
      <c r="E277" s="105"/>
      <c r="F277" s="78" t="s">
        <v>109</v>
      </c>
      <c r="G277" s="106"/>
      <c r="H277" s="107"/>
      <c r="I277" s="107"/>
      <c r="J277" s="107"/>
      <c r="K277" s="72"/>
      <c r="L277" s="73"/>
    </row>
    <row r="278" spans="1:12" x14ac:dyDescent="0.2">
      <c r="A278" s="10" t="s">
        <v>104</v>
      </c>
      <c r="B278" s="185">
        <v>302</v>
      </c>
      <c r="C278" s="186">
        <v>938452</v>
      </c>
      <c r="D278" s="186"/>
      <c r="E278" s="186" t="s">
        <v>105</v>
      </c>
      <c r="F278" s="187" t="s">
        <v>277</v>
      </c>
      <c r="G278" s="188" t="s">
        <v>205</v>
      </c>
      <c r="H278" s="189">
        <v>41.679000000000002</v>
      </c>
      <c r="I278" s="189"/>
      <c r="J278" s="189" t="str">
        <f>IF(ISNUMBER(I278),ROUND(H278*I278,3),"")</f>
        <v/>
      </c>
      <c r="K278" s="190"/>
      <c r="L278" s="191">
        <f>ROUND(H278*K278,2)</f>
        <v>0</v>
      </c>
    </row>
    <row r="279" spans="1:12" x14ac:dyDescent="0.2">
      <c r="A279" s="10" t="s">
        <v>5</v>
      </c>
      <c r="B279" s="192"/>
      <c r="C279" s="193"/>
      <c r="D279" s="193"/>
      <c r="E279" s="193"/>
      <c r="F279" s="187"/>
      <c r="G279" s="194"/>
      <c r="H279" s="195"/>
      <c r="I279" s="195"/>
      <c r="J279" s="195"/>
      <c r="K279" s="196"/>
      <c r="L279" s="197"/>
    </row>
    <row r="280" spans="1:12" ht="33.75" x14ac:dyDescent="0.2">
      <c r="A280" s="10" t="s">
        <v>7</v>
      </c>
      <c r="B280" s="192"/>
      <c r="C280" s="193"/>
      <c r="D280" s="193"/>
      <c r="E280" s="193"/>
      <c r="F280" s="187" t="s">
        <v>278</v>
      </c>
      <c r="G280" s="194"/>
      <c r="H280" s="195"/>
      <c r="I280" s="195"/>
      <c r="J280" s="195"/>
      <c r="K280" s="196"/>
      <c r="L280" s="197"/>
    </row>
    <row r="281" spans="1:12" x14ac:dyDescent="0.2">
      <c r="A281" s="10" t="s">
        <v>8</v>
      </c>
      <c r="B281" s="192"/>
      <c r="C281" s="193"/>
      <c r="D281" s="193"/>
      <c r="E281" s="193"/>
      <c r="F281" s="187" t="s">
        <v>109</v>
      </c>
      <c r="G281" s="194"/>
      <c r="H281" s="195"/>
      <c r="I281" s="195"/>
      <c r="J281" s="195"/>
      <c r="K281" s="196"/>
      <c r="L281" s="197"/>
    </row>
    <row r="282" spans="1:12" x14ac:dyDescent="0.2">
      <c r="A282" s="10" t="s">
        <v>104</v>
      </c>
      <c r="B282" s="100">
        <v>55</v>
      </c>
      <c r="C282" s="101">
        <v>938652</v>
      </c>
      <c r="D282" s="101"/>
      <c r="E282" s="101" t="s">
        <v>105</v>
      </c>
      <c r="F282" s="78" t="s">
        <v>237</v>
      </c>
      <c r="G282" s="102" t="s">
        <v>205</v>
      </c>
      <c r="H282" s="103">
        <v>421.72399999999999</v>
      </c>
      <c r="I282" s="103"/>
      <c r="J282" s="103" t="str">
        <f>IF(ISNUMBER(I282),ROUND(H282*I282,3),"")</f>
        <v/>
      </c>
      <c r="K282" s="70"/>
      <c r="L282" s="71">
        <f>ROUND(H282*K282,2)</f>
        <v>0</v>
      </c>
    </row>
    <row r="283" spans="1:12" x14ac:dyDescent="0.2">
      <c r="A283" s="10" t="s">
        <v>5</v>
      </c>
      <c r="B283" s="104"/>
      <c r="C283" s="105"/>
      <c r="D283" s="105"/>
      <c r="E283" s="105"/>
      <c r="F283" s="78"/>
      <c r="G283" s="106"/>
      <c r="H283" s="107"/>
      <c r="I283" s="107"/>
      <c r="J283" s="107"/>
      <c r="K283" s="72"/>
      <c r="L283" s="73"/>
    </row>
    <row r="284" spans="1:12" ht="22.5" x14ac:dyDescent="0.2">
      <c r="A284" s="10" t="s">
        <v>7</v>
      </c>
      <c r="B284" s="104"/>
      <c r="C284" s="105"/>
      <c r="D284" s="105"/>
      <c r="E284" s="105"/>
      <c r="F284" s="78" t="s">
        <v>228</v>
      </c>
      <c r="G284" s="106"/>
      <c r="H284" s="107"/>
      <c r="I284" s="107"/>
      <c r="J284" s="107"/>
      <c r="K284" s="72"/>
      <c r="L284" s="73"/>
    </row>
    <row r="285" spans="1:12" x14ac:dyDescent="0.2">
      <c r="A285" s="10" t="s">
        <v>8</v>
      </c>
      <c r="B285" s="104"/>
      <c r="C285" s="105"/>
      <c r="D285" s="105"/>
      <c r="E285" s="105"/>
      <c r="F285" s="78" t="s">
        <v>109</v>
      </c>
      <c r="G285" s="106"/>
      <c r="H285" s="107"/>
      <c r="I285" s="107"/>
      <c r="J285" s="107"/>
      <c r="K285" s="72"/>
      <c r="L285" s="73"/>
    </row>
    <row r="286" spans="1:12" x14ac:dyDescent="0.2">
      <c r="A286" s="10" t="s">
        <v>104</v>
      </c>
      <c r="B286" s="127">
        <v>103</v>
      </c>
      <c r="C286" s="128">
        <v>94490</v>
      </c>
      <c r="D286" s="128"/>
      <c r="E286" s="128" t="s">
        <v>105</v>
      </c>
      <c r="F286" s="129" t="s">
        <v>267</v>
      </c>
      <c r="G286" s="130" t="s">
        <v>205</v>
      </c>
      <c r="H286" s="131">
        <v>61.2</v>
      </c>
      <c r="I286" s="131"/>
      <c r="J286" s="131" t="str">
        <f>IF(ISNUMBER(I286),ROUND(H286*I286,3),"")</f>
        <v/>
      </c>
      <c r="K286" s="132"/>
      <c r="L286" s="133">
        <f>ROUND(H286*K286,2)</f>
        <v>0</v>
      </c>
    </row>
    <row r="287" spans="1:12" x14ac:dyDescent="0.2">
      <c r="A287" s="10" t="s">
        <v>5</v>
      </c>
      <c r="B287" s="134"/>
      <c r="C287" s="135"/>
      <c r="D287" s="135"/>
      <c r="E287" s="135"/>
      <c r="F287" s="129"/>
      <c r="G287" s="136"/>
      <c r="H287" s="137"/>
      <c r="I287" s="137"/>
      <c r="J287" s="137"/>
      <c r="K287" s="138"/>
      <c r="L287" s="139"/>
    </row>
    <row r="288" spans="1:12" ht="22.5" x14ac:dyDescent="0.2">
      <c r="A288" s="10" t="s">
        <v>7</v>
      </c>
      <c r="B288" s="134"/>
      <c r="C288" s="135"/>
      <c r="D288" s="135"/>
      <c r="E288" s="135"/>
      <c r="F288" s="129" t="s">
        <v>268</v>
      </c>
      <c r="G288" s="136"/>
      <c r="H288" s="137"/>
      <c r="I288" s="137"/>
      <c r="J288" s="137"/>
      <c r="K288" s="138"/>
      <c r="L288" s="139"/>
    </row>
    <row r="289" spans="1:12" x14ac:dyDescent="0.2">
      <c r="A289" s="10" t="s">
        <v>8</v>
      </c>
      <c r="B289" s="134"/>
      <c r="C289" s="135"/>
      <c r="D289" s="135"/>
      <c r="E289" s="135"/>
      <c r="F289" s="129" t="s">
        <v>109</v>
      </c>
      <c r="G289" s="136"/>
      <c r="H289" s="137"/>
      <c r="I289" s="137"/>
      <c r="J289" s="137"/>
      <c r="K289" s="138"/>
      <c r="L289" s="139"/>
    </row>
    <row r="290" spans="1:12" x14ac:dyDescent="0.2">
      <c r="A290" s="10" t="s">
        <v>104</v>
      </c>
      <c r="B290" s="100">
        <v>56</v>
      </c>
      <c r="C290" s="101" t="s">
        <v>238</v>
      </c>
      <c r="D290" s="101"/>
      <c r="E290" s="101" t="s">
        <v>239</v>
      </c>
      <c r="F290" s="78" t="s">
        <v>240</v>
      </c>
      <c r="G290" s="102" t="s">
        <v>155</v>
      </c>
      <c r="H290" s="103">
        <v>2</v>
      </c>
      <c r="I290" s="103"/>
      <c r="J290" s="103" t="str">
        <f>IF(ISNUMBER(I290),ROUND(H290*I290,3),"")</f>
        <v/>
      </c>
      <c r="K290" s="70"/>
      <c r="L290" s="71">
        <f>ROUND(H290*K290,2)</f>
        <v>0</v>
      </c>
    </row>
    <row r="291" spans="1:12" x14ac:dyDescent="0.2">
      <c r="A291" s="10" t="s">
        <v>5</v>
      </c>
      <c r="B291" s="104"/>
      <c r="C291" s="105"/>
      <c r="D291" s="105"/>
      <c r="E291" s="105"/>
      <c r="F291" s="78"/>
      <c r="G291" s="106"/>
      <c r="H291" s="107"/>
      <c r="I291" s="107"/>
      <c r="J291" s="107"/>
      <c r="K291" s="72"/>
      <c r="L291" s="73"/>
    </row>
    <row r="292" spans="1:12" x14ac:dyDescent="0.2">
      <c r="A292" s="10" t="s">
        <v>7</v>
      </c>
      <c r="B292" s="104"/>
      <c r="C292" s="105"/>
      <c r="D292" s="105"/>
      <c r="E292" s="105"/>
      <c r="F292" s="118">
        <v>4.3055555555555562E-2</v>
      </c>
      <c r="G292" s="106"/>
      <c r="H292" s="107"/>
      <c r="I292" s="107"/>
      <c r="J292" s="107"/>
      <c r="K292" s="72"/>
      <c r="L292" s="73"/>
    </row>
    <row r="293" spans="1:12" ht="22.5" x14ac:dyDescent="0.2">
      <c r="A293" s="10" t="s">
        <v>8</v>
      </c>
      <c r="B293" s="104"/>
      <c r="C293" s="105"/>
      <c r="D293" s="105"/>
      <c r="E293" s="105"/>
      <c r="F293" s="78" t="s">
        <v>241</v>
      </c>
      <c r="G293" s="106"/>
      <c r="H293" s="107"/>
      <c r="I293" s="107"/>
      <c r="J293" s="107"/>
      <c r="K293" s="72"/>
      <c r="L293" s="73"/>
    </row>
    <row r="294" spans="1:12" x14ac:dyDescent="0.2">
      <c r="B294" s="108"/>
      <c r="C294" s="109"/>
      <c r="D294" s="109"/>
      <c r="E294" s="109"/>
      <c r="F294" s="109"/>
      <c r="G294" s="110"/>
      <c r="H294" s="111"/>
      <c r="I294" s="111"/>
      <c r="J294" s="111"/>
      <c r="K294" s="74"/>
      <c r="L294" s="75"/>
    </row>
    <row r="295" spans="1:12" ht="22.5" x14ac:dyDescent="0.2">
      <c r="A295" s="10" t="s">
        <v>249</v>
      </c>
      <c r="B295" s="112"/>
      <c r="C295" s="113" t="s">
        <v>259</v>
      </c>
      <c r="D295" s="113"/>
      <c r="E295" s="113"/>
      <c r="F295" s="113" t="s">
        <v>234</v>
      </c>
      <c r="G295" s="114"/>
      <c r="H295" s="115"/>
      <c r="I295" s="115"/>
      <c r="J295" s="115">
        <f>SUBTOTAL(9,J274:J294)</f>
        <v>0</v>
      </c>
      <c r="K295" s="76"/>
      <c r="L295" s="77">
        <f>SUBTOTAL(9,L274:L294)</f>
        <v>0</v>
      </c>
    </row>
    <row r="296" spans="1:12" ht="12" thickBot="1" x14ac:dyDescent="0.25">
      <c r="B296" s="116"/>
      <c r="C296" s="116"/>
      <c r="D296" s="116"/>
      <c r="E296" s="116"/>
      <c r="F296" s="116"/>
      <c r="G296" s="117"/>
      <c r="H296" s="117"/>
      <c r="I296" s="117"/>
      <c r="J296" s="117"/>
      <c r="K296" s="67"/>
      <c r="L296" s="67"/>
    </row>
    <row r="297" spans="1:12" x14ac:dyDescent="0.2">
      <c r="A297" s="10" t="s">
        <v>101</v>
      </c>
      <c r="B297" s="96" t="s">
        <v>102</v>
      </c>
      <c r="C297" s="97">
        <v>96</v>
      </c>
      <c r="D297" s="97"/>
      <c r="E297" s="97"/>
      <c r="F297" s="97" t="s">
        <v>242</v>
      </c>
      <c r="G297" s="98"/>
      <c r="H297" s="99"/>
      <c r="I297" s="99"/>
      <c r="J297" s="99"/>
      <c r="K297" s="68"/>
      <c r="L297" s="69"/>
    </row>
    <row r="298" spans="1:12" x14ac:dyDescent="0.2">
      <c r="A298" s="10" t="s">
        <v>104</v>
      </c>
      <c r="B298" s="100">
        <v>57</v>
      </c>
      <c r="C298" s="101">
        <v>966135</v>
      </c>
      <c r="D298" s="101"/>
      <c r="E298" s="101" t="s">
        <v>105</v>
      </c>
      <c r="F298" s="78" t="s">
        <v>243</v>
      </c>
      <c r="G298" s="102" t="s">
        <v>115</v>
      </c>
      <c r="H298" s="103">
        <v>126.27500000000001</v>
      </c>
      <c r="I298" s="103"/>
      <c r="J298" s="103" t="str">
        <f>IF(ISNUMBER(I298),ROUND(H298*I298,3),"")</f>
        <v/>
      </c>
      <c r="K298" s="70"/>
      <c r="L298" s="71">
        <f>ROUND(H298*K298,2)</f>
        <v>0</v>
      </c>
    </row>
    <row r="299" spans="1:12" x14ac:dyDescent="0.2">
      <c r="A299" s="10" t="s">
        <v>5</v>
      </c>
      <c r="B299" s="104"/>
      <c r="C299" s="105"/>
      <c r="D299" s="105"/>
      <c r="E299" s="105"/>
      <c r="F299" s="78"/>
      <c r="G299" s="106"/>
      <c r="H299" s="107"/>
      <c r="I299" s="107"/>
      <c r="J299" s="107"/>
      <c r="K299" s="72"/>
      <c r="L299" s="73"/>
    </row>
    <row r="300" spans="1:12" ht="67.5" x14ac:dyDescent="0.2">
      <c r="A300" s="10" t="s">
        <v>7</v>
      </c>
      <c r="B300" s="104"/>
      <c r="C300" s="105"/>
      <c r="D300" s="105"/>
      <c r="E300" s="105"/>
      <c r="F300" s="78" t="s">
        <v>244</v>
      </c>
      <c r="G300" s="106"/>
      <c r="H300" s="107"/>
      <c r="I300" s="107"/>
      <c r="J300" s="107"/>
      <c r="K300" s="72"/>
      <c r="L300" s="73"/>
    </row>
    <row r="301" spans="1:12" x14ac:dyDescent="0.2">
      <c r="A301" s="10" t="s">
        <v>8</v>
      </c>
      <c r="B301" s="104"/>
      <c r="C301" s="105"/>
      <c r="D301" s="105"/>
      <c r="E301" s="105"/>
      <c r="F301" s="78" t="s">
        <v>109</v>
      </c>
      <c r="G301" s="106"/>
      <c r="H301" s="107"/>
      <c r="I301" s="107"/>
      <c r="J301" s="107"/>
      <c r="K301" s="72"/>
      <c r="L301" s="73"/>
    </row>
    <row r="302" spans="1:12" x14ac:dyDescent="0.2">
      <c r="A302" s="10" t="s">
        <v>104</v>
      </c>
      <c r="B302" s="100">
        <v>58</v>
      </c>
      <c r="C302" s="101">
        <v>966165</v>
      </c>
      <c r="D302" s="101"/>
      <c r="E302" s="101" t="s">
        <v>105</v>
      </c>
      <c r="F302" s="78" t="s">
        <v>245</v>
      </c>
      <c r="G302" s="102" t="s">
        <v>115</v>
      </c>
      <c r="H302" s="103">
        <v>85.506</v>
      </c>
      <c r="I302" s="103"/>
      <c r="J302" s="103" t="str">
        <f>IF(ISNUMBER(I302),ROUND(H302*I302,3),"")</f>
        <v/>
      </c>
      <c r="K302" s="70"/>
      <c r="L302" s="71">
        <f>ROUND(H302*K302,2)</f>
        <v>0</v>
      </c>
    </row>
    <row r="303" spans="1:12" x14ac:dyDescent="0.2">
      <c r="A303" s="10" t="s">
        <v>5</v>
      </c>
      <c r="B303" s="104"/>
      <c r="C303" s="105"/>
      <c r="D303" s="105"/>
      <c r="E303" s="105"/>
      <c r="F303" s="78"/>
      <c r="G303" s="106"/>
      <c r="H303" s="107"/>
      <c r="I303" s="107"/>
      <c r="J303" s="107"/>
      <c r="K303" s="72"/>
      <c r="L303" s="73"/>
    </row>
    <row r="304" spans="1:12" ht="33.75" x14ac:dyDescent="0.2">
      <c r="A304" s="10" t="s">
        <v>7</v>
      </c>
      <c r="B304" s="104"/>
      <c r="C304" s="105"/>
      <c r="D304" s="105"/>
      <c r="E304" s="105"/>
      <c r="F304" s="78" t="s">
        <v>246</v>
      </c>
      <c r="G304" s="106"/>
      <c r="H304" s="107"/>
      <c r="I304" s="107"/>
      <c r="J304" s="107"/>
      <c r="K304" s="72"/>
      <c r="L304" s="73"/>
    </row>
    <row r="305" spans="1:12" x14ac:dyDescent="0.2">
      <c r="A305" s="10" t="s">
        <v>8</v>
      </c>
      <c r="B305" s="104"/>
      <c r="C305" s="105"/>
      <c r="D305" s="105"/>
      <c r="E305" s="105"/>
      <c r="F305" s="78" t="s">
        <v>109</v>
      </c>
      <c r="G305" s="106"/>
      <c r="H305" s="107"/>
      <c r="I305" s="107"/>
      <c r="J305" s="107"/>
      <c r="K305" s="72"/>
      <c r="L305" s="73"/>
    </row>
    <row r="306" spans="1:12" x14ac:dyDescent="0.2">
      <c r="A306" s="10" t="s">
        <v>104</v>
      </c>
      <c r="B306" s="100">
        <v>59</v>
      </c>
      <c r="C306" s="101">
        <v>966186</v>
      </c>
      <c r="D306" s="101"/>
      <c r="E306" s="101" t="s">
        <v>105</v>
      </c>
      <c r="F306" s="78" t="s">
        <v>247</v>
      </c>
      <c r="G306" s="102" t="s">
        <v>107</v>
      </c>
      <c r="H306" s="103">
        <v>24.783999999999999</v>
      </c>
      <c r="I306" s="103"/>
      <c r="J306" s="103" t="str">
        <f>IF(ISNUMBER(I306),ROUND(H306*I306,3),"")</f>
        <v/>
      </c>
      <c r="K306" s="70"/>
      <c r="L306" s="71">
        <f>ROUND(H306*K306,2)</f>
        <v>0</v>
      </c>
    </row>
    <row r="307" spans="1:12" x14ac:dyDescent="0.2">
      <c r="A307" s="10" t="s">
        <v>5</v>
      </c>
      <c r="B307" s="104"/>
      <c r="C307" s="105"/>
      <c r="D307" s="105"/>
      <c r="E307" s="105"/>
      <c r="F307" s="78"/>
      <c r="G307" s="106"/>
      <c r="H307" s="107"/>
      <c r="I307" s="107"/>
      <c r="J307" s="107"/>
      <c r="K307" s="72"/>
      <c r="L307" s="73"/>
    </row>
    <row r="308" spans="1:12" ht="33.75" x14ac:dyDescent="0.2">
      <c r="A308" s="10" t="s">
        <v>7</v>
      </c>
      <c r="B308" s="104"/>
      <c r="C308" s="105"/>
      <c r="D308" s="105"/>
      <c r="E308" s="105"/>
      <c r="F308" s="78" t="s">
        <v>248</v>
      </c>
      <c r="G308" s="106"/>
      <c r="H308" s="107"/>
      <c r="I308" s="107"/>
      <c r="J308" s="107"/>
      <c r="K308" s="72"/>
      <c r="L308" s="73"/>
    </row>
    <row r="309" spans="1:12" x14ac:dyDescent="0.2">
      <c r="A309" s="10" t="s">
        <v>8</v>
      </c>
      <c r="B309" s="104"/>
      <c r="C309" s="105"/>
      <c r="D309" s="105"/>
      <c r="E309" s="105"/>
      <c r="F309" s="78" t="s">
        <v>109</v>
      </c>
      <c r="G309" s="106"/>
      <c r="H309" s="107"/>
      <c r="I309" s="107"/>
      <c r="J309" s="107"/>
      <c r="K309" s="72"/>
      <c r="L309" s="73"/>
    </row>
    <row r="310" spans="1:12" x14ac:dyDescent="0.2">
      <c r="B310" s="119"/>
      <c r="C310" s="120"/>
      <c r="D310" s="120"/>
      <c r="E310" s="120"/>
      <c r="F310" s="120"/>
      <c r="G310" s="121"/>
      <c r="H310" s="122"/>
      <c r="I310" s="122"/>
      <c r="J310" s="122"/>
      <c r="K310" s="80"/>
      <c r="L310" s="81"/>
    </row>
    <row r="311" spans="1:12" ht="22.5" x14ac:dyDescent="0.2">
      <c r="A311" s="10" t="s">
        <v>249</v>
      </c>
      <c r="B311" s="112"/>
      <c r="C311" s="113" t="s">
        <v>260</v>
      </c>
      <c r="D311" s="113"/>
      <c r="E311" s="113"/>
      <c r="F311" s="113" t="s">
        <v>242</v>
      </c>
      <c r="G311" s="114"/>
      <c r="H311" s="115"/>
      <c r="I311" s="115"/>
      <c r="J311" s="115">
        <f>SUBTOTAL(9,J298:J310)</f>
        <v>0</v>
      </c>
      <c r="K311" s="76"/>
      <c r="L311" s="77">
        <f>SUBTOTAL(9,L298:L310)</f>
        <v>0</v>
      </c>
    </row>
    <row r="312" spans="1:12" x14ac:dyDescent="0.2">
      <c r="B312" s="123"/>
      <c r="C312" s="123"/>
      <c r="D312" s="123"/>
      <c r="E312" s="123"/>
      <c r="F312" s="123"/>
      <c r="G312" s="124"/>
      <c r="H312" s="124"/>
      <c r="I312" s="124"/>
      <c r="J312" s="124"/>
      <c r="K312" s="79"/>
      <c r="L312" s="79"/>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101" min="1" max="11" man="1"/>
    <brk id="137" min="1" max="11" man="1"/>
    <brk id="169" min="1" max="11" man="1"/>
    <brk id="229" min="1" max="11" man="1"/>
    <brk id="233" min="1" max="11" man="1"/>
    <brk id="237" min="1" max="11" man="1"/>
    <brk id="25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2019-03-06T09:27:18Z</cp:lastPrinted>
  <dcterms:created xsi:type="dcterms:W3CDTF">2015-03-16T09:47:49Z</dcterms:created>
  <dcterms:modified xsi:type="dcterms:W3CDTF">2019-06-24T10:02:29Z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d:\pw_data\michal.mecl\</vt:lpwstr>
  </property>
</Properties>
</file>