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6"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09-73-16'!$A$12:$L$12</definedName>
    <definedName name="_xlnm.Print_Titles" localSheetId="0">'SO 09-73-16'!$9:$12</definedName>
    <definedName name="_xlnm.Print_Area" localSheetId="0">'SO 09-73-16'!$B$1:$L$221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18" i="1"/>
  <c r="L26" i="1" s="1"/>
  <c r="L36" i="1" l="1"/>
  <c r="L1" i="4"/>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<sst xmlns="http://schemas.openxmlformats.org/spreadsheetml/2006/main" count="227" uniqueCount="137">
  <si>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</si>
  <si>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</si>
  <si>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</si>
  <si>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</si>
  <si>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</si>
  <si>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</si>
  <si>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</si>
  <si>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</si>
  <si>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</si>
  <si>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</si>
  <si>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</si>
  <si>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</si>
  <si>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</si>
  <si>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</si>
  <si>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</si>
  <si>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</si>
  <si>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</si>
  <si>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</si>
  <si>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</si>
  <si>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</si>
  <si>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</si>
  <si>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</si>
  <si>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</si>
  <si>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</si>
  <si>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</si>
  <si>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</si>
  <si>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</si>
  <si>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</si>
  <si>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</si>
  <si>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</si>
  <si>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</si>
  <si>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</si>
  <si>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</si>
  <si>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</si>
  <si>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</si>
  <si>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</si>
  <si>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</si>
  <si>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</si>
  <si>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</si>
  <si>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</si>
  <si>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</si>
  <si>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</si>
  <si>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</si>
  <si>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</si>
  <si>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</si>
  <si>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</si>
  <si>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</si>
  <si>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</si>
  <si>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</si>
  <si>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</si>
  <si>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</si>
  <si>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</si>
  <si>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</si>
  <si>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</si>
  <si>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</si>
  <si>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</si>
  <si>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</si>
  <si>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</si>
  <si>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</si>
  <si>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</si>
  <si>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</si>
  <si>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</si>
  <si>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</si>
  <si>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</si>
  <si>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</si>
  <si>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</si>
  <si>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</si>
  <si>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</si>
  <si>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</si>
  <si>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</si>
  <si>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</si>
  <si>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</si>
  <si>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</si>
  <si>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</si>
  <si>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</si>
  <si>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</si>
  <si>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</si>
  <si>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</si>
  <si>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</si>
  <si>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</si>
  <si>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</si>
  <si>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</si>
  <si>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</si>
  <si>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</si>
  <si>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</si>
  <si>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</si>
  <si>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</si>
  <si>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</si>
  <si>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</si>
  <si>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</si>
  <si>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</si>
  <si>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</si>
  <si>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</si>
  <si>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</si>
  <si>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</si>
  <si>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</si>
  <si>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</si>
  <si>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</si>
  <si>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</si>
  <si>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</si>
  <si>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</si>
  <si>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</si>
  <si>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</si>
  <si>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</si>
  <si>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</si>
  <si>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</si>
  <si>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</si>
  <si>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</si>
  <si>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</si>
  <si>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</si>
  <si>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</si>
  <si>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</si>
  <si>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</si>
  <si>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</si>
  <si>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</si>
  <si>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</si>
  <si>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</si>
  <si>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</si>
  <si>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</si>
  <si>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</si>
  <si>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</si>
  <si>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</si>
  <si>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</si>
  <si>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</si>
  <si>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</si>
  <si>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</si>
  <si>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</si>
  <si>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</si>
  <si>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</si>
  <si>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</si>
  <si>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</si>
  <si>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</si>
  <si>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</si>
  <si>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09-73-16</t>
  </si>
  <si>
    <t>Výh. Skály, úprava tras kabelů Türk Telekom</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</si>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</sst>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N18" sqref="N18"/>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5" t="s">
        <v>80</v>
      </c>
      <c r="C1" s="136"/>
      <c r="D1" s="136"/>
      <c r="E1" s="136"/>
      <c r="F1" s="136"/>
      <c r="G1" s="136"/>
      <c r="H1" s="136"/>
      <c r="I1" s="48"/>
      <c r="J1" s="49"/>
      <c r="K1" s="49"/>
      <c r="L1" s="50" t="str">
        <f>D3</f>
        <v>SO 09-73-16</v>
      </c>
    </row>
    <row r="2" spans="1:15" s="16" customFormat="1" ht="57" customHeight="1" thickTop="1" thickBot="1" x14ac:dyDescent="0.3">
      <c r="B2" s="137" t="s">
        <v>10</v>
      </c>
      <c r="C2" s="138"/>
      <c r="D2" s="53"/>
      <c r="E2" s="54"/>
      <c r="F2" s="102" t="s">
        <v>113</v>
      </c>
      <c r="G2" s="51"/>
      <c r="H2" s="52"/>
      <c r="I2" s="139" t="s">
        <v>23</v>
      </c>
      <c r="J2" s="140"/>
      <c r="K2" s="141">
        <f>SUMIFS(L:L,B:B,"SOUČET")</f>
        <v>0</v>
      </c>
      <c r="L2" s="142"/>
    </row>
    <row r="3" spans="1:15" s="16" customFormat="1" ht="42.75" customHeight="1" thickTop="1" thickBot="1" x14ac:dyDescent="0.3">
      <c r="B3" s="33" t="s">
        <v>28</v>
      </c>
      <c r="C3" s="34"/>
      <c r="D3" s="36" t="s">
        <v>133</v>
      </c>
      <c r="E3" s="35"/>
      <c r="F3" s="32" t="s">
        <v>134</v>
      </c>
      <c r="G3" s="55"/>
      <c r="H3" s="56"/>
      <c r="I3" s="65"/>
      <c r="J3" s="64"/>
      <c r="K3" s="159"/>
      <c r="L3" s="160"/>
    </row>
    <row r="4" spans="1:15" s="16" customFormat="1" ht="18" customHeight="1" thickTop="1" x14ac:dyDescent="0.3">
      <c r="B4" s="145" t="s">
        <v>18</v>
      </c>
      <c r="C4" s="146"/>
      <c r="D4" s="14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7" t="s">
        <v>26</v>
      </c>
      <c r="J4" s="158"/>
      <c r="K4" s="2"/>
      <c r="L4" s="3"/>
    </row>
    <row r="5" spans="1:15" s="16" customFormat="1" ht="18" customHeight="1" x14ac:dyDescent="0.25">
      <c r="B5" s="14" t="s">
        <v>24</v>
      </c>
      <c r="C5" s="13"/>
      <c r="D5" s="13"/>
      <c r="E5" s="4" t="s">
        <v>25</v>
      </c>
      <c r="F5" s="149" t="str">
        <f>IF((E5="Stádium 2"),"  Dokumentace pro územní řízení - DUR",(IF((E5="Stádium 3"),"  Projektová dokumentace (DOS/DSP)","")))</f>
        <v xml:space="preserve">  Projektová dokumentace (DOS/DSP)</v>
      </c>
      <c r="G5" s="149"/>
      <c r="H5" s="150"/>
      <c r="I5" s="148" t="s">
        <v>108</v>
      </c>
      <c r="J5" s="147"/>
      <c r="K5" s="103" t="s">
        <v>112</v>
      </c>
      <c r="L5" s="58"/>
    </row>
    <row r="6" spans="1:15" s="16" customFormat="1" ht="18" customHeight="1" x14ac:dyDescent="0.2">
      <c r="B6" s="14" t="s">
        <v>17</v>
      </c>
      <c r="C6" s="13"/>
      <c r="D6" s="13"/>
      <c r="E6" s="5" t="s">
        <v>79</v>
      </c>
      <c r="F6" s="161"/>
      <c r="G6" s="161"/>
      <c r="H6" s="162"/>
      <c r="I6" s="148" t="s">
        <v>19</v>
      </c>
      <c r="J6" s="147"/>
      <c r="K6" s="5"/>
      <c r="L6" s="58"/>
      <c r="O6" s="62"/>
    </row>
    <row r="7" spans="1:15" s="16" customFormat="1" ht="18" customHeight="1" x14ac:dyDescent="0.2">
      <c r="B7" s="151" t="s">
        <v>20</v>
      </c>
      <c r="C7" s="134"/>
      <c r="D7" s="134"/>
      <c r="E7" s="6">
        <v>43525</v>
      </c>
      <c r="F7" s="163" t="s">
        <v>114</v>
      </c>
      <c r="G7" s="164"/>
      <c r="H7" s="165"/>
      <c r="I7" s="156" t="s">
        <v>22</v>
      </c>
      <c r="J7" s="146"/>
      <c r="K7" s="105">
        <v>2018</v>
      </c>
      <c r="L7" s="59"/>
      <c r="O7" s="63"/>
    </row>
    <row r="8" spans="1:15" s="16" customFormat="1" ht="19.5" customHeight="1" thickBot="1" x14ac:dyDescent="0.3">
      <c r="B8" s="166" t="s">
        <v>21</v>
      </c>
      <c r="C8" s="167"/>
      <c r="D8" s="167"/>
      <c r="E8" s="22">
        <v>44841</v>
      </c>
      <c r="F8" s="23" t="s">
        <v>96</v>
      </c>
      <c r="G8" s="168" t="s">
        <v>115</v>
      </c>
      <c r="H8" s="169"/>
      <c r="I8" s="133" t="s">
        <v>16</v>
      </c>
      <c r="J8" s="134"/>
      <c r="K8" s="57">
        <v>43272</v>
      </c>
      <c r="L8" s="60"/>
    </row>
    <row r="9" spans="1:15" s="16" customFormat="1" ht="9.75" customHeight="1" x14ac:dyDescent="0.3">
      <c r="B9" s="154" t="str">
        <f>F2</f>
        <v>Optimalizace traťového úseku Mstětice (mimo) - Praha-Vysočany (včetně)</v>
      </c>
      <c r="C9" s="155"/>
      <c r="D9" s="155"/>
      <c r="E9" s="155"/>
      <c r="F9" s="155"/>
      <c r="G9" s="155"/>
      <c r="H9" s="155"/>
      <c r="I9" s="155"/>
      <c r="J9" s="155"/>
      <c r="K9" s="24" t="str">
        <f>$I$5</f>
        <v>ISPROFOND:</v>
      </c>
      <c r="L9" s="61" t="str">
        <f>K5</f>
        <v>5003520028</v>
      </c>
    </row>
    <row r="10" spans="1:15" s="16" customFormat="1" ht="15" customHeight="1" x14ac:dyDescent="0.25">
      <c r="B10" s="152" t="s">
        <v>11</v>
      </c>
      <c r="C10" s="131" t="s">
        <v>0</v>
      </c>
      <c r="D10" s="131" t="s">
        <v>1</v>
      </c>
      <c r="E10" s="131" t="s">
        <v>12</v>
      </c>
      <c r="F10" s="129" t="s">
        <v>27</v>
      </c>
      <c r="G10" s="129" t="s">
        <v>2</v>
      </c>
      <c r="H10" s="129" t="s">
        <v>3</v>
      </c>
      <c r="I10" s="131" t="s">
        <v>13</v>
      </c>
      <c r="J10" s="131" t="s">
        <v>14</v>
      </c>
      <c r="K10" s="143" t="s">
        <v>93</v>
      </c>
      <c r="L10" s="144"/>
    </row>
    <row r="11" spans="1:15" s="16" customFormat="1" ht="15" customHeight="1" x14ac:dyDescent="0.25">
      <c r="B11" s="152"/>
      <c r="C11" s="131"/>
      <c r="D11" s="131"/>
      <c r="E11" s="131"/>
      <c r="F11" s="129"/>
      <c r="G11" s="129"/>
      <c r="H11" s="129"/>
      <c r="I11" s="131"/>
      <c r="J11" s="131"/>
      <c r="K11" s="143"/>
      <c r="L11" s="144"/>
    </row>
    <row r="12" spans="1:15" s="16" customFormat="1" ht="12.75" customHeight="1" thickBot="1" x14ac:dyDescent="0.3">
      <c r="B12" s="153"/>
      <c r="C12" s="132"/>
      <c r="D12" s="132"/>
      <c r="E12" s="132"/>
      <c r="F12" s="130"/>
      <c r="G12" s="130"/>
      <c r="H12" s="130"/>
      <c r="I12" s="132"/>
      <c r="J12" s="13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50</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50</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240</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09-73-16</vt:lpstr>
      <vt:lpstr>Kategorie monitoringu</vt:lpstr>
      <vt:lpstr>hide</vt:lpstr>
      <vt:lpstr>změny</vt:lpstr>
      <vt:lpstr>'SO 09-73-16'!Názvy_tisku</vt:lpstr>
      <vt:lpstr>'SO 09-73-16'!Oblast_tisku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