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-15" yWindow="-15" windowWidth="18900" windowHeight="10350"/>
  </bookViews>
  <sheets>
    <sheet name="objekty" sheetId="1" r:id="rId1"/>
    <sheet name="databáze" sheetId="4" r:id="rId2"/>
  </sheets>
  <definedNames>
    <definedName name="_xlnm._FilterDatabase" localSheetId="1" hidden="1">databáze!$A$1:$F$271</definedName>
    <definedName name="_xlnm._FilterDatabase" localSheetId="0" hidden="1">objekty!$A$3:$N$305</definedName>
    <definedName name="_xlnm.Print_Area" localSheetId="0">objekty!$A$1:$E$310</definedName>
  </definedNames>
  <calcPr calcId="145621"/>
</workbook>
</file>

<file path=xl/calcChain.xml><?xml version="1.0" encoding="utf-8"?>
<calcChain xmlns="http://schemas.openxmlformats.org/spreadsheetml/2006/main">
  <c r="D275" i="4" l="1"/>
  <c r="G70" i="1" l="1"/>
  <c r="G236" i="1" l="1"/>
  <c r="D238" i="1"/>
  <c r="C238" i="1"/>
  <c r="D237" i="1"/>
  <c r="C237" i="1"/>
  <c r="E236" i="1" l="1"/>
  <c r="G219" i="1"/>
  <c r="D234" i="1"/>
  <c r="C234" i="1"/>
  <c r="G281" i="1" l="1"/>
  <c r="C293" i="1"/>
  <c r="D293" i="1"/>
  <c r="C291" i="1"/>
  <c r="D291" i="1"/>
  <c r="C292" i="1"/>
  <c r="D292" i="1"/>
  <c r="C294" i="1"/>
  <c r="D294" i="1"/>
  <c r="C286" i="1"/>
  <c r="D286" i="1"/>
  <c r="C287" i="1"/>
  <c r="D287" i="1"/>
  <c r="C288" i="1"/>
  <c r="D288" i="1"/>
  <c r="C289" i="1"/>
  <c r="D289" i="1"/>
  <c r="C290" i="1"/>
  <c r="D290" i="1"/>
  <c r="C295" i="1"/>
  <c r="D295" i="1"/>
  <c r="C283" i="1"/>
  <c r="D283" i="1"/>
  <c r="C284" i="1"/>
  <c r="D284" i="1"/>
  <c r="C300" i="1"/>
  <c r="D300" i="1"/>
  <c r="C269" i="1"/>
  <c r="D269" i="1"/>
  <c r="G266" i="1"/>
  <c r="C275" i="1"/>
  <c r="D275" i="1"/>
  <c r="C276" i="1"/>
  <c r="D276" i="1"/>
  <c r="C277" i="1"/>
  <c r="D277" i="1"/>
  <c r="C278" i="1"/>
  <c r="D278" i="1"/>
  <c r="G240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G193" i="1"/>
  <c r="C210" i="1"/>
  <c r="D210" i="1"/>
  <c r="C211" i="1"/>
  <c r="D211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D198" i="1"/>
  <c r="C198" i="1"/>
  <c r="D197" i="1"/>
  <c r="C197" i="1"/>
  <c r="D196" i="1"/>
  <c r="C196" i="1"/>
  <c r="D195" i="1"/>
  <c r="C195" i="1"/>
  <c r="D194" i="1"/>
  <c r="C194" i="1"/>
  <c r="G153" i="1"/>
  <c r="D187" i="1"/>
  <c r="D188" i="1"/>
  <c r="D189" i="1"/>
  <c r="D190" i="1"/>
  <c r="D191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G10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G100" i="1"/>
  <c r="D104" i="1"/>
  <c r="C104" i="1"/>
  <c r="D103" i="1"/>
  <c r="C103" i="1"/>
  <c r="D102" i="1"/>
  <c r="C102" i="1"/>
  <c r="D101" i="1"/>
  <c r="C101" i="1"/>
  <c r="G75" i="1"/>
  <c r="C92" i="1"/>
  <c r="D92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D73" i="1"/>
  <c r="C73" i="1"/>
  <c r="D72" i="1"/>
  <c r="C72" i="1"/>
  <c r="D71" i="1"/>
  <c r="C71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D7" i="1"/>
  <c r="D8" i="1"/>
  <c r="D9" i="1"/>
  <c r="D10" i="1"/>
  <c r="D11" i="1"/>
  <c r="C6" i="1"/>
  <c r="C7" i="1"/>
  <c r="C8" i="1"/>
  <c r="C9" i="1"/>
  <c r="C10" i="1"/>
  <c r="C11" i="1"/>
  <c r="E100" i="1" l="1"/>
  <c r="E70" i="1"/>
  <c r="E193" i="1"/>
  <c r="C301" i="1"/>
  <c r="D301" i="1"/>
  <c r="C244" i="1"/>
  <c r="D244" i="1"/>
  <c r="C245" i="1"/>
  <c r="D245" i="1"/>
  <c r="G303" i="1"/>
  <c r="G94" i="1"/>
  <c r="G51" i="1"/>
  <c r="G15" i="1"/>
  <c r="G4" i="1"/>
  <c r="C233" i="1"/>
  <c r="D233" i="1"/>
  <c r="C221" i="1"/>
  <c r="D221" i="1"/>
  <c r="C222" i="1"/>
  <c r="D222" i="1"/>
  <c r="C230" i="1"/>
  <c r="D230" i="1"/>
  <c r="C231" i="1"/>
  <c r="D231" i="1"/>
  <c r="C232" i="1"/>
  <c r="D232" i="1"/>
  <c r="D154" i="1"/>
  <c r="D155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77" i="1"/>
  <c r="D77" i="1"/>
  <c r="C44" i="1"/>
  <c r="D44" i="1"/>
  <c r="C45" i="1"/>
  <c r="D45" i="1"/>
  <c r="C46" i="1"/>
  <c r="D46" i="1"/>
  <c r="D89" i="1"/>
  <c r="C89" i="1"/>
  <c r="C304" i="1"/>
  <c r="D304" i="1"/>
  <c r="E303" i="1" s="1"/>
  <c r="D91" i="1"/>
  <c r="C91" i="1"/>
  <c r="D90" i="1"/>
  <c r="C90" i="1"/>
  <c r="D76" i="1"/>
  <c r="C76" i="1"/>
  <c r="C296" i="1"/>
  <c r="D296" i="1"/>
  <c r="C297" i="1"/>
  <c r="D297" i="1"/>
  <c r="C298" i="1"/>
  <c r="D298" i="1"/>
  <c r="C299" i="1"/>
  <c r="D299" i="1"/>
  <c r="C268" i="1"/>
  <c r="D268" i="1"/>
  <c r="C270" i="1"/>
  <c r="D270" i="1"/>
  <c r="C271" i="1"/>
  <c r="D271" i="1"/>
  <c r="C272" i="1"/>
  <c r="D272" i="1"/>
  <c r="C273" i="1"/>
  <c r="D273" i="1"/>
  <c r="C274" i="1"/>
  <c r="D274" i="1"/>
  <c r="C279" i="1"/>
  <c r="D279" i="1"/>
  <c r="C241" i="1"/>
  <c r="D241" i="1"/>
  <c r="C242" i="1"/>
  <c r="D242" i="1"/>
  <c r="C243" i="1"/>
  <c r="D243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35" i="1"/>
  <c r="D135" i="1"/>
  <c r="C136" i="1"/>
  <c r="D136" i="1"/>
  <c r="C137" i="1"/>
  <c r="D137" i="1"/>
  <c r="C96" i="1"/>
  <c r="D96" i="1"/>
  <c r="C97" i="1"/>
  <c r="D97" i="1"/>
  <c r="C98" i="1"/>
  <c r="D98" i="1"/>
  <c r="C53" i="1"/>
  <c r="D53" i="1"/>
  <c r="C67" i="1"/>
  <c r="D67" i="1"/>
  <c r="C68" i="1"/>
  <c r="D68" i="1"/>
  <c r="C47" i="1"/>
  <c r="D47" i="1"/>
  <c r="C48" i="1"/>
  <c r="D48" i="1"/>
  <c r="C49" i="1"/>
  <c r="D49" i="1"/>
  <c r="D6" i="1"/>
  <c r="C12" i="1"/>
  <c r="D12" i="1"/>
  <c r="C13" i="1"/>
  <c r="D13" i="1"/>
  <c r="C41" i="1"/>
  <c r="D41" i="1"/>
  <c r="C42" i="1"/>
  <c r="D42" i="1"/>
  <c r="D285" i="1"/>
  <c r="C285" i="1"/>
  <c r="D282" i="1"/>
  <c r="C282" i="1"/>
  <c r="D267" i="1"/>
  <c r="C267" i="1"/>
  <c r="D220" i="1"/>
  <c r="E219" i="1" s="1"/>
  <c r="C220" i="1"/>
  <c r="D151" i="1"/>
  <c r="C151" i="1"/>
  <c r="D140" i="1"/>
  <c r="C140" i="1"/>
  <c r="D139" i="1"/>
  <c r="C139" i="1"/>
  <c r="D138" i="1"/>
  <c r="C138" i="1"/>
  <c r="D107" i="1"/>
  <c r="C107" i="1"/>
  <c r="D95" i="1"/>
  <c r="C95" i="1"/>
  <c r="D52" i="1"/>
  <c r="C52" i="1"/>
  <c r="D43" i="1"/>
  <c r="C43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C5" i="1"/>
  <c r="D5" i="1"/>
  <c r="A312" i="1"/>
  <c r="D308" i="1" l="1"/>
  <c r="D310" i="1" s="1"/>
  <c r="D309" i="1"/>
  <c r="E153" i="1"/>
  <c r="E4" i="1"/>
  <c r="E51" i="1"/>
  <c r="E266" i="1"/>
  <c r="E94" i="1"/>
  <c r="E240" i="1"/>
  <c r="E281" i="1"/>
  <c r="E106" i="1"/>
  <c r="E75" i="1"/>
  <c r="G313" i="1"/>
  <c r="E15" i="1"/>
  <c r="D2" i="1"/>
  <c r="E2" i="1" l="1"/>
</calcChain>
</file>

<file path=xl/sharedStrings.xml><?xml version="1.0" encoding="utf-8"?>
<sst xmlns="http://schemas.openxmlformats.org/spreadsheetml/2006/main" count="1695" uniqueCount="688">
  <si>
    <t>Budoucí majitel SŽDC [Kč]</t>
  </si>
  <si>
    <t>Dělení majetku:</t>
  </si>
  <si>
    <t>SŽDC</t>
  </si>
  <si>
    <t>Všeobecný objekt</t>
  </si>
  <si>
    <t>Kontrolní součet [Kč]</t>
  </si>
  <si>
    <t>Budoucí majitel</t>
  </si>
  <si>
    <t>stavba:</t>
  </si>
  <si>
    <t>Číslo objektu</t>
  </si>
  <si>
    <t>Název  objektu</t>
  </si>
  <si>
    <t>Cena stavby [Kč]</t>
  </si>
  <si>
    <t>Cena objektu [Kč]</t>
  </si>
  <si>
    <t xml:space="preserve">Číslo objektu                    </t>
  </si>
  <si>
    <t xml:space="preserve">Název objektu                                                                                                                                                                                                                                             </t>
  </si>
  <si>
    <t>Cena za objekt [Kč]</t>
  </si>
  <si>
    <t>Cena typu objektů [Kč]</t>
  </si>
  <si>
    <t>počet objektů</t>
  </si>
  <si>
    <t>jsou podobjekty?</t>
  </si>
  <si>
    <t>D.1  Železniční zabezpečovací zařízení</t>
  </si>
  <si>
    <t>D.2  Železniční sdělovací zařízení</t>
  </si>
  <si>
    <t>D.3  Silnoproudá technologie včetně DŘT</t>
  </si>
  <si>
    <t>E.1.8   Pozemní komunikace</t>
  </si>
  <si>
    <t>E.2  Pozemní stavební objekty a technické vybavení pozemních stavebních objektů</t>
  </si>
  <si>
    <t>Všeobecné objekty</t>
  </si>
  <si>
    <t>E.1.5  Ostatní inženýrské objekty</t>
  </si>
  <si>
    <t>E.1.4  Mosty, propustky a zdi</t>
  </si>
  <si>
    <t>E.1.6  Potrubní vedení</t>
  </si>
  <si>
    <t>E.3.1  Trakční vedení, E.3.7  Ukolejnění kovových konstrukcí</t>
  </si>
  <si>
    <t>SŽDC s.o.</t>
  </si>
  <si>
    <t>D.2</t>
  </si>
  <si>
    <t>D.1</t>
  </si>
  <si>
    <t>PS 10-02-21</t>
  </si>
  <si>
    <t>PS 10-02-41</t>
  </si>
  <si>
    <t>PS 10-02-51</t>
  </si>
  <si>
    <t>D.3</t>
  </si>
  <si>
    <t>Ostatní</t>
  </si>
  <si>
    <t>PS 11-02-11</t>
  </si>
  <si>
    <t>PS 11-02-21</t>
  </si>
  <si>
    <t>SO 10-10-01</t>
  </si>
  <si>
    <t>E.1.1.1</t>
  </si>
  <si>
    <t>SO 10-11-01</t>
  </si>
  <si>
    <t>E.1.1.2</t>
  </si>
  <si>
    <t>SO 10-14-01</t>
  </si>
  <si>
    <t>E.1.2</t>
  </si>
  <si>
    <t>SO 10-20-01</t>
  </si>
  <si>
    <t>SŽDC, s.o.</t>
  </si>
  <si>
    <t>E.1.4</t>
  </si>
  <si>
    <t>SO 10-20-02</t>
  </si>
  <si>
    <t>SO 10-20-03</t>
  </si>
  <si>
    <t>SO 10-20-04</t>
  </si>
  <si>
    <t>SO 10-21-01</t>
  </si>
  <si>
    <t>SO 10-22-01</t>
  </si>
  <si>
    <t>SO 10-26-01</t>
  </si>
  <si>
    <t>SO 10-26-02</t>
  </si>
  <si>
    <t>SO 10-26-03</t>
  </si>
  <si>
    <t>E.1.8</t>
  </si>
  <si>
    <t>E.2</t>
  </si>
  <si>
    <t>SO 10-43-01</t>
  </si>
  <si>
    <t>SO 10-60-01</t>
  </si>
  <si>
    <t>SO 10-61-01</t>
  </si>
  <si>
    <t>E.3.7</t>
  </si>
  <si>
    <t>E.3.6</t>
  </si>
  <si>
    <t>SO 10-62-02</t>
  </si>
  <si>
    <t>SO 10-62-03</t>
  </si>
  <si>
    <t>E.3.4</t>
  </si>
  <si>
    <t>SO 10-70-01</t>
  </si>
  <si>
    <t>E.1.6</t>
  </si>
  <si>
    <t>SO 11-10-01</t>
  </si>
  <si>
    <t>SO 11-11-01</t>
  </si>
  <si>
    <t>SO 11-14-01</t>
  </si>
  <si>
    <t>SO 11-20-01</t>
  </si>
  <si>
    <t>SO 11-20-02</t>
  </si>
  <si>
    <t>SO 11-20-03</t>
  </si>
  <si>
    <t>SO 11-21-01</t>
  </si>
  <si>
    <t>SO 11-31-01</t>
  </si>
  <si>
    <t>SO 11-40-01</t>
  </si>
  <si>
    <t>SO 11-41-01</t>
  </si>
  <si>
    <t>SO 11-43-01</t>
  </si>
  <si>
    <t>SO 11-45-01</t>
  </si>
  <si>
    <t>SO 11-60-01</t>
  </si>
  <si>
    <t>SO 11-61-01</t>
  </si>
  <si>
    <t>SO 11-62-01</t>
  </si>
  <si>
    <t>SO 11-62-04</t>
  </si>
  <si>
    <t>SO 11-62-05</t>
  </si>
  <si>
    <t>SO 11-64-01</t>
  </si>
  <si>
    <t>SO 11-70-01</t>
  </si>
  <si>
    <t>SO 11-71-01</t>
  </si>
  <si>
    <t>SO 11-72-01</t>
  </si>
  <si>
    <t>SO 11-73-11</t>
  </si>
  <si>
    <t>E.1.1   Železniční  svršek a spodek</t>
  </si>
  <si>
    <t>E.1.2   Nástupiště</t>
  </si>
  <si>
    <t>Budoucí majitel Ostatní [Kč]</t>
  </si>
  <si>
    <t>Optimalizace traťového úseku Mstětice (mimo) - Praha-Vysočany (včetně)</t>
  </si>
  <si>
    <t>PS 05-01-11</t>
  </si>
  <si>
    <t>ŽST Mstětice, úprava staničního zabezpečovacího zařízení</t>
  </si>
  <si>
    <t>PS 07-01-11</t>
  </si>
  <si>
    <t>ŽST Praha Horní Počernice, staniční zabezpečovací zařízení</t>
  </si>
  <si>
    <t>PS 09-01-11</t>
  </si>
  <si>
    <t>Výh. Skály, úprava staničního zabezpečovacího zařízení</t>
  </si>
  <si>
    <t>PS 11-01-11</t>
  </si>
  <si>
    <t>ŽST Praha Vysočany, staniční zabezpečovací zařízení</t>
  </si>
  <si>
    <t>PS 06-01-11</t>
  </si>
  <si>
    <t>Mstětice - Horní Počernice, traťové zabezpečovací zařízení</t>
  </si>
  <si>
    <t>PS 08-01-11</t>
  </si>
  <si>
    <t>Horní Počernice - Výh. Skály, traťové zabezpečovací zařízení</t>
  </si>
  <si>
    <t>PS 10-01-11</t>
  </si>
  <si>
    <t>Výh. Skály - Praha Vysočany, traťové zabezpečovací zařízení</t>
  </si>
  <si>
    <t>PS 00.6-01-51</t>
  </si>
  <si>
    <t xml:space="preserve">Mstětice - Praha Vysočany, DOZ  </t>
  </si>
  <si>
    <t>PS 06-01-61</t>
  </si>
  <si>
    <t>Mstětice - Horní Počernice, IHL + IHO + IPK</t>
  </si>
  <si>
    <t>PS 07-02-11</t>
  </si>
  <si>
    <t>ŽST Praha Horní Počernice, místní kabelizace</t>
  </si>
  <si>
    <t>PS 09-02-11</t>
  </si>
  <si>
    <t>Výh. Skály, místní kabelizace</t>
  </si>
  <si>
    <t>ŽST Praha Vysočany, místní kabelizace</t>
  </si>
  <si>
    <t>PS 06-02-21</t>
  </si>
  <si>
    <t>Zast. Zeleneč, rozhlasové zařízení</t>
  </si>
  <si>
    <t>PS 07-02-21</t>
  </si>
  <si>
    <t>ŽST Horní Počernice, rozhlasové zařízení</t>
  </si>
  <si>
    <t>Zast Rajská zahrada, rozhlasové zařízení</t>
  </si>
  <si>
    <t>ŽST Praha Vysočany, rozhlasové zařízení</t>
  </si>
  <si>
    <t>PS 07-02-31</t>
  </si>
  <si>
    <t>ŽST Praha Horní Počernice, ITZ</t>
  </si>
  <si>
    <t>PS 11-02-31</t>
  </si>
  <si>
    <t>ŽST Praha Vysočany, ITZ</t>
  </si>
  <si>
    <t>PS 11-02-32</t>
  </si>
  <si>
    <t>ŽST Praha Vysočany, úprava ATÚ</t>
  </si>
  <si>
    <t>PS 00.6-02-91.1</t>
  </si>
  <si>
    <t>ŽST Mstětice, EZS</t>
  </si>
  <si>
    <t>PS 00.6-02-91.2</t>
  </si>
  <si>
    <t>Mstětice - Praha Horní Počernice, EZS</t>
  </si>
  <si>
    <t>PS 06-02-41</t>
  </si>
  <si>
    <t>Mstětice - Praha Horní Počernice, železniční přejezd v ev km 16,379, kamerový systém</t>
  </si>
  <si>
    <t>PS 07-02-41</t>
  </si>
  <si>
    <t>ŽST Praha Horní Počernice, kamerový systém</t>
  </si>
  <si>
    <t>PS 07-02-42</t>
  </si>
  <si>
    <t>ŽST Praha Horní Počernice, EZS</t>
  </si>
  <si>
    <t>PS 09-02-41</t>
  </si>
  <si>
    <t>Výh. Skály, kamerový systém</t>
  </si>
  <si>
    <t>PS 09-02-42</t>
  </si>
  <si>
    <t>Výh. Skály, EZS</t>
  </si>
  <si>
    <t>Zast. Rajská zahrada, kamerový systém</t>
  </si>
  <si>
    <t>PS 11-02-41</t>
  </si>
  <si>
    <t>ŽST Praha Vysočany, kamerový systém</t>
  </si>
  <si>
    <t>PS 11-02-42</t>
  </si>
  <si>
    <t>ŽST Praha Vysočany, EZS</t>
  </si>
  <si>
    <t>PS 00.6-02-51</t>
  </si>
  <si>
    <t>Mstětice - Odbočka Balabenka, úpravy DOK a TK SŽDC s.o.</t>
  </si>
  <si>
    <t>PS 00.6-02-52</t>
  </si>
  <si>
    <t>Mstětice - Praha Vysočany, úpravy stávajících DK</t>
  </si>
  <si>
    <t>PS 00.6-02-53</t>
  </si>
  <si>
    <t>Mstětice - Praha Vysočany, úpravy HDPE AŽD Praha</t>
  </si>
  <si>
    <t>Výh. Skály - Praha Vysočany, úpravy DOK ČD-Telematika a.s.</t>
  </si>
  <si>
    <t>PS 06-02-71</t>
  </si>
  <si>
    <t>Zast. Zeleneč, informační systém</t>
  </si>
  <si>
    <t>PS 07-02-71</t>
  </si>
  <si>
    <t>ŽST Horní Počernice, informační systém</t>
  </si>
  <si>
    <t>PS 10-02-71</t>
  </si>
  <si>
    <t>Zast Rajská zahrada, informační systém</t>
  </si>
  <si>
    <t>PS 11-02-71</t>
  </si>
  <si>
    <t>ŽST Praha Vysočany, informační systém</t>
  </si>
  <si>
    <t>PS 00.6-02-81</t>
  </si>
  <si>
    <t>Mstětice - Praha Vysočany, úpravy TRS a MRTS</t>
  </si>
  <si>
    <t>PS 00.6-02-91</t>
  </si>
  <si>
    <t>Mstětice - Praha Vysočany, úpravy přenosového systému</t>
  </si>
  <si>
    <t>PS 00.6-02-92</t>
  </si>
  <si>
    <t>Mstětice - Praha Vysočany, DDTS ŽDC</t>
  </si>
  <si>
    <t>PS 07-02-91</t>
  </si>
  <si>
    <t>ŽST Horní Počernice, sdělovací zařízení</t>
  </si>
  <si>
    <t>PS 09-02-91</t>
  </si>
  <si>
    <t>Výh. Skály, sdělovací zařízení</t>
  </si>
  <si>
    <t>PS 11-02-91</t>
  </si>
  <si>
    <t>ŽST Praha Vysočany, sdělovací zařízení</t>
  </si>
  <si>
    <t>PS 05-06-11</t>
  </si>
  <si>
    <t>ŽST Mstětice, DŘT</t>
  </si>
  <si>
    <t>PS 07-06-11</t>
  </si>
  <si>
    <t>ŽST Praha Horní Počernice, DŘT</t>
  </si>
  <si>
    <t>PS 09-06-11</t>
  </si>
  <si>
    <t>Výh. Skály, DŘT</t>
  </si>
  <si>
    <t>PS 11-06-11</t>
  </si>
  <si>
    <t>ŽST Praha Vysočany, DŘT</t>
  </si>
  <si>
    <t>PS 12-06-11</t>
  </si>
  <si>
    <t>TM Balabenka, úprava DŘT</t>
  </si>
  <si>
    <t>PS 12-06-12</t>
  </si>
  <si>
    <t>ED Praha Křenovka, doplnění DŘT</t>
  </si>
  <si>
    <t>PS 12-04-31</t>
  </si>
  <si>
    <t>Odb. Balabenka - Praha Vysočany, TM Balabenka, úprava technologie</t>
  </si>
  <si>
    <t>PS 05-03-51</t>
  </si>
  <si>
    <t>ŽST Mstětice, ZZEE pro napájení zabezpečovacího zařízení</t>
  </si>
  <si>
    <t>PS 07-03-52</t>
  </si>
  <si>
    <t>ŽST Praha Horní Počernice, TS 22/0,4kV, část SŽDC</t>
  </si>
  <si>
    <t>PS 09-03-52</t>
  </si>
  <si>
    <t>Výh. Skály, TS 22/0,4kV, část SŽDC</t>
  </si>
  <si>
    <t>PS 11-03-52</t>
  </si>
  <si>
    <t>ŽST Praha Vysočany, TS 22/0,4kV, část SŽDC</t>
  </si>
  <si>
    <t>PS 11-03-53</t>
  </si>
  <si>
    <t>ŽST Praha Vysočany, Rozvodna NN v odbavovací budově</t>
  </si>
  <si>
    <t>PS 11-03-61</t>
  </si>
  <si>
    <t>ŽST Praha Vysočany, STS 6 kV, 50 Hz, technologie</t>
  </si>
  <si>
    <t>PS 07-03-81</t>
  </si>
  <si>
    <t>ŽST Praha Horní Počernice, měnič pro napájení zabezpečovacího zařízení</t>
  </si>
  <si>
    <t>PS 07-03-82</t>
  </si>
  <si>
    <t>ŽST Praha Horní Počernice, rozvaděč zajištěné sítě</t>
  </si>
  <si>
    <t>PS 09-03-81</t>
  </si>
  <si>
    <t>Výh. Skály, měnič pro napájení zabezpečovacího zařízení</t>
  </si>
  <si>
    <t>PS 09-03-82</t>
  </si>
  <si>
    <t>Výh. Skály, rozvaděč zajištěné sítě</t>
  </si>
  <si>
    <t>D.4  Ostatní technologická zařízení</t>
  </si>
  <si>
    <t>PS 10-05-11</t>
  </si>
  <si>
    <t>Zast. Praha Rajská zahrada, osobní výtahy na nástupiště</t>
  </si>
  <si>
    <t>PS 11-05-11</t>
  </si>
  <si>
    <t>ŽST Praha Vysočany, osobní výtahy na nástupiště</t>
  </si>
  <si>
    <t>PS 11-05-12</t>
  </si>
  <si>
    <t>ŽST Praha Vysočany, eskalátory na nástupiště</t>
  </si>
  <si>
    <t>SO 00.6-15-01</t>
  </si>
  <si>
    <t>Mstětice - Praha Vysočany, výstroj trati</t>
  </si>
  <si>
    <t>SO 00.6-15-02</t>
  </si>
  <si>
    <t>Mstětice - Praha Vysočany, traťová část AVV, úprava a doplnění MIB</t>
  </si>
  <si>
    <t>SO 06-10-01</t>
  </si>
  <si>
    <t>Mstětice - Praha Horní Počernice, železniční svršek</t>
  </si>
  <si>
    <t>SO 06-11-01</t>
  </si>
  <si>
    <t>Mstětice - Praha Horní Počernice, železniční spodek</t>
  </si>
  <si>
    <t>SO 07-10-01</t>
  </si>
  <si>
    <t>ŽST Praha Horní Počernice, železniční svršek</t>
  </si>
  <si>
    <t>SO 07-11-01</t>
  </si>
  <si>
    <t>ŽST Praha Horní Počernice, železniční spodek</t>
  </si>
  <si>
    <t>SO 07-10-01.2</t>
  </si>
  <si>
    <t>ŽST Praha Horní Počernice, vlečka PRAGORENT, železniční svršek</t>
  </si>
  <si>
    <t>SO 08-10-01</t>
  </si>
  <si>
    <t>Praha Horní Počernice - Výh. Skály, železniční svršek</t>
  </si>
  <si>
    <t>SO 08-11-01</t>
  </si>
  <si>
    <t>Praha Horní Počernice - Výh. Skály, železniční spodek</t>
  </si>
  <si>
    <t>SO 09-10-01</t>
  </si>
  <si>
    <t>Výh. Skály, železniční svršek</t>
  </si>
  <si>
    <t>SO 09-11-01</t>
  </si>
  <si>
    <t>Výh. Skály, železniční spodek</t>
  </si>
  <si>
    <t>Výh. Skály - Praha Vysočany, železniční svršek</t>
  </si>
  <si>
    <t>Výh. Skály - Praha Vysočany, železniční spodek</t>
  </si>
  <si>
    <t>ŽST Praha Vysočany, železniční svršek</t>
  </si>
  <si>
    <t>ŽST Praha Vysočany, železniční spodek</t>
  </si>
  <si>
    <t>SO 11-10-01.1</t>
  </si>
  <si>
    <t>ŽST Praha Vysočany, vlečka FERROS, železniční svršek</t>
  </si>
  <si>
    <t>SO 11-11-01.1</t>
  </si>
  <si>
    <t>ŽST Praha Vysočany, vlečka FERROS, železniční spodek</t>
  </si>
  <si>
    <t>SO 06-14-01</t>
  </si>
  <si>
    <t>Zast. Zeleneč, nástupiště</t>
  </si>
  <si>
    <t>SO 07-14-01</t>
  </si>
  <si>
    <t>ŽST Praha Horní Počernice, nástupiště</t>
  </si>
  <si>
    <t>Zast. Praha Rajská zahrada, nástupiště</t>
  </si>
  <si>
    <t>ŽST Praha Vysočany, nástupiště</t>
  </si>
  <si>
    <t>E.1.3  Železniční přejezdy</t>
  </si>
  <si>
    <t>SO 06-13-01</t>
  </si>
  <si>
    <t>Mstětice - Praha Horní Počernice, železniční přejezd v ev km 16,379</t>
  </si>
  <si>
    <t>SO 07-13-01</t>
  </si>
  <si>
    <t>ŽST Praha Horní Počernice, železniční přejezd v ev km 20,043</t>
  </si>
  <si>
    <t>SO 07-13-02</t>
  </si>
  <si>
    <t>ŽST Praha Horní Počernice, železniční přejezd v ev km 21,209</t>
  </si>
  <si>
    <t>SO 11-13-01</t>
  </si>
  <si>
    <t xml:space="preserve">ŽST Praha Vysočany, služební přejezd </t>
  </si>
  <si>
    <t>SO 00.6-26-01</t>
  </si>
  <si>
    <t>Mstětice - Praha Vysočany, demontáž stávajících návěstních lávek</t>
  </si>
  <si>
    <t>SO 06-20-01</t>
  </si>
  <si>
    <t>Mstětice - Praha Horní Počernice, železniční most - podchod pro cestující v km 15,773</t>
  </si>
  <si>
    <t>SO 06-20-02</t>
  </si>
  <si>
    <t>Mstětice - Praha Horní Počernice, železniční most - podchod pro pěší v km 16,183</t>
  </si>
  <si>
    <t>SO 06-20-03</t>
  </si>
  <si>
    <t>Mstětice - Praha Horní Počernice, železniční most - podchod pro pěší v km 17,697</t>
  </si>
  <si>
    <t>SO 06-20-04</t>
  </si>
  <si>
    <t>Mstětice - Praha Horní Počernice, železniční most v ev. km 18,686</t>
  </si>
  <si>
    <t>SO 06-20-05</t>
  </si>
  <si>
    <t>Mstětice - Praha Horní Počernice, železniční most v ev. km 19,503</t>
  </si>
  <si>
    <t>SO 06-21-01</t>
  </si>
  <si>
    <t>Mstětice - Praha Horní Počernice, propustek v ev. km 15,188</t>
  </si>
  <si>
    <t>SO 06-21-02</t>
  </si>
  <si>
    <t>Mstětice - Praha Horní Počernice, propustek v ev. km 15,823</t>
  </si>
  <si>
    <t>SO 06-21-03</t>
  </si>
  <si>
    <t>Mstětice - Praha Horní Počernice, propustek v ev. km 16,388</t>
  </si>
  <si>
    <t>SO 06-21-04</t>
  </si>
  <si>
    <t>Mstětice - Praha Horní Počernice, propustek v ev. km 17,222</t>
  </si>
  <si>
    <t>SO 06-21-05</t>
  </si>
  <si>
    <t>Mstětice - Praha Horní Počernice, propustek v ev. km 18,380</t>
  </si>
  <si>
    <t>SO 06-21-06</t>
  </si>
  <si>
    <t>Mstětice - Praha Horní Počernice, propustek v ev. km 18,780</t>
  </si>
  <si>
    <t>SO 06-21-07</t>
  </si>
  <si>
    <t>Mstětice - Praha Horní Počernice, propustek v ev. km 19,108</t>
  </si>
  <si>
    <t>SO 06-23-01</t>
  </si>
  <si>
    <t>Mstětice - Praha Horní Počernice, opěrná zeď v km 17,770 - 17,820</t>
  </si>
  <si>
    <t>SO 06-23-02</t>
  </si>
  <si>
    <t>Mstětice - Praha Horní Počernice, opěrná zeď v km 18,525 - 18,555</t>
  </si>
  <si>
    <t>SO 07-23-01</t>
  </si>
  <si>
    <t>ŽST Praha Horní Počernice, opěrná zeď v km 19,269 - 19,383</t>
  </si>
  <si>
    <t>SO 08-20-01</t>
  </si>
  <si>
    <t>Praha Horní Počernice - Výh. Skály, železniční most v ev. km 22,240</t>
  </si>
  <si>
    <t>SO 08-21-01</t>
  </si>
  <si>
    <t>Praha Horní Počernice - Výh. Skály, propustek v ev. km 22,400</t>
  </si>
  <si>
    <t>SO 08-21-02</t>
  </si>
  <si>
    <t>Praha Horní Počernice - Výh. Skály, propustek v ev. km 22,570</t>
  </si>
  <si>
    <t>SO 08-21-03</t>
  </si>
  <si>
    <t>Praha Horní Počernice - Výh. Skály, propustek v ev. km 23,032</t>
  </si>
  <si>
    <t>SO 09-20-01</t>
  </si>
  <si>
    <t>Výh. Skály, železniční most v ev. km 12,144</t>
  </si>
  <si>
    <t>Výh. Skály - Praha Vysočany, železniční most v ev. km 11,614</t>
  </si>
  <si>
    <t>Výh. Skály - Praha Vysočany, doplnění výstupů na lávku v km 11,210 (zast. Rajská zahrada)</t>
  </si>
  <si>
    <t>Výh. Skály - Praha Vysočany, železniční most v ev. km 10,350</t>
  </si>
  <si>
    <t>Výh. Skály - Praha Vysočany, železniční most v ev. km 9,537</t>
  </si>
  <si>
    <t>SO 10-20-05</t>
  </si>
  <si>
    <t>Výh. Skály - Praha Vysočany, železniční most v ev. km 9,062</t>
  </si>
  <si>
    <t>Výh. Skály - Praha Vysočany, propustek v ev. km 11,509 - demolice</t>
  </si>
  <si>
    <t>SO 10-21-02</t>
  </si>
  <si>
    <t>Výh. Skály - Praha Vysočany, propustek v ev. km 10,556</t>
  </si>
  <si>
    <t>SO 10-21-03</t>
  </si>
  <si>
    <t>Výh. Skály - Praha Vysočany, propustek v ev. km 10,185</t>
  </si>
  <si>
    <t>SO 10-21-04</t>
  </si>
  <si>
    <t>Výh. Skály - Praha Vysočany, propustek v ev. km 9,885</t>
  </si>
  <si>
    <t>SO 10-21-05</t>
  </si>
  <si>
    <t>Výh. Skály - Praha Vysočany, propustek v ev. km 8,456</t>
  </si>
  <si>
    <t>SO 10-21-06</t>
  </si>
  <si>
    <t>Výh. Skály - Praha Vysočany, propustek v ev. km 8,014</t>
  </si>
  <si>
    <t>Výh. Skály - Praha Vysočany, silniční most v km 10,833 - úpravy zábran proti dotyku</t>
  </si>
  <si>
    <t>SO 10-23-02</t>
  </si>
  <si>
    <t>Výh. Skály - Praha Vysočany, opěrná zeď v km 7,158 - 7,318</t>
  </si>
  <si>
    <t>Výh. Skály - Praha Vysočany, návěstní lávka v km 11,363</t>
  </si>
  <si>
    <t>Výh. Skály - Praha Vysočany, návěstní lávka v km 10,665</t>
  </si>
  <si>
    <t>Výh. Skály - Praha Vysočany, návěstní lávka v km 7,600</t>
  </si>
  <si>
    <t>SO 10-26-04</t>
  </si>
  <si>
    <t>Výh. Skály - Praha Vysočany, návěstní lávka v km 7,452</t>
  </si>
  <si>
    <t>SO 10-26-05</t>
  </si>
  <si>
    <t>Výh. Skály - Praha Vysočany, úprava stávajících návěstních lávek, vč. zábran proti dotyku</t>
  </si>
  <si>
    <t>ŽST Praha Vysočany, železniční most - podchod pro cestující v km 6,699</t>
  </si>
  <si>
    <t>ŽST Praha Vysočany, železniční most - podchod pro cestující v ev. km 6,533</t>
  </si>
  <si>
    <t>ŽST Praha Vysočany, železniční most v ev. km 6,187</t>
  </si>
  <si>
    <t>ŽST Praha Vysočany, propustek v ev. km 5,916</t>
  </si>
  <si>
    <t>SO 11-23-01</t>
  </si>
  <si>
    <t>ŽST Praha Vysočany, opěrná zeď v ev. km 6,596 - 6,670</t>
  </si>
  <si>
    <t>SO 12-26-01</t>
  </si>
  <si>
    <t>Praha Vysočany - Odb. Balabenka, návěstní lávka v km 5,654</t>
  </si>
  <si>
    <t>SO 11-73-13</t>
  </si>
  <si>
    <t>SO 11-73-14</t>
  </si>
  <si>
    <t>SO 07-73-12</t>
  </si>
  <si>
    <t xml:space="preserve">ŽST Praha Horní Počernice, úprava tras sdělovacích kabelů PRE </t>
  </si>
  <si>
    <t>SO 08-73-12</t>
  </si>
  <si>
    <t>Praha Horní Počernice - Výh. Skály, úprava tras kabelů Net4Gas</t>
  </si>
  <si>
    <t>SO 08-73-14</t>
  </si>
  <si>
    <t>Praha Horní Počernice - Výh. Skály, úprava tras kabelů Sitel</t>
  </si>
  <si>
    <t>SO 08-73-15</t>
  </si>
  <si>
    <t>Praha Horní Počernice - Výh. Skály, úprava tras kabelů Dial Telecom</t>
  </si>
  <si>
    <t>SO 08-73-16</t>
  </si>
  <si>
    <t>Praha Horní Počernice - Výh. Skály, úprava tras kabelů České Radiokomunikace</t>
  </si>
  <si>
    <t>SO 08-73-17</t>
  </si>
  <si>
    <t>Praha Horní Počernice - Výh. Skály, úprava tras kabelů UPC</t>
  </si>
  <si>
    <t>SO 08-73-18</t>
  </si>
  <si>
    <t>Praha Horní Počernice - Výh. Skály, úprava tras kabelů Türk Telekom</t>
  </si>
  <si>
    <t>SO 08-73-19</t>
  </si>
  <si>
    <t>Praha Horní Počernice - Výh. Skály, úprava tras kabelů OPTILINE</t>
  </si>
  <si>
    <t>SO 09-73-11</t>
  </si>
  <si>
    <t>Výh. Skály, úprava tras kabelů Net4Gas</t>
  </si>
  <si>
    <t>SO 09-73-13</t>
  </si>
  <si>
    <t>Výh. Skály, úprava tras kabelů Sitel</t>
  </si>
  <si>
    <t>SO 09-73-14</t>
  </si>
  <si>
    <t>Výh. Skály, úprava tras kabelů Dial Telecom</t>
  </si>
  <si>
    <t>SO 09-73-15</t>
  </si>
  <si>
    <t>Výh. Skály, úprava tras kabelů T-Mobile</t>
  </si>
  <si>
    <t>SO 09-73-16</t>
  </si>
  <si>
    <t>Výh. Skály, úprava tras kabelů Türk Telekom</t>
  </si>
  <si>
    <t>SO 09-73-17</t>
  </si>
  <si>
    <t>Výh. Skály, úprava tras kabelů OPTILINE</t>
  </si>
  <si>
    <t>SO 10-73-12</t>
  </si>
  <si>
    <t>Výh. Skály - Praha Vysočany, úprava tras kabelů Net4Gas</t>
  </si>
  <si>
    <t>SO 10-73-14</t>
  </si>
  <si>
    <t>Výh. Skály - Praha Vysočany, úprava tras kabelů OK PRE</t>
  </si>
  <si>
    <t>SO 10-73-15</t>
  </si>
  <si>
    <t>Výh. Skály - Praha Vysočany, úprava tras kabelů UPC</t>
  </si>
  <si>
    <t>SO 10-73-16</t>
  </si>
  <si>
    <t>Výh. Skály - Praha Vysočany, úprava tras metalických kabelů PRE</t>
  </si>
  <si>
    <t>SO 10-73-17</t>
  </si>
  <si>
    <t>Výh. Skály - Praha Vysočany, úprava tras kabelů Dial Telecom</t>
  </si>
  <si>
    <t>ŽST Praha Vysočany, úprava trasy kabelů OK PRE</t>
  </si>
  <si>
    <t>ŽST Praha Vysočany, úpravy tras kabelů T-Mobile</t>
  </si>
  <si>
    <t>ŽST Praha Vysočany, úpravy tras kabelů UPC</t>
  </si>
  <si>
    <t>SO 06-73-24</t>
  </si>
  <si>
    <t>Mstětice - Horní Počernice, km 18,145 - 18,213 - úprava vedení nn PRE</t>
  </si>
  <si>
    <t>SO 06-73-25</t>
  </si>
  <si>
    <t>Mstětice - Horní Počernice, km 18,827 - úprava vedení nn PRE</t>
  </si>
  <si>
    <t>SO 06-73-26</t>
  </si>
  <si>
    <t>Mstětice - Horní Počernice, úprava veřejného osvětlení obce Zeleneč</t>
  </si>
  <si>
    <t>SO 06-73-27</t>
  </si>
  <si>
    <t>Mstětice - Horní Počernice, úprava veřejného osvětlení TCP</t>
  </si>
  <si>
    <t>SO 06-73-28</t>
  </si>
  <si>
    <t>Mstětice - Horní Počernice, osvětlení mostu (podchodu) v km 16,183</t>
  </si>
  <si>
    <t>SO 07-73-22</t>
  </si>
  <si>
    <t>ŽST Praha Horní Počernice, km 19,358 - úprava vedení vn 22kV PRE</t>
  </si>
  <si>
    <t>SO 07-73-23</t>
  </si>
  <si>
    <t>ŽST Praha Horní Počernice, km 19,484 - 19,557 - úprava vedení nn PRE</t>
  </si>
  <si>
    <t>SO 08-73-21</t>
  </si>
  <si>
    <t>Praha Horní Počernice - Výh. Skály, km 20,650 - úprava vedení vn 22kV PRE</t>
  </si>
  <si>
    <t>SO 10-73-21</t>
  </si>
  <si>
    <t>Výh. Skály - Praha Vysočany, úprava vedení vn 22kV PRE</t>
  </si>
  <si>
    <t>SO 10-73-22</t>
  </si>
  <si>
    <t>Výh. Skály - Praha Vysočany, úprava vedení nn PRE</t>
  </si>
  <si>
    <t>SO 10-73-23</t>
  </si>
  <si>
    <t>Výh. Skály - Praha Vysočany, úprava veřejného osvětlení TCP</t>
  </si>
  <si>
    <t>SO 06-70-01</t>
  </si>
  <si>
    <t>Mstětice - Praha Horní Počernice, úprava kanalizace obce Zeleneč</t>
  </si>
  <si>
    <t>SO 06-70-02</t>
  </si>
  <si>
    <t>Mstětice - Praha Horní Počernice, dešťová kanalizace</t>
  </si>
  <si>
    <t>SO 06-70-02.1</t>
  </si>
  <si>
    <t>Mstětice - Praha Horní Počernice, úprava vodovodu PVS, a.s.</t>
  </si>
  <si>
    <t>SO 06-71-01</t>
  </si>
  <si>
    <t>Mstětice - Praha Horní Počernice, ochrana vodovodu Svazek obcí Úvalsko</t>
  </si>
  <si>
    <t>SO 06-71-02</t>
  </si>
  <si>
    <t>Mstětice - Praha Horní Počernice, úprava vodovodů obce Zeleneč</t>
  </si>
  <si>
    <t>SO 07-70-01</t>
  </si>
  <si>
    <t>ŽST Praha Horní Počernice, výpravní budova, přípojka kanalizace</t>
  </si>
  <si>
    <t>SO 08-70-01</t>
  </si>
  <si>
    <t>Praha Horní Počernice - Výh. Skály, dešťová kanalizace</t>
  </si>
  <si>
    <t>SO 08-71-01</t>
  </si>
  <si>
    <t>Praha Horní Počernice - Výh. Skály, úprava a ochrana vodovodů PVS, a.s.</t>
  </si>
  <si>
    <t xml:space="preserve">Výh. Skály - Praha Vysočany, dešťová kanalizace </t>
  </si>
  <si>
    <t>SO 10-71-01</t>
  </si>
  <si>
    <t>Výh. Skály - Praha Vysočany, úprava a ochrana vodovodů PVS, a.s.</t>
  </si>
  <si>
    <t>SO 11-40-01.1</t>
  </si>
  <si>
    <t>ŽST Praha Vysočany, odbavovací budova, přípojka horkovodu</t>
  </si>
  <si>
    <t>ŽST Praha Vysočany, provozní budova, přípojka kanalizace</t>
  </si>
  <si>
    <t>SO 11-70-02</t>
  </si>
  <si>
    <t>ŽST Praha Vysočany, odbavovací budova, přípojka kanalizace</t>
  </si>
  <si>
    <t>SO 11-70-03</t>
  </si>
  <si>
    <t xml:space="preserve">ŽST Praha Vysočany, dešťová kanalizace </t>
  </si>
  <si>
    <t>SO 11-70-05</t>
  </si>
  <si>
    <t>ŽST Praha Vysočany, úprava kanalizace PVS, a.s. v ul. U Vinných sklepů</t>
  </si>
  <si>
    <t>ŽST Praha Vysočany, provozní budova, přípojka vodovodu</t>
  </si>
  <si>
    <t>SO 11-71-02</t>
  </si>
  <si>
    <t>ŽST Praha Vysočany, odbavovací budova, přípojka vodovodu</t>
  </si>
  <si>
    <t>SO 11-71-03</t>
  </si>
  <si>
    <t>ŽST Praha Vysočany, úprava vodovodu PVS, a.s. v ul. U Vinných sklepů</t>
  </si>
  <si>
    <t>SO 06-72-01</t>
  </si>
  <si>
    <t>Mstětice - Praha Horní Počernice, úprava STL plynovodu v km 15,588</t>
  </si>
  <si>
    <t>SO 06-72-02</t>
  </si>
  <si>
    <t>Mstětice - Praha Horní Počernice, úprava STL plynovodu v km 16,170</t>
  </si>
  <si>
    <t>SO 07-72-01</t>
  </si>
  <si>
    <t>ŽST Praha Horní Počernice, úprava STL plynovodu v km 20,635</t>
  </si>
  <si>
    <t>SO 10-72-01</t>
  </si>
  <si>
    <t>Výh. Skály - Praha Vysočany, úprava plynovodu STL DN 150 v km 11,614</t>
  </si>
  <si>
    <t>ŽST Praha Vysočany, úprava STL plynovodu DN 200 PP v ul. U Vinných sklepů</t>
  </si>
  <si>
    <t>SO 11-72-02</t>
  </si>
  <si>
    <t>ŽST Praha Vysočany, úprava NTL plynovodu DN 225 PP v km 7,160</t>
  </si>
  <si>
    <t>SO 00.6-30-01</t>
  </si>
  <si>
    <t>Mstětice - Praha Vysočany, úprava komunikací</t>
  </si>
  <si>
    <t>SO 06-30-01</t>
  </si>
  <si>
    <t>Mstětice - Praha Horní Počernice, úprava polní cesty v km 17,8 - 18,1</t>
  </si>
  <si>
    <t>SO 06-30-02</t>
  </si>
  <si>
    <t>Mstětice - Praha Horní Počernice, úprava komunikace a chodníku v ul. Ve Žlíbku</t>
  </si>
  <si>
    <t>SO 06-30-03</t>
  </si>
  <si>
    <t>Mstětice - Praha Horní Počernice, úprava komunikace III/33310 u přejezdu v ev. km 16,379</t>
  </si>
  <si>
    <t>SO 07-30-01</t>
  </si>
  <si>
    <t>ŽST Praha Horní Počernice, úprava komunikace v ul. Bystrá u přejezdu v ev. km 21,209</t>
  </si>
  <si>
    <t>SO 07-31-01</t>
  </si>
  <si>
    <t>ŽST Praha Horní Počernice, zpevněné plochy</t>
  </si>
  <si>
    <t>SO 09-30-01</t>
  </si>
  <si>
    <t>Výh. Skály, přístupová komunikace k provozní budově</t>
  </si>
  <si>
    <t>SO 10-30-01</t>
  </si>
  <si>
    <t>Výh. Skály - Praha Vysočany, úprava komunikace a chodníku v ul. K Viaduktu</t>
  </si>
  <si>
    <t>SO 10-30-02</t>
  </si>
  <si>
    <t>Výh. Skály - Praha Vysočany, úprava komunikace v ul. K Hutím</t>
  </si>
  <si>
    <t>SO 11-30-01</t>
  </si>
  <si>
    <t>ŽST Praha Vysočany, úprava komunikace v ul. U vinných sklepů</t>
  </si>
  <si>
    <t>SO 11-30-02</t>
  </si>
  <si>
    <t>ŽST Praha Vysočany, úprava komunikací v ul. Pešlova, Paříkova a Podnádražní</t>
  </si>
  <si>
    <t>SO 11-30-03</t>
  </si>
  <si>
    <t>ŽST Praha Vysočany, přístupová komunikace k podchodu z ul. Pešlova</t>
  </si>
  <si>
    <t>SO 11-30-04</t>
  </si>
  <si>
    <t>ŽST Praha Vysočany, komunikace a zpevněné plochy</t>
  </si>
  <si>
    <t>SO 11-30-05</t>
  </si>
  <si>
    <t>ŽST Praha Vysočany, přístupová komunikace k provozní budově</t>
  </si>
  <si>
    <t>ŽST Praha Vysočany, chodníková plocha před odbavovací budovou</t>
  </si>
  <si>
    <t>SO 06-40-01</t>
  </si>
  <si>
    <t>Mstětice - Praha Horní Počernice, zast. Zeleneč, stavební úpravy objektu čekárny</t>
  </si>
  <si>
    <t>SO 07-40-01</t>
  </si>
  <si>
    <t xml:space="preserve">ŽST Praha Horní Počernice, stavební úpravy ve VB </t>
  </si>
  <si>
    <t>SO 07-40-03</t>
  </si>
  <si>
    <t>ŽST Praha Horní Počernice, DAK - stavební část</t>
  </si>
  <si>
    <t>SO 09-40-01</t>
  </si>
  <si>
    <t>Výh. Skály, provozní budova</t>
  </si>
  <si>
    <t>SO 09-40-02</t>
  </si>
  <si>
    <t>Výh. Skály, DAK, stavební část</t>
  </si>
  <si>
    <t>ŽST Praha Vysočany, odbavovací budova</t>
  </si>
  <si>
    <t>SO 11-40-02</t>
  </si>
  <si>
    <t>ŽST Praha Vysočany, provozní budova</t>
  </si>
  <si>
    <t>SO 06-41-01</t>
  </si>
  <si>
    <t>Mstětice - Praha Horní Počernice, zast. Zeleneč, přístřešky pro cestující</t>
  </si>
  <si>
    <t>SO 06-41-02</t>
  </si>
  <si>
    <t>Mstětice - Praha Horní Počernice, zastřešení výstupů z podchodu v km 15,773</t>
  </si>
  <si>
    <t>SO 06-41-03</t>
  </si>
  <si>
    <t>Mstětice - Praha Horní Počernice, zastřešení výstupů z podchodu v km 16,183</t>
  </si>
  <si>
    <t>SO 10-41-01</t>
  </si>
  <si>
    <t xml:space="preserve">Zast. Praha Rajská zahrada, přístřešky pro cestující, zastřešení výstupu na lávku </t>
  </si>
  <si>
    <t>ŽST Praha Vysočany, přístřešky pro cestující, zastřešení výstupů z podchodu</t>
  </si>
  <si>
    <t>SO 06-43-01</t>
  </si>
  <si>
    <t>Mstětice - Horní Počernice, zast. Zeleneč, orientační systém</t>
  </si>
  <si>
    <t>SO 07-43-01</t>
  </si>
  <si>
    <t>ŽST Praha Horní Počernice, orientační systém</t>
  </si>
  <si>
    <t>Zast. Praha Rajská zahrada, orientační systém</t>
  </si>
  <si>
    <t>ŽST Praha Vysočany, orientační systém</t>
  </si>
  <si>
    <t>SO 07-45-01</t>
  </si>
  <si>
    <t>ŽST Praha Horní Počernice, demolice drážní</t>
  </si>
  <si>
    <t>ŽST Praha Vysočany, demolice drážní</t>
  </si>
  <si>
    <t>SO 00.6-42-01</t>
  </si>
  <si>
    <t>Mstětice - Praha Vysočany, oplocení SŽDC</t>
  </si>
  <si>
    <t>SO 00.6-42-02</t>
  </si>
  <si>
    <t>Mstětice - Praha Vysočany, úprava stávajícího oplocení</t>
  </si>
  <si>
    <t>SO 06-42-01</t>
  </si>
  <si>
    <t>Mstětice - Praha Horní Počernice, zast. Zeleneč, drobná architektura</t>
  </si>
  <si>
    <t>SO 07-42-01</t>
  </si>
  <si>
    <t>ŽST Praha Horní Počernice, drobná architektura</t>
  </si>
  <si>
    <t>SO 10-42-01</t>
  </si>
  <si>
    <t>Zast. Praha Rajská zahrada, drobná architektura</t>
  </si>
  <si>
    <t>SO 11-42-01</t>
  </si>
  <si>
    <t>ŽST Praha Vysočany, drobná architektura, oplocení</t>
  </si>
  <si>
    <t>SO 07-60-01</t>
  </si>
  <si>
    <t>ŽST Praha Horní Počernice, trakční vedení</t>
  </si>
  <si>
    <t>SO 08-60-01</t>
  </si>
  <si>
    <t>Praha Horní Počernice - Výh. Skály, trakční vedení</t>
  </si>
  <si>
    <t>SO 09-60-01</t>
  </si>
  <si>
    <t>Výh. Skály, trakční vedení</t>
  </si>
  <si>
    <t>Výh. Skály - Praha Vysočany, trakční vedení</t>
  </si>
  <si>
    <t>ŽST Praha Vysočany, trakční vedení</t>
  </si>
  <si>
    <t>SO 05-61-01</t>
  </si>
  <si>
    <t>ŽST Mstětice, ukolejnění kovových konstrukcí</t>
  </si>
  <si>
    <t>SO 06-61-01</t>
  </si>
  <si>
    <t>Mstětice - Horní Počernice, ukolejnění kovových konstrukcí</t>
  </si>
  <si>
    <t>SO 07-61-01</t>
  </si>
  <si>
    <t>ŽST Praha Horní Počernice, ukolejnění kovových konstrukcí</t>
  </si>
  <si>
    <t>SO 08-61-01</t>
  </si>
  <si>
    <t>Praha Horní Počernice - Výh. Skály, ukolejnění kovových konstrukcí</t>
  </si>
  <si>
    <t>SO 09-61-01</t>
  </si>
  <si>
    <t>Výh. Skály, ukolejnění kovových konstrukcí</t>
  </si>
  <si>
    <t>Výh. Skály - Praha Vysočany, ukolejnění kovových konstrukcí</t>
  </si>
  <si>
    <t>ŽST Praha Vysočany, ukolejnění kovových konstrukcí</t>
  </si>
  <si>
    <t>SO 06-60-01</t>
  </si>
  <si>
    <t>Mstětice - Horní Počernice, trakční vedení</t>
  </si>
  <si>
    <t>E.3.4  Ohřev výměn, E.3.6  Rozvodny vn, nn, osvětlení a dálkové ovládání odpojovačů</t>
  </si>
  <si>
    <t>SO 07-64-01</t>
  </si>
  <si>
    <t>ŽST Praha Horní Počernice, EOV</t>
  </si>
  <si>
    <t>SO 09-64-01</t>
  </si>
  <si>
    <t>Výh. Skály, úprava EOV</t>
  </si>
  <si>
    <t>ŽST Praha Vysočany, úprava EOV</t>
  </si>
  <si>
    <t>SO 05-62-01</t>
  </si>
  <si>
    <t>ŽST Mstětice, úprava rozvodu nn pro zajištění napájení zab.zařízení</t>
  </si>
  <si>
    <t>SO 05-62-01.1</t>
  </si>
  <si>
    <t>ŽST Mstětice, úprava kabelů DOÚO</t>
  </si>
  <si>
    <t>SO 06-62-01</t>
  </si>
  <si>
    <t>Mstětice - Horní Počernice, zast. Zeleneč - rozvod nn a osvětlení</t>
  </si>
  <si>
    <t>SO 06-62-02</t>
  </si>
  <si>
    <t>Mstětice - Horní Počernice, provizorní odbočka Zeleneč - přípojka nn, osvětlení</t>
  </si>
  <si>
    <t>SO 06-62-04</t>
  </si>
  <si>
    <t>Mstětice - Horní Počernice,  osvětlení mostu (podchodu) v km 15,773</t>
  </si>
  <si>
    <t>SO 07-62-01</t>
  </si>
  <si>
    <t>ŽST Praha Horní Počernice, rozvod nn a osvětlení</t>
  </si>
  <si>
    <t>SO 07-62-02</t>
  </si>
  <si>
    <t>ŽST Praha Horní Počernice, DOÚO</t>
  </si>
  <si>
    <t>SO 09-62-01</t>
  </si>
  <si>
    <t>Výh. Skály, rozvod nn a osvětlení</t>
  </si>
  <si>
    <t>SO 09-62-02</t>
  </si>
  <si>
    <t>Výh. Skály, DOÚO</t>
  </si>
  <si>
    <t>SO 09-62-03</t>
  </si>
  <si>
    <t>Výh. Skály, provizorní odbočka - přípojka nn, osvětlení</t>
  </si>
  <si>
    <t>Výh. Skály - Praha Vysočany, zast. Rajská Zahrada - rozvod nn a osvětlení</t>
  </si>
  <si>
    <t>Výh. Skály - Praha Vysočany, provizorní odbočka Hloubětín - rozvod nn, osvětlení</t>
  </si>
  <si>
    <t>ŽST Praha Vysočany, rozvod nn a osvětlení</t>
  </si>
  <si>
    <t>SO 11-62-02</t>
  </si>
  <si>
    <t>ŽST Praha Vysočany, DOÚO</t>
  </si>
  <si>
    <t>SO 11-62-03</t>
  </si>
  <si>
    <t>ŽST Praha Vysočany, osvětlení mostu (podchodu) v km 6,727</t>
  </si>
  <si>
    <t>ŽST Praha Vysočany, osvětlení mostu (podchodu) v ev. km 6,533</t>
  </si>
  <si>
    <t>ŽST Praha Vysočany, úprava rozvodu vn 6kV 50Hz</t>
  </si>
  <si>
    <t>SO 98-98</t>
  </si>
  <si>
    <t>Mstětice - Praha-Vysočany, DOZ</t>
  </si>
  <si>
    <t>Mstětice - Praha Vysočany, úpravy TRS a MRS</t>
  </si>
  <si>
    <t>PS 00.6-02-91 Mstětice - Vysočany, úpravy přenosového systému</t>
  </si>
  <si>
    <t>ŽST Mstětice, úprava SZZ</t>
  </si>
  <si>
    <t>Mstětice - Praha-Horní Počernice, TZZ</t>
  </si>
  <si>
    <t>Mstětice - Horní Počernice, IHL, IHO, IPK</t>
  </si>
  <si>
    <t xml:space="preserve">ZAST. ZELENEČ, INFORMAČNÍ SYSTÉM </t>
  </si>
  <si>
    <t>Praha-Horní Počernice, SZZ</t>
  </si>
  <si>
    <t>ŽST PRAHA HORNÍ POČERNICE, MÍSTNÍ KABELIZACE</t>
  </si>
  <si>
    <t>ŽST Horní Počernice, ITZ</t>
  </si>
  <si>
    <t xml:space="preserve">ŽST HORNÍ POČERNICE, INFORMAČNÍ SYSTÉM </t>
  </si>
  <si>
    <t>ŽST Praha Horní Počernice, sdělovací zařízení</t>
  </si>
  <si>
    <t>Praha-Horní Počernice - Výh Skály, TZZ</t>
  </si>
  <si>
    <t>Výh Skály, SZZ</t>
  </si>
  <si>
    <t>VÝH. SKÁLY, MÍSTNÍ KABELIZACE</t>
  </si>
  <si>
    <t>Výhybna Skály, kamerový systém</t>
  </si>
  <si>
    <t>Výhybna Skály, sdělovací zařízení</t>
  </si>
  <si>
    <t>Výh Skály - Praha-Vysočany, TZZ</t>
  </si>
  <si>
    <t xml:space="preserve">ZAST RAJSKÁ ZAHRADA, INFORMAČNÍ SYSTÉM </t>
  </si>
  <si>
    <t>D.4</t>
  </si>
  <si>
    <t>Praha-Vysočany, SZZ</t>
  </si>
  <si>
    <t xml:space="preserve">ŽST PRAHA VYSOČANY, MÍSTNÍ KABELIZACE </t>
  </si>
  <si>
    <t>ŽST PRAHA VYSOČANY, INFORMAČNÍ SYSTÉM</t>
  </si>
  <si>
    <t xml:space="preserve">Mstětice - Praha Vysočany, traťová část AVV, úprava a doplnění MIB </t>
  </si>
  <si>
    <t>ŽST Mstětice, ukolejnění vodivých konstrukcí</t>
  </si>
  <si>
    <t xml:space="preserve">ŽST Mstětice, úprava rozvodu nn pro zajištění napájení zab.zařízení
</t>
  </si>
  <si>
    <t>E.1.3</t>
  </si>
  <si>
    <t>Mstětice - Praha-Horní Počernice, železniční most v ev. km 18,686</t>
  </si>
  <si>
    <t>M-P HPoč, železniční most v ev. km 19,503</t>
  </si>
  <si>
    <t>Mstětice - Praha Horní Počernice, propustek v ev. km 19,108 (přestavba na most)</t>
  </si>
  <si>
    <t>Mstětice - Praha Horní Počernice, Opěrná zeď v km 17,775 - 17,807</t>
  </si>
  <si>
    <t>Mstětice - Praha Horní Počernice, Opěrná zeď v km 18,525 - 18,555</t>
  </si>
  <si>
    <t>Mstětice - Horní Počernice, ukolejnění vodivých konstrukcí</t>
  </si>
  <si>
    <t>MSTĚTICE - HORNÍ POČERNICE, ZAST. ZELENEČ - ROZVOD NN A OSVĚTLENÍ</t>
  </si>
  <si>
    <t>MSTĚTICE - HORNÍ POČERNICE,  osvětlení mostu (podchodu) v km 15,773</t>
  </si>
  <si>
    <t>Mstětice – Praha-Horní Počernice, dešťová kanalizace</t>
  </si>
  <si>
    <t>Mstětice - Praha Horní Počernice, úprava STL plynovodu v km 15.588</t>
  </si>
  <si>
    <t>Mstětice - Praha Horní Počernice, úprava STL plynovodu v km 16.170</t>
  </si>
  <si>
    <t>ŽST Praha Horní Počernice, opěrná zeď v ev. km 19,269 - 19,383</t>
  </si>
  <si>
    <t xml:space="preserve">ŽST Praha Horní Počernice, úprava komunikace v ul. Bystrá u přejezdu v ev. km 21,209 </t>
  </si>
  <si>
    <t>ŽST Praha Horní Počernice, stavební úpravy ve VB</t>
  </si>
  <si>
    <t>ŽST Praha Horní Počernice, ukolejnění vodivých konstrukcí</t>
  </si>
  <si>
    <t>SO 07-70-01 ŽST PHPočernice, výpr budova, příp kanalizace</t>
  </si>
  <si>
    <t>Praha Horní-Počernice - Výh. Skály, železniční most v ev. km 22,240</t>
  </si>
  <si>
    <t>Mstětice - Praha Horní Počernice, propustek v ev. km 22,400</t>
  </si>
  <si>
    <t>Praha Horní Počernice - Výh. Skály, ukolejnění vodivých konstrukcí</t>
  </si>
  <si>
    <t>PHPočernice - Výh. Skály, dešťová kanalizace</t>
  </si>
  <si>
    <t>Výh. Skály, DAK - stavební část</t>
  </si>
  <si>
    <t>Výh. Skály, ukolejnění vodivých konstrukcí</t>
  </si>
  <si>
    <t>Výhybna Skály, rozvod nn a osvětlení</t>
  </si>
  <si>
    <t>Výhybna Skály, DOÚO</t>
  </si>
  <si>
    <t>Výhybna Skály, úprava EOV</t>
  </si>
  <si>
    <t>E.1.1</t>
  </si>
  <si>
    <t xml:space="preserve">Zast. Praha - Rajská zahrada, nástupiště </t>
  </si>
  <si>
    <t>Výh. Skály - Praha-Vysočany, doplnění výstupů na lávku v ev. km 11,210 (zast. Rajská zahrada)</t>
  </si>
  <si>
    <t>Výh. Skály - Praha Vysočany,propustek v ev. km 10,185</t>
  </si>
  <si>
    <t>Výh. Skály - Praha Vysočany propustek v ev. km 8,456 (přestavba na most)</t>
  </si>
  <si>
    <t>Výh. Skály - Praha Vysočany, návěstní lávka v km 11,362</t>
  </si>
  <si>
    <t xml:space="preserve">Výh. Skály - Praha Vysočany, návěstní lávka v km 10,665 </t>
  </si>
  <si>
    <t>Výh. Skály - Praha-Vysočany, úprava stávajících návěstních lávek, vč. zábran proti dotyku</t>
  </si>
  <si>
    <t>Výh. Skály - Praha Vysočany, ukolejnění vodivých konstrukcí</t>
  </si>
  <si>
    <t>VÝH. SKÁLY PRAHA VYSOČANY, ZAST. RAJSKÁ ZAHRADA - ROZVOD NN A OSVĚTLENÍ</t>
  </si>
  <si>
    <t>ŽST Praha Vysočany, služební přejezd</t>
  </si>
  <si>
    <t xml:space="preserve">ŽST Vysočany, nástupiště </t>
  </si>
  <si>
    <t>ŽST Praha Vysočany, železniční most – podchod pro cestující v km 6,699</t>
  </si>
  <si>
    <t>ŽST Praha-Vysočany, železniční most v ev. km 6,187</t>
  </si>
  <si>
    <t>Provozní budova, ŽST Praha Vysočany</t>
  </si>
  <si>
    <t>ŽST Praha Vysočany, ukolejnění vodivých konstrukcí</t>
  </si>
  <si>
    <t xml:space="preserve">ŽST Praha Vysočany, osvětlení mostu (podchodu) v km 6,727
</t>
  </si>
  <si>
    <t xml:space="preserve">ŽST Praha Vysočany, osvětlení mostu (podchodu) v ev. km 6,533
</t>
  </si>
  <si>
    <t xml:space="preserve">ŽST Praha Vysočany, provozní budova, přípojka kanalizace </t>
  </si>
  <si>
    <t>SO 07-44-01</t>
  </si>
  <si>
    <t>ŽST Praha Horní Počernice, kabelovod</t>
  </si>
  <si>
    <t>SO 11-44-01</t>
  </si>
  <si>
    <t>ŽST Praha Vysočany, kabelovod</t>
  </si>
  <si>
    <t>E.1.9  Kabelovody, kolektory</t>
  </si>
  <si>
    <t>E.3.1</t>
  </si>
  <si>
    <t>ŽST PRAHA HORNÍ POČERNICE, KABELOVOD</t>
  </si>
  <si>
    <t>E.1.9</t>
  </si>
  <si>
    <t>ŽST. Praha Horní Počernice, trakční vedení</t>
  </si>
  <si>
    <t>ŽST PRAHA VYSOČANY, KABELOVOD</t>
  </si>
  <si>
    <t>Mstětice - Horní Počernice, km 18,145 - 18,213, úprava vedení nn PRE</t>
  </si>
  <si>
    <t>E.1.5</t>
  </si>
  <si>
    <t>Mstětice - Horní Počernice, km 18,827, úprava vedení nn PRE</t>
  </si>
  <si>
    <t>Žst. Praha Horní Počernice, úprava tras sdělovacích kabelů PRE</t>
  </si>
  <si>
    <t>ŽST Praha Horní Počernice, km 19,484 - 19,557, úprava vedení nn PRE</t>
  </si>
  <si>
    <t>Žst. Praha Horní Počernice - výh. Skály, úprava tras kabelů Net4Gas</t>
  </si>
  <si>
    <t>Žst. Praha Horní Počernice - výh. Skály, úprava tras kabelů Sitel</t>
  </si>
  <si>
    <t>Žst. Praha Horní Počernice - výh. Skály, úprava tras kabelů Dial Telecom</t>
  </si>
  <si>
    <t>Žst. Praha Horní Počernice - výh. Skály, úprava tras kabelů České Radiokomunikace</t>
  </si>
  <si>
    <t>Žst. Praha Horní Počernice - výh. Skály, úprava tras kabelů UPC</t>
  </si>
  <si>
    <t>Žst. Praha Horní Počernice - výh. Skály, úprava tras kabelů Türk Telekom</t>
  </si>
  <si>
    <t>Žst. Praha Horní Počernice - výh. Skály, úprava tras kabelů OPTILINE</t>
  </si>
  <si>
    <t>Žst. Výh. Skály - Praha Vysočany, úprava tras sdělovacích kabelů Net4Gas</t>
  </si>
  <si>
    <t>Žst. Výh. Skály - Praha Vysočany, úprava tras kabelů OK PRE</t>
  </si>
  <si>
    <t>Žst. Výh. Skály - Praha Vysočany, úprava tras kabelů UPC</t>
  </si>
  <si>
    <t>Žst. Výh. Skály - Praha Vysočany, úprava tras kabelů Dial Telecom</t>
  </si>
  <si>
    <t>SO 10-73-24</t>
  </si>
  <si>
    <t>Výh. Skály - Praha Vysočany, km 10,415 - 10,530 - úprava vedení vn 22kV PRE</t>
  </si>
  <si>
    <t>Žst. Praha Vysočany, úprava tras kabelů OK PRE</t>
  </si>
  <si>
    <t>Žst. Praha Vysočany, úprava tras kabelů T-mobile</t>
  </si>
  <si>
    <t>Žst. Praha Vysočany, úprava tras kabelů UPC</t>
  </si>
  <si>
    <t>SO 11-73-22</t>
  </si>
  <si>
    <t>ŽST Praha Vysočany, nová TS 22/0.4 kV - úprava vedení vn 22kV PRE</t>
  </si>
  <si>
    <t>SO 11-73-23</t>
  </si>
  <si>
    <t>ŽST Praha Vysočany, ulice U Vinných sklepů, úprava vedení nn PRE</t>
  </si>
  <si>
    <t>SO 11-73-24</t>
  </si>
  <si>
    <t>ŽST Praha Vysočany, ulice U Vinných sklepů- úprava veřejného osvětlení TCP</t>
  </si>
  <si>
    <t>SO 11-73-25</t>
  </si>
  <si>
    <t>ŽST Praha Vysočany, ulice Podnádražní - úprava veřejného osvětlení TCP</t>
  </si>
  <si>
    <t>ŽST Praha Vysočany, ulice U Vinných sklepů - úprava vedení nn PRE</t>
  </si>
  <si>
    <t>ŽST Praha Vysočany, ulice U Vinných sklepů - úprava veřejného osvětlení TCP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</si>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</sst>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color rgb="FF00B050"/>
      <name val="Arial CE"/>
      <charset val="238"/>
    </font>
    <font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66">
    <xf numFmtId="0" fontId="0" fillId="0" borderId="0" xfId="0"/>
    <xf numFmtId="0" fontId="0" fillId="2" borderId="0" xfId="0" applyFill="1"/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1" fillId="0" borderId="3" xfId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/>
    </xf>
    <xf numFmtId="3" fontId="6" fillId="3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49" fontId="0" fillId="3" borderId="11" xfId="0" applyNumberForma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2" borderId="12" xfId="0" applyFill="1" applyBorder="1"/>
    <xf numFmtId="0" fontId="0" fillId="0" borderId="13" xfId="0" applyBorder="1"/>
    <xf numFmtId="3" fontId="0" fillId="0" borderId="13" xfId="0" applyNumberFormat="1" applyBorder="1"/>
    <xf numFmtId="0" fontId="5" fillId="3" borderId="5" xfId="0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3" fontId="6" fillId="3" borderId="16" xfId="0" applyNumberFormat="1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17" xfId="0" applyNumberFormat="1" applyFont="1" applyFill="1" applyBorder="1" applyAlignment="1">
      <alignment horizontal="center" vertical="center"/>
    </xf>
    <xf numFmtId="0" fontId="6" fillId="3" borderId="18" xfId="0" applyNumberFormat="1" applyFont="1" applyFill="1" applyBorder="1" applyAlignment="1">
      <alignment horizontal="center" vertical="center"/>
    </xf>
    <xf numFmtId="3" fontId="6" fillId="3" borderId="19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3" fontId="6" fillId="3" borderId="21" xfId="0" applyNumberFormat="1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5" xfId="0" applyBorder="1" applyAlignment="1">
      <alignment vertical="center"/>
    </xf>
    <xf numFmtId="2" fontId="2" fillId="4" borderId="26" xfId="0" applyNumberFormat="1" applyFont="1" applyFill="1" applyBorder="1" applyAlignment="1">
      <alignment horizontal="center" vertical="center"/>
    </xf>
    <xf numFmtId="2" fontId="1" fillId="4" borderId="20" xfId="0" applyNumberFormat="1" applyFont="1" applyFill="1" applyBorder="1" applyAlignment="1">
      <alignment horizontal="center" vertical="center" wrapText="1"/>
    </xf>
    <xf numFmtId="49" fontId="3" fillId="4" borderId="26" xfId="0" applyNumberFormat="1" applyFont="1" applyFill="1" applyBorder="1" applyAlignment="1">
      <alignment horizontal="center" vertical="center" wrapText="1"/>
    </xf>
    <xf numFmtId="0" fontId="3" fillId="4" borderId="26" xfId="0" applyNumberFormat="1" applyFont="1" applyFill="1" applyBorder="1" applyAlignment="1">
      <alignment horizontal="center" vertical="center" wrapText="1"/>
    </xf>
    <xf numFmtId="3" fontId="1" fillId="4" borderId="20" xfId="0" applyNumberFormat="1" applyFont="1" applyFill="1" applyBorder="1" applyAlignment="1">
      <alignment horizontal="right" vertical="center" wrapText="1"/>
    </xf>
    <xf numFmtId="3" fontId="1" fillId="4" borderId="27" xfId="0" applyNumberFormat="1" applyFont="1" applyFill="1" applyBorder="1" applyAlignment="1">
      <alignment horizontal="right" vertical="center" wrapText="1"/>
    </xf>
    <xf numFmtId="0" fontId="0" fillId="4" borderId="26" xfId="0" applyFill="1" applyBorder="1" applyAlignment="1">
      <alignment vertical="center"/>
    </xf>
    <xf numFmtId="0" fontId="0" fillId="4" borderId="20" xfId="0" applyFill="1" applyBorder="1" applyAlignment="1">
      <alignment horizontal="center" vertical="center"/>
    </xf>
    <xf numFmtId="0" fontId="0" fillId="4" borderId="20" xfId="0" applyFill="1" applyBorder="1" applyAlignment="1">
      <alignment vertical="center"/>
    </xf>
    <xf numFmtId="3" fontId="1" fillId="0" borderId="28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0" fillId="2" borderId="24" xfId="0" applyFill="1" applyBorder="1"/>
    <xf numFmtId="0" fontId="0" fillId="0" borderId="29" xfId="0" applyBorder="1"/>
    <xf numFmtId="0" fontId="0" fillId="0" borderId="0" xfId="0" applyFont="1" applyFill="1"/>
    <xf numFmtId="0" fontId="1" fillId="0" borderId="30" xfId="1" applyFont="1" applyFill="1" applyBorder="1" applyAlignment="1">
      <alignment horizontal="center" vertical="center" wrapText="1"/>
    </xf>
    <xf numFmtId="49" fontId="0" fillId="2" borderId="0" xfId="0" applyNumberFormat="1" applyFill="1" applyAlignment="1">
      <alignment wrapText="1"/>
    </xf>
    <xf numFmtId="0" fontId="0" fillId="0" borderId="0" xfId="0" applyAlignment="1">
      <alignment wrapText="1"/>
    </xf>
    <xf numFmtId="0" fontId="1" fillId="0" borderId="31" xfId="1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right" vertical="center" wrapText="1"/>
    </xf>
    <xf numFmtId="0" fontId="1" fillId="0" borderId="0" xfId="2" applyNumberFormat="1" applyFont="1" applyFill="1" applyBorder="1" applyAlignment="1" applyProtection="1">
      <alignment horizontal="left"/>
      <protection locked="0"/>
    </xf>
    <xf numFmtId="0" fontId="1" fillId="0" borderId="33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0" fontId="1" fillId="0" borderId="35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vertical="center" wrapText="1"/>
    </xf>
    <xf numFmtId="0" fontId="1" fillId="0" borderId="39" xfId="1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vertical="center" wrapText="1"/>
    </xf>
    <xf numFmtId="0" fontId="2" fillId="4" borderId="4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Border="1"/>
    <xf numFmtId="49" fontId="1" fillId="0" borderId="0" xfId="2" applyNumberFormat="1" applyFont="1" applyFill="1" applyBorder="1" applyAlignment="1" applyProtection="1">
      <alignment vertical="center"/>
      <protection locked="0"/>
    </xf>
    <xf numFmtId="0" fontId="1" fillId="0" borderId="0" xfId="2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0" xfId="0" applyNumberFormat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7" fillId="0" borderId="0" xfId="2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vertical="center" wrapText="1"/>
    </xf>
    <xf numFmtId="3" fontId="1" fillId="0" borderId="43" xfId="0" applyNumberFormat="1" applyFont="1" applyFill="1" applyBorder="1" applyAlignment="1">
      <alignment horizontal="right" vertical="center" wrapText="1"/>
    </xf>
    <xf numFmtId="0" fontId="0" fillId="0" borderId="24" xfId="0" applyBorder="1" applyAlignment="1">
      <alignment vertical="center"/>
    </xf>
    <xf numFmtId="0" fontId="10" fillId="0" borderId="29" xfId="0" applyFon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2" fillId="2" borderId="0" xfId="0" applyFont="1" applyFill="1"/>
    <xf numFmtId="0" fontId="1" fillId="0" borderId="0" xfId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vertical="center" wrapText="1"/>
    </xf>
    <xf numFmtId="4" fontId="11" fillId="0" borderId="0" xfId="0" applyNumberFormat="1" applyFont="1" applyFill="1" applyBorder="1" applyAlignment="1">
      <alignment vertical="center"/>
    </xf>
    <xf numFmtId="4" fontId="8" fillId="5" borderId="44" xfId="0" applyNumberFormat="1" applyFont="1" applyFill="1" applyBorder="1" applyAlignment="1">
      <alignment horizontal="center" vertical="center"/>
    </xf>
    <xf numFmtId="4" fontId="8" fillId="5" borderId="45" xfId="0" applyNumberFormat="1" applyFont="1" applyFill="1" applyBorder="1" applyAlignment="1">
      <alignment horizontal="center" vertical="center"/>
    </xf>
    <xf numFmtId="4" fontId="9" fillId="4" borderId="18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center" vertical="center"/>
    </xf>
    <xf numFmtId="4" fontId="9" fillId="3" borderId="17" xfId="0" applyNumberFormat="1" applyFont="1" applyFill="1" applyBorder="1" applyAlignment="1">
      <alignment horizontal="center" vertical="center"/>
    </xf>
    <xf numFmtId="4" fontId="8" fillId="5" borderId="46" xfId="0" applyNumberFormat="1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47" xfId="0" applyFont="1" applyFill="1" applyBorder="1" applyAlignment="1">
      <alignment vertical="center" wrapText="1"/>
    </xf>
    <xf numFmtId="0" fontId="2" fillId="4" borderId="27" xfId="0" applyFont="1" applyFill="1" applyBorder="1" applyAlignment="1">
      <alignment horizontal="center" vertical="center" wrapText="1"/>
    </xf>
    <xf numFmtId="4" fontId="1" fillId="0" borderId="48" xfId="1" applyNumberFormat="1" applyFont="1" applyFill="1" applyBorder="1" applyAlignment="1">
      <alignment vertical="center" wrapText="1"/>
    </xf>
    <xf numFmtId="4" fontId="1" fillId="0" borderId="49" xfId="1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34" xfId="1" applyNumberFormat="1" applyFont="1" applyFill="1" applyBorder="1" applyAlignment="1">
      <alignment horizontal="left" vertical="center" wrapText="1"/>
    </xf>
    <xf numFmtId="4" fontId="1" fillId="0" borderId="30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6" xfId="1" applyNumberFormat="1" applyFont="1" applyFill="1" applyBorder="1" applyAlignment="1">
      <alignment horizontal="left" vertical="center" wrapText="1"/>
    </xf>
    <xf numFmtId="4" fontId="1" fillId="0" borderId="52" xfId="1" applyNumberFormat="1" applyFont="1" applyFill="1" applyBorder="1" applyAlignment="1">
      <alignment horizontal="center" vertical="center" wrapText="1"/>
    </xf>
    <xf numFmtId="4" fontId="1" fillId="0" borderId="53" xfId="0" applyNumberFormat="1" applyFont="1" applyFill="1" applyBorder="1" applyAlignment="1">
      <alignment horizontal="right" vertical="center" wrapText="1"/>
    </xf>
    <xf numFmtId="4" fontId="1" fillId="0" borderId="39" xfId="1" applyNumberFormat="1" applyFont="1" applyFill="1" applyBorder="1" applyAlignment="1">
      <alignment horizontal="left" vertical="center" wrapText="1"/>
    </xf>
    <xf numFmtId="4" fontId="1" fillId="0" borderId="31" xfId="1" applyNumberFormat="1" applyFont="1" applyFill="1" applyBorder="1" applyAlignment="1">
      <alignment horizontal="center" vertical="center" wrapText="1"/>
    </xf>
    <xf numFmtId="4" fontId="1" fillId="0" borderId="32" xfId="0" applyNumberFormat="1" applyFont="1" applyFill="1" applyBorder="1" applyAlignment="1">
      <alignment horizontal="right" vertical="center" wrapText="1"/>
    </xf>
    <xf numFmtId="4" fontId="1" fillId="0" borderId="48" xfId="0" applyNumberFormat="1" applyFont="1" applyFill="1" applyBorder="1" applyAlignment="1">
      <alignment vertical="center" wrapText="1"/>
    </xf>
    <xf numFmtId="4" fontId="1" fillId="0" borderId="34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4" xfId="1" applyNumberFormat="1" applyFont="1" applyFill="1" applyBorder="1" applyAlignment="1">
      <alignment horizontal="center" vertical="center" wrapText="1"/>
    </xf>
    <xf numFmtId="4" fontId="1" fillId="0" borderId="28" xfId="0" applyNumberFormat="1" applyFont="1" applyFill="1" applyBorder="1" applyAlignment="1">
      <alignment horizontal="right" vertical="center" wrapText="1"/>
    </xf>
    <xf numFmtId="4" fontId="1" fillId="0" borderId="39" xfId="0" applyNumberFormat="1" applyFont="1" applyFill="1" applyBorder="1" applyAlignment="1">
      <alignment vertical="center" wrapText="1"/>
    </xf>
    <xf numFmtId="4" fontId="1" fillId="0" borderId="36" xfId="0" applyNumberFormat="1" applyFont="1" applyFill="1" applyBorder="1" applyAlignment="1">
      <alignment vertical="center" wrapText="1"/>
    </xf>
    <xf numFmtId="4" fontId="1" fillId="0" borderId="48" xfId="1" applyNumberFormat="1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1" fillId="0" borderId="34" xfId="1" applyNumberFormat="1" applyFont="1" applyFill="1" applyBorder="1" applyAlignment="1">
      <alignment horizontal="center" vertical="center" wrapText="1"/>
    </xf>
    <xf numFmtId="0" fontId="0" fillId="0" borderId="29" xfId="0" applyFont="1" applyFill="1" applyBorder="1"/>
    <xf numFmtId="4" fontId="0" fillId="0" borderId="0" xfId="0" applyNumberFormat="1" applyFont="1" applyFill="1" applyBorder="1"/>
    <xf numFmtId="0" fontId="2" fillId="4" borderId="20" xfId="0" applyFont="1" applyFill="1" applyBorder="1" applyAlignment="1">
      <alignment horizontal="center" vertical="center" wrapText="1"/>
    </xf>
    <xf numFmtId="4" fontId="1" fillId="0" borderId="48" xfId="1" applyNumberFormat="1" applyFont="1" applyFill="1" applyBorder="1" applyAlignment="1">
      <alignment horizontal="left" vertical="center" wrapText="1"/>
    </xf>
    <xf numFmtId="4" fontId="1" fillId="0" borderId="3" xfId="1" applyNumberFormat="1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vertical="center" wrapText="1"/>
    </xf>
    <xf numFmtId="4" fontId="1" fillId="0" borderId="41" xfId="0" applyNumberFormat="1" applyFont="1" applyFill="1" applyBorder="1" applyAlignment="1">
      <alignment vertical="center" wrapText="1"/>
    </xf>
    <xf numFmtId="4" fontId="1" fillId="0" borderId="27" xfId="1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right" vertical="center" wrapText="1"/>
    </xf>
    <xf numFmtId="0" fontId="1" fillId="0" borderId="54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4" fontId="1" fillId="0" borderId="39" xfId="1" applyNumberFormat="1" applyFont="1" applyFill="1" applyBorder="1" applyAlignment="1">
      <alignment horizontal="center" vertical="center" wrapText="1"/>
    </xf>
    <xf numFmtId="14" fontId="11" fillId="0" borderId="0" xfId="0" applyNumberFormat="1" applyFont="1" applyFill="1" applyBorder="1" applyAlignment="1">
      <alignment vertical="center"/>
    </xf>
    <xf numFmtId="49" fontId="1" fillId="0" borderId="0" xfId="2" applyNumberFormat="1" applyFont="1" applyFill="1" applyBorder="1" applyAlignment="1" applyProtection="1">
      <alignment horizontal="left" vertical="center" wrapText="1"/>
      <protection locked="0"/>
    </xf>
    <xf numFmtId="0" fontId="4" fillId="0" borderId="0" xfId="3" applyFont="1" applyFill="1" applyBorder="1" applyAlignment="1">
      <alignment vertical="center"/>
    </xf>
    <xf numFmtId="0" fontId="1" fillId="0" borderId="56" xfId="0" applyFont="1" applyFill="1" applyBorder="1" applyAlignment="1">
      <alignment vertical="center" wrapText="1"/>
    </xf>
    <xf numFmtId="4" fontId="1" fillId="0" borderId="57" xfId="0" applyNumberFormat="1" applyFont="1" applyFill="1" applyBorder="1" applyAlignment="1">
      <alignment vertical="center" wrapText="1"/>
    </xf>
    <xf numFmtId="4" fontId="1" fillId="0" borderId="57" xfId="1" applyNumberFormat="1" applyFont="1" applyFill="1" applyBorder="1" applyAlignment="1">
      <alignment horizontal="center" vertical="center" wrapText="1"/>
    </xf>
    <xf numFmtId="4" fontId="1" fillId="0" borderId="58" xfId="0" applyNumberFormat="1" applyFont="1" applyFill="1" applyBorder="1" applyAlignment="1">
      <alignment horizontal="right" vertical="center" wrapText="1"/>
    </xf>
    <xf numFmtId="0" fontId="11" fillId="0" borderId="57" xfId="0" applyFont="1" applyFill="1" applyBorder="1"/>
    <xf numFmtId="0" fontId="0" fillId="0" borderId="57" xfId="0" applyFont="1" applyFill="1" applyBorder="1"/>
    <xf numFmtId="0" fontId="13" fillId="0" borderId="0" xfId="2" applyNumberFormat="1" applyFont="1" applyFill="1" applyBorder="1" applyAlignment="1" applyProtection="1">
      <alignment horizontal="left" vertical="center"/>
      <protection locked="0"/>
    </xf>
    <xf numFmtId="0" fontId="11" fillId="0" borderId="57" xfId="0" applyFont="1" applyFill="1" applyBorder="1" applyAlignment="1">
      <alignment vertical="center"/>
    </xf>
    <xf numFmtId="49" fontId="1" fillId="0" borderId="57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57" xfId="2" applyNumberFormat="1" applyFont="1" applyFill="1" applyBorder="1" applyAlignment="1" applyProtection="1">
      <alignment horizontal="left" vertical="center"/>
      <protection locked="0"/>
    </xf>
    <xf numFmtId="4" fontId="11" fillId="0" borderId="57" xfId="0" applyNumberFormat="1" applyFont="1" applyFill="1" applyBorder="1" applyAlignment="1">
      <alignment vertical="center"/>
    </xf>
    <xf numFmtId="14" fontId="11" fillId="0" borderId="57" xfId="0" applyNumberFormat="1" applyFont="1" applyFill="1" applyBorder="1" applyAlignment="1">
      <alignment vertical="center"/>
    </xf>
    <xf numFmtId="3" fontId="1" fillId="0" borderId="31" xfId="0" applyNumberFormat="1" applyFont="1" applyFill="1" applyBorder="1" applyAlignment="1">
      <alignment horizontal="right" vertical="center" wrapText="1"/>
    </xf>
    <xf numFmtId="0" fontId="1" fillId="0" borderId="60" xfId="2" applyNumberFormat="1" applyFont="1" applyFill="1" applyBorder="1" applyAlignment="1" applyProtection="1">
      <alignment horizontal="left" vertical="center"/>
      <protection locked="0"/>
    </xf>
    <xf numFmtId="4" fontId="11" fillId="0" borderId="60" xfId="0" applyNumberFormat="1" applyFont="1" applyFill="1" applyBorder="1" applyAlignment="1">
      <alignment vertical="center"/>
    </xf>
    <xf numFmtId="0" fontId="0" fillId="0" borderId="60" xfId="0" applyFont="1" applyFill="1" applyBorder="1"/>
    <xf numFmtId="0" fontId="1" fillId="0" borderId="59" xfId="0" applyFont="1" applyFill="1" applyBorder="1" applyAlignment="1">
      <alignment vertical="center" wrapText="1"/>
    </xf>
    <xf numFmtId="4" fontId="1" fillId="0" borderId="60" xfId="0" applyNumberFormat="1" applyFont="1" applyFill="1" applyBorder="1" applyAlignment="1">
      <alignment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  <xf numFmtId="49" fontId="13" fillId="0" borderId="0" xfId="2" applyNumberFormat="1" applyFont="1" applyFill="1" applyBorder="1" applyAlignment="1" applyProtection="1">
      <alignment horizontal="left" vertical="center" wrapText="1"/>
      <protection locked="0"/>
    </xf>
  </cellXfs>
  <cellStyles count="4">
    <cellStyle name="Normální" xfId="0" builtinId="0"/>
    <cellStyle name="Normální 2" xfId="3"/>
    <cellStyle name="normální_Novspoj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313"/>
  <sheetViews>
    <sheetView tabSelected="1" view="pageBreakPreview" zoomScale="85" zoomScaleNormal="100" zoomScaleSheetLayoutView="85" workbookViewId="0">
      <pane xSplit="1" ySplit="3" topLeftCell="B205" activePane="bottomRight" state="frozen"/>
      <selection pane="topRight" activeCell="B1" sqref="B1"/>
      <selection pane="bottomLeft" activeCell="A4" sqref="A4"/>
      <selection pane="bottomRight" activeCell="E226" sqref="E226"/>
    </sheetView>
  </sheetViews>
  <sheetFormatPr defaultRowHeight="12.75" x14ac:dyDescent="0.2"/>
  <cols>
    <col min="1" max="1" width="16.140625" style="10" customWidth="1"/>
    <col min="2" max="2" width="68.5703125" style="10" customWidth="1"/>
    <col min="3" max="3" width="19.42578125" style="23" customWidth="1"/>
    <col min="4" max="4" width="34.85546875" style="10" customWidth="1"/>
    <col min="5" max="5" width="35.85546875" style="10" customWidth="1"/>
    <col min="6" max="6" width="11.42578125" style="1" customWidth="1"/>
    <col min="7" max="7" width="13.5703125" customWidth="1"/>
    <col min="8" max="8" width="16.140625" customWidth="1"/>
    <col min="9" max="9" width="12.140625" customWidth="1"/>
    <col min="10" max="10" width="10.85546875" customWidth="1"/>
    <col min="15" max="15" width="44.140625" customWidth="1"/>
  </cols>
  <sheetData>
    <row r="1" spans="1:8" ht="24" customHeight="1" thickBot="1" x14ac:dyDescent="0.25">
      <c r="A1" s="16" t="s">
        <v>6</v>
      </c>
      <c r="B1" s="7"/>
      <c r="C1" s="21"/>
      <c r="D1" s="8" t="s">
        <v>4</v>
      </c>
      <c r="E1" s="8" t="s">
        <v>9</v>
      </c>
      <c r="F1" s="54" t="s">
        <v>16</v>
      </c>
    </row>
    <row r="2" spans="1:8" ht="37.5" customHeight="1" thickTop="1" thickBot="1" x14ac:dyDescent="0.25">
      <c r="A2" s="160" t="s">
        <v>91</v>
      </c>
      <c r="B2" s="161"/>
      <c r="C2" s="162"/>
      <c r="D2" s="94">
        <f>ROUND(SUM(B4:D305),2)</f>
        <v>0</v>
      </c>
      <c r="E2" s="95">
        <f>ROUND(SUM(E4:E305),2)</f>
        <v>0</v>
      </c>
      <c r="G2" s="55" t="s">
        <v>15</v>
      </c>
    </row>
    <row r="3" spans="1:8" ht="36" customHeight="1" thickTop="1" thickBot="1" x14ac:dyDescent="0.25">
      <c r="A3" s="14" t="s">
        <v>7</v>
      </c>
      <c r="B3" s="12" t="s">
        <v>8</v>
      </c>
      <c r="C3" s="13" t="s">
        <v>5</v>
      </c>
      <c r="D3" s="11" t="s">
        <v>10</v>
      </c>
      <c r="E3" s="17" t="s">
        <v>14</v>
      </c>
    </row>
    <row r="4" spans="1:8" ht="19.5" x14ac:dyDescent="0.2">
      <c r="A4" s="39"/>
      <c r="B4" s="66" t="s">
        <v>17</v>
      </c>
      <c r="C4" s="66"/>
      <c r="D4" s="40"/>
      <c r="E4" s="96">
        <f>SUM(D5:D14)</f>
        <v>0</v>
      </c>
      <c r="G4">
        <f>SUBTOTAL(3,A5:A14)</f>
        <v>9</v>
      </c>
    </row>
    <row r="5" spans="1:8" x14ac:dyDescent="0.2">
      <c r="A5" s="62" t="s">
        <v>92</v>
      </c>
      <c r="B5" s="105" t="s">
        <v>93</v>
      </c>
      <c r="C5" s="106" t="str">
        <f>VLOOKUP(A5,databáze!$A$2:$D$387,3,FALSE)</f>
        <v>SŽDC s.o.</v>
      </c>
      <c r="D5" s="107">
        <f>VLOOKUP(A5,databáze!$A$2:$D$387,4,FALSE)</f>
        <v>0</v>
      </c>
      <c r="E5" s="6"/>
      <c r="F5" s="18"/>
      <c r="H5" s="4"/>
    </row>
    <row r="6" spans="1:8" x14ac:dyDescent="0.2">
      <c r="A6" s="62" t="s">
        <v>94</v>
      </c>
      <c r="B6" s="130" t="s">
        <v>95</v>
      </c>
      <c r="C6" s="106" t="str">
        <f>VLOOKUP(A6,databáze!$A$2:$D$387,3,FALSE)</f>
        <v>SŽDC s.o.</v>
      </c>
      <c r="D6" s="107">
        <f>VLOOKUP(A6,databáze!$A$2:$D$387,4,FALSE)</f>
        <v>0</v>
      </c>
      <c r="E6" s="6"/>
      <c r="F6" s="18"/>
      <c r="H6" s="4"/>
    </row>
    <row r="7" spans="1:8" x14ac:dyDescent="0.2">
      <c r="A7" s="62" t="s">
        <v>96</v>
      </c>
      <c r="B7" s="130" t="s">
        <v>97</v>
      </c>
      <c r="C7" s="106" t="str">
        <f>VLOOKUP(A7,databáze!$A$2:$D$387,3,FALSE)</f>
        <v>SŽDC s.o.</v>
      </c>
      <c r="D7" s="107">
        <f>VLOOKUP(A7,databáze!$A$2:$D$387,4,FALSE)</f>
        <v>0</v>
      </c>
      <c r="E7" s="6"/>
      <c r="F7" s="18"/>
      <c r="H7" s="4"/>
    </row>
    <row r="8" spans="1:8" ht="13.5" thickBot="1" x14ac:dyDescent="0.25">
      <c r="A8" s="59" t="s">
        <v>98</v>
      </c>
      <c r="B8" s="108" t="s">
        <v>99</v>
      </c>
      <c r="C8" s="109" t="str">
        <f>VLOOKUP(A8,databáze!$A$2:$D$387,3,FALSE)</f>
        <v>SŽDC s.o.</v>
      </c>
      <c r="D8" s="110">
        <f>VLOOKUP(A8,databáze!$A$2:$D$387,4,FALSE)</f>
        <v>0</v>
      </c>
      <c r="E8" s="6"/>
      <c r="F8" s="18"/>
      <c r="H8" s="4"/>
    </row>
    <row r="9" spans="1:8" x14ac:dyDescent="0.2">
      <c r="A9" s="15" t="s">
        <v>100</v>
      </c>
      <c r="B9" s="131" t="s">
        <v>101</v>
      </c>
      <c r="C9" s="120" t="str">
        <f>VLOOKUP(A9,databáze!$A$2:$D$387,3,FALSE)</f>
        <v>SŽDC s.o.</v>
      </c>
      <c r="D9" s="121">
        <f>VLOOKUP(A9,databáze!$A$2:$D$387,4,FALSE)</f>
        <v>0</v>
      </c>
      <c r="E9" s="6"/>
      <c r="F9" s="18"/>
      <c r="H9" s="4"/>
    </row>
    <row r="10" spans="1:8" x14ac:dyDescent="0.2">
      <c r="A10" s="62" t="s">
        <v>102</v>
      </c>
      <c r="B10" s="130" t="s">
        <v>103</v>
      </c>
      <c r="C10" s="106" t="str">
        <f>VLOOKUP(A10,databáze!$A$2:$D$387,3,FALSE)</f>
        <v>SŽDC s.o.</v>
      </c>
      <c r="D10" s="107">
        <f>VLOOKUP(A10,databáze!$A$2:$D$387,4,FALSE)</f>
        <v>0</v>
      </c>
      <c r="E10" s="6"/>
      <c r="F10" s="18"/>
      <c r="H10" s="4"/>
    </row>
    <row r="11" spans="1:8" ht="13.5" thickBot="1" x14ac:dyDescent="0.25">
      <c r="A11" s="59" t="s">
        <v>104</v>
      </c>
      <c r="B11" s="108" t="s">
        <v>105</v>
      </c>
      <c r="C11" s="109" t="str">
        <f>VLOOKUP(A11,databáze!$A$2:$D$387,3,FALSE)</f>
        <v>SŽDC s.o.</v>
      </c>
      <c r="D11" s="110">
        <f>VLOOKUP(A11,databáze!$A$2:$D$387,4,FALSE)</f>
        <v>0</v>
      </c>
      <c r="E11" s="6"/>
      <c r="F11" s="18"/>
      <c r="H11" s="4"/>
    </row>
    <row r="12" spans="1:8" ht="13.5" thickBot="1" x14ac:dyDescent="0.25">
      <c r="A12" s="61" t="s">
        <v>106</v>
      </c>
      <c r="B12" s="111" t="s">
        <v>107</v>
      </c>
      <c r="C12" s="112" t="str">
        <f>VLOOKUP(A12,databáze!$A$2:$D$387,3,FALSE)</f>
        <v>SŽDC s.o.</v>
      </c>
      <c r="D12" s="113">
        <f>VLOOKUP(A12,databáze!$A$2:$D$387,4,FALSE)</f>
        <v>0</v>
      </c>
      <c r="E12" s="6"/>
      <c r="F12" s="18"/>
      <c r="H12" s="4"/>
    </row>
    <row r="13" spans="1:8" ht="13.5" thickBot="1" x14ac:dyDescent="0.25">
      <c r="A13" s="63" t="s">
        <v>108</v>
      </c>
      <c r="B13" s="114" t="s">
        <v>109</v>
      </c>
      <c r="C13" s="115" t="str">
        <f>VLOOKUP(A13,databáze!$A$2:$D$387,3,FALSE)</f>
        <v>SŽDC s.o.</v>
      </c>
      <c r="D13" s="116">
        <f>VLOOKUP(A13,databáze!$A$2:$D$387,4,FALSE)</f>
        <v>0</v>
      </c>
      <c r="E13" s="6"/>
      <c r="F13" s="18"/>
      <c r="H13" s="4"/>
    </row>
    <row r="14" spans="1:8" ht="13.5" thickBot="1" x14ac:dyDescent="0.25">
      <c r="A14" s="15"/>
      <c r="B14" s="5"/>
      <c r="C14" s="22"/>
      <c r="D14" s="3"/>
      <c r="E14" s="6"/>
      <c r="F14" s="18"/>
      <c r="H14" s="4"/>
    </row>
    <row r="15" spans="1:8" ht="19.5" x14ac:dyDescent="0.2">
      <c r="A15" s="41"/>
      <c r="B15" s="66" t="s">
        <v>18</v>
      </c>
      <c r="C15" s="66"/>
      <c r="D15" s="40"/>
      <c r="E15" s="96">
        <f>SUM(D16:D50)</f>
        <v>0</v>
      </c>
      <c r="G15">
        <f>SUBTOTAL(3,A16:A50)</f>
        <v>34</v>
      </c>
    </row>
    <row r="16" spans="1:8" x14ac:dyDescent="0.2">
      <c r="A16" s="62" t="s">
        <v>110</v>
      </c>
      <c r="B16" s="117" t="s">
        <v>111</v>
      </c>
      <c r="C16" s="106" t="str">
        <f>VLOOKUP(A16,databáze!$A$2:$D$387,3,FALSE)</f>
        <v>SŽDC s.o.</v>
      </c>
      <c r="D16" s="107">
        <f>VLOOKUP(A16,databáze!$A$2:$D$387,4,FALSE)</f>
        <v>0</v>
      </c>
      <c r="E16" s="6"/>
      <c r="H16" s="4"/>
    </row>
    <row r="17" spans="1:8" x14ac:dyDescent="0.2">
      <c r="A17" s="62" t="s">
        <v>112</v>
      </c>
      <c r="B17" s="117" t="s">
        <v>113</v>
      </c>
      <c r="C17" s="106" t="str">
        <f>VLOOKUP(A17,databáze!$A$2:$D$387,3,FALSE)</f>
        <v>SŽDC s.o.</v>
      </c>
      <c r="D17" s="107">
        <f>VLOOKUP(A17,databáze!$A$2:$D$387,4,FALSE)</f>
        <v>0</v>
      </c>
      <c r="E17" s="6"/>
      <c r="H17" s="4"/>
    </row>
    <row r="18" spans="1:8" ht="13.5" thickBot="1" x14ac:dyDescent="0.25">
      <c r="A18" s="59" t="s">
        <v>35</v>
      </c>
      <c r="B18" s="118" t="s">
        <v>114</v>
      </c>
      <c r="C18" s="109" t="str">
        <f>VLOOKUP(A18,databáze!$A$2:$D$387,3,FALSE)</f>
        <v>SŽDC s.o.</v>
      </c>
      <c r="D18" s="110">
        <f>VLOOKUP(A18,databáze!$A$2:$D$387,4,FALSE)</f>
        <v>0</v>
      </c>
      <c r="E18" s="6"/>
      <c r="H18" s="4"/>
    </row>
    <row r="19" spans="1:8" x14ac:dyDescent="0.2">
      <c r="A19" s="15" t="s">
        <v>115</v>
      </c>
      <c r="B19" s="119" t="s">
        <v>116</v>
      </c>
      <c r="C19" s="120" t="str">
        <f>VLOOKUP(A19,databáze!$A$2:$D$387,3,FALSE)</f>
        <v>SŽDC s.o.</v>
      </c>
      <c r="D19" s="121">
        <f>VLOOKUP(A19,databáze!$A$2:$D$387,4,FALSE)</f>
        <v>0</v>
      </c>
      <c r="E19" s="6"/>
      <c r="H19" s="4"/>
    </row>
    <row r="20" spans="1:8" x14ac:dyDescent="0.2">
      <c r="A20" s="62" t="s">
        <v>117</v>
      </c>
      <c r="B20" s="117" t="s">
        <v>118</v>
      </c>
      <c r="C20" s="106" t="str">
        <f>VLOOKUP(A20,databáze!$A$2:$D$387,3,FALSE)</f>
        <v>SŽDC s.o.</v>
      </c>
      <c r="D20" s="107">
        <f>VLOOKUP(A20,databáze!$A$2:$D$387,4,FALSE)</f>
        <v>0</v>
      </c>
      <c r="E20" s="6"/>
      <c r="H20" s="4"/>
    </row>
    <row r="21" spans="1:8" x14ac:dyDescent="0.2">
      <c r="A21" s="62" t="s">
        <v>30</v>
      </c>
      <c r="B21" s="117" t="s">
        <v>119</v>
      </c>
      <c r="C21" s="106" t="str">
        <f>VLOOKUP(A21,databáze!$A$2:$D$387,3,FALSE)</f>
        <v>SŽDC s.o.</v>
      </c>
      <c r="D21" s="107">
        <f>VLOOKUP(A21,databáze!$A$2:$D$387,4,FALSE)</f>
        <v>0</v>
      </c>
      <c r="E21" s="6"/>
      <c r="H21" s="4"/>
    </row>
    <row r="22" spans="1:8" ht="13.5" thickBot="1" x14ac:dyDescent="0.25">
      <c r="A22" s="59" t="s">
        <v>36</v>
      </c>
      <c r="B22" s="118" t="s">
        <v>120</v>
      </c>
      <c r="C22" s="109" t="str">
        <f>VLOOKUP(A22,databáze!$A$2:$D$387,3,FALSE)</f>
        <v>SŽDC s.o.</v>
      </c>
      <c r="D22" s="110">
        <f>VLOOKUP(A22,databáze!$A$2:$D$387,4,FALSE)</f>
        <v>0</v>
      </c>
      <c r="E22" s="6"/>
      <c r="H22" s="4"/>
    </row>
    <row r="23" spans="1:8" x14ac:dyDescent="0.2">
      <c r="A23" s="15" t="s">
        <v>121</v>
      </c>
      <c r="B23" s="119" t="s">
        <v>122</v>
      </c>
      <c r="C23" s="120" t="str">
        <f>VLOOKUP(A23,databáze!$A$2:$D$387,3,FALSE)</f>
        <v>SŽDC s.o.</v>
      </c>
      <c r="D23" s="121">
        <f>VLOOKUP(A23,databáze!$A$2:$D$387,4,FALSE)</f>
        <v>0</v>
      </c>
      <c r="E23" s="6"/>
      <c r="H23" s="4"/>
    </row>
    <row r="24" spans="1:8" x14ac:dyDescent="0.2">
      <c r="A24" s="62" t="s">
        <v>123</v>
      </c>
      <c r="B24" s="117" t="s">
        <v>124</v>
      </c>
      <c r="C24" s="106" t="str">
        <f>VLOOKUP(A24,databáze!$A$2:$D$387,3,FALSE)</f>
        <v>SŽDC s.o.</v>
      </c>
      <c r="D24" s="107">
        <f>VLOOKUP(A24,databáze!$A$2:$D$387,4,FALSE)</f>
        <v>0</v>
      </c>
      <c r="E24" s="6"/>
      <c r="H24" s="4"/>
    </row>
    <row r="25" spans="1:8" ht="13.5" thickBot="1" x14ac:dyDescent="0.25">
      <c r="A25" s="59" t="s">
        <v>125</v>
      </c>
      <c r="B25" s="118" t="s">
        <v>126</v>
      </c>
      <c r="C25" s="109" t="str">
        <f>VLOOKUP(A25,databáze!$A$2:$D$387,3,FALSE)</f>
        <v>SŽDC s.o.</v>
      </c>
      <c r="D25" s="110">
        <f>VLOOKUP(A25,databáze!$A$2:$D$387,4,FALSE)</f>
        <v>0</v>
      </c>
      <c r="E25" s="6"/>
      <c r="H25" s="4"/>
    </row>
    <row r="26" spans="1:8" x14ac:dyDescent="0.2">
      <c r="A26" s="15" t="s">
        <v>127</v>
      </c>
      <c r="B26" s="119" t="s">
        <v>128</v>
      </c>
      <c r="C26" s="120" t="str">
        <f>VLOOKUP(A26,databáze!$A$2:$D$387,3,FALSE)</f>
        <v>SŽDC s.o.</v>
      </c>
      <c r="D26" s="121">
        <f>VLOOKUP(A26,databáze!$A$2:$D$387,4,FALSE)</f>
        <v>0</v>
      </c>
      <c r="E26" s="6"/>
      <c r="H26" s="4"/>
    </row>
    <row r="27" spans="1:8" x14ac:dyDescent="0.2">
      <c r="A27" s="62" t="s">
        <v>129</v>
      </c>
      <c r="B27" s="117" t="s">
        <v>130</v>
      </c>
      <c r="C27" s="106" t="str">
        <f>VLOOKUP(A27,databáze!$A$2:$D$387,3,FALSE)</f>
        <v>SŽDC s.o.</v>
      </c>
      <c r="D27" s="107">
        <f>VLOOKUP(A27,databáze!$A$2:$D$387,4,FALSE)</f>
        <v>0</v>
      </c>
      <c r="E27" s="6"/>
      <c r="H27" s="4"/>
    </row>
    <row r="28" spans="1:8" ht="25.5" x14ac:dyDescent="0.2">
      <c r="A28" s="62" t="s">
        <v>131</v>
      </c>
      <c r="B28" s="117" t="s">
        <v>132</v>
      </c>
      <c r="C28" s="106" t="str">
        <f>VLOOKUP(A28,databáze!$A$2:$D$387,3,FALSE)</f>
        <v>SŽDC s.o.</v>
      </c>
      <c r="D28" s="107">
        <f>VLOOKUP(A28,databáze!$A$2:$D$387,4,FALSE)</f>
        <v>0</v>
      </c>
      <c r="E28" s="6"/>
      <c r="H28" s="4"/>
    </row>
    <row r="29" spans="1:8" x14ac:dyDescent="0.2">
      <c r="A29" s="62" t="s">
        <v>133</v>
      </c>
      <c r="B29" s="117" t="s">
        <v>134</v>
      </c>
      <c r="C29" s="106" t="str">
        <f>VLOOKUP(A29,databáze!$A$2:$D$387,3,FALSE)</f>
        <v>SŽDC s.o.</v>
      </c>
      <c r="D29" s="107">
        <f>VLOOKUP(A29,databáze!$A$2:$D$387,4,FALSE)</f>
        <v>0</v>
      </c>
      <c r="E29" s="6"/>
      <c r="H29" s="4"/>
    </row>
    <row r="30" spans="1:8" x14ac:dyDescent="0.2">
      <c r="A30" s="62" t="s">
        <v>135</v>
      </c>
      <c r="B30" s="117" t="s">
        <v>136</v>
      </c>
      <c r="C30" s="106" t="str">
        <f>VLOOKUP(A30,databáze!$A$2:$D$387,3,FALSE)</f>
        <v>SŽDC s.o.</v>
      </c>
      <c r="D30" s="107">
        <f>VLOOKUP(A30,databáze!$A$2:$D$387,4,FALSE)</f>
        <v>0</v>
      </c>
      <c r="E30" s="6"/>
      <c r="H30" s="4"/>
    </row>
    <row r="31" spans="1:8" x14ac:dyDescent="0.2">
      <c r="A31" s="62" t="s">
        <v>137</v>
      </c>
      <c r="B31" s="117" t="s">
        <v>138</v>
      </c>
      <c r="C31" s="106" t="str">
        <f>VLOOKUP(A31,databáze!$A$2:$D$387,3,FALSE)</f>
        <v>SŽDC s.o.</v>
      </c>
      <c r="D31" s="107">
        <f>VLOOKUP(A31,databáze!$A$2:$D$387,4,FALSE)</f>
        <v>0</v>
      </c>
      <c r="E31" s="6"/>
      <c r="H31" s="4"/>
    </row>
    <row r="32" spans="1:8" x14ac:dyDescent="0.2">
      <c r="A32" s="62" t="s">
        <v>139</v>
      </c>
      <c r="B32" s="117" t="s">
        <v>140</v>
      </c>
      <c r="C32" s="106" t="str">
        <f>VLOOKUP(A32,databáze!$A$2:$D$387,3,FALSE)</f>
        <v>SŽDC s.o.</v>
      </c>
      <c r="D32" s="107">
        <f>VLOOKUP(A32,databáze!$A$2:$D$387,4,FALSE)</f>
        <v>0</v>
      </c>
      <c r="E32" s="6"/>
      <c r="H32" s="4"/>
    </row>
    <row r="33" spans="1:8" x14ac:dyDescent="0.2">
      <c r="A33" s="62" t="s">
        <v>31</v>
      </c>
      <c r="B33" s="117" t="s">
        <v>141</v>
      </c>
      <c r="C33" s="106" t="str">
        <f>VLOOKUP(A33,databáze!$A$2:$D$387,3,FALSE)</f>
        <v>SŽDC s.o.</v>
      </c>
      <c r="D33" s="107">
        <f>VLOOKUP(A33,databáze!$A$2:$D$387,4,FALSE)</f>
        <v>0</v>
      </c>
      <c r="E33" s="6"/>
      <c r="H33" s="4"/>
    </row>
    <row r="34" spans="1:8" x14ac:dyDescent="0.2">
      <c r="A34" s="62" t="s">
        <v>142</v>
      </c>
      <c r="B34" s="117" t="s">
        <v>143</v>
      </c>
      <c r="C34" s="106" t="str">
        <f>VLOOKUP(A34,databáze!$A$2:$D$387,3,FALSE)</f>
        <v>SŽDC s.o.</v>
      </c>
      <c r="D34" s="107">
        <f>VLOOKUP(A34,databáze!$A$2:$D$387,4,FALSE)</f>
        <v>0</v>
      </c>
      <c r="E34" s="6"/>
      <c r="H34" s="4"/>
    </row>
    <row r="35" spans="1:8" ht="13.5" thickBot="1" x14ac:dyDescent="0.25">
      <c r="A35" s="59" t="s">
        <v>144</v>
      </c>
      <c r="B35" s="118" t="s">
        <v>145</v>
      </c>
      <c r="C35" s="109" t="str">
        <f>VLOOKUP(A35,databáze!$A$2:$D$387,3,FALSE)</f>
        <v>SŽDC s.o.</v>
      </c>
      <c r="D35" s="110">
        <f>VLOOKUP(A35,databáze!$A$2:$D$387,4,FALSE)</f>
        <v>0</v>
      </c>
      <c r="E35" s="6"/>
      <c r="H35" s="4"/>
    </row>
    <row r="36" spans="1:8" x14ac:dyDescent="0.2">
      <c r="A36" s="132" t="s">
        <v>146</v>
      </c>
      <c r="B36" s="133" t="s">
        <v>147</v>
      </c>
      <c r="C36" s="134" t="str">
        <f>VLOOKUP(A36,databáze!$A$2:$D$387,3,FALSE)</f>
        <v>SŽDC s.o.</v>
      </c>
      <c r="D36" s="135">
        <f>VLOOKUP(A36,databáze!$A$2:$D$387,4,FALSE)</f>
        <v>0</v>
      </c>
      <c r="E36" s="6"/>
      <c r="H36" s="4"/>
    </row>
    <row r="37" spans="1:8" x14ac:dyDescent="0.2">
      <c r="A37" s="62" t="s">
        <v>148</v>
      </c>
      <c r="B37" s="117" t="s">
        <v>149</v>
      </c>
      <c r="C37" s="106" t="str">
        <f>VLOOKUP(A37,databáze!$A$2:$D$387,3,FALSE)</f>
        <v>SŽDC s.o.</v>
      </c>
      <c r="D37" s="107">
        <f>VLOOKUP(A37,databáze!$A$2:$D$387,4,FALSE)</f>
        <v>0</v>
      </c>
      <c r="E37" s="6"/>
      <c r="H37" s="4"/>
    </row>
    <row r="38" spans="1:8" x14ac:dyDescent="0.2">
      <c r="A38" s="62" t="s">
        <v>150</v>
      </c>
      <c r="B38" s="117" t="s">
        <v>151</v>
      </c>
      <c r="C38" s="106" t="str">
        <f>VLOOKUP(A38,databáze!$A$2:$D$387,3,FALSE)</f>
        <v>Ostatní</v>
      </c>
      <c r="D38" s="107">
        <f>VLOOKUP(A38,databáze!$A$2:$D$387,4,FALSE)</f>
        <v>0</v>
      </c>
      <c r="E38" s="6"/>
      <c r="H38" s="4"/>
    </row>
    <row r="39" spans="1:8" ht="13.5" thickBot="1" x14ac:dyDescent="0.25">
      <c r="A39" s="59" t="s">
        <v>32</v>
      </c>
      <c r="B39" s="118" t="s">
        <v>152</v>
      </c>
      <c r="C39" s="109" t="str">
        <f>VLOOKUP(A39,databáze!$A$2:$D$387,3,FALSE)</f>
        <v>Ostatní</v>
      </c>
      <c r="D39" s="110">
        <f>VLOOKUP(A39,databáze!$A$2:$D$387,4,FALSE)</f>
        <v>0</v>
      </c>
      <c r="E39" s="6"/>
      <c r="H39" s="4"/>
    </row>
    <row r="40" spans="1:8" x14ac:dyDescent="0.2">
      <c r="A40" s="132" t="s">
        <v>153</v>
      </c>
      <c r="B40" s="133" t="s">
        <v>154</v>
      </c>
      <c r="C40" s="134" t="str">
        <f>VLOOKUP(A40,databáze!$A$2:$D$387,3,FALSE)</f>
        <v>SŽDC s.o.</v>
      </c>
      <c r="D40" s="135">
        <f>VLOOKUP(A40,databáze!$A$2:$D$387,4,FALSE)</f>
        <v>0</v>
      </c>
      <c r="E40" s="6"/>
      <c r="H40" s="4"/>
    </row>
    <row r="41" spans="1:8" x14ac:dyDescent="0.2">
      <c r="A41" s="62" t="s">
        <v>155</v>
      </c>
      <c r="B41" s="117" t="s">
        <v>156</v>
      </c>
      <c r="C41" s="106" t="str">
        <f>VLOOKUP(A41,databáze!$A$2:$D$387,3,FALSE)</f>
        <v>SŽDC s.o.</v>
      </c>
      <c r="D41" s="107">
        <f>VLOOKUP(A41,databáze!$A$2:$D$387,4,FALSE)</f>
        <v>0</v>
      </c>
      <c r="E41" s="6"/>
      <c r="H41" s="4"/>
    </row>
    <row r="42" spans="1:8" ht="12.95" customHeight="1" x14ac:dyDescent="0.2">
      <c r="A42" s="15" t="s">
        <v>157</v>
      </c>
      <c r="B42" s="119" t="s">
        <v>158</v>
      </c>
      <c r="C42" s="120" t="str">
        <f>VLOOKUP(A42,databáze!$A$2:$D$387,3,FALSE)</f>
        <v>SŽDC s.o.</v>
      </c>
      <c r="D42" s="121">
        <f>VLOOKUP(A42,databáze!$A$2:$D$387,4,FALSE)</f>
        <v>0</v>
      </c>
      <c r="E42" s="6"/>
      <c r="H42" s="4"/>
    </row>
    <row r="43" spans="1:8" ht="13.5" thickBot="1" x14ac:dyDescent="0.25">
      <c r="A43" s="59" t="s">
        <v>159</v>
      </c>
      <c r="B43" s="118" t="s">
        <v>160</v>
      </c>
      <c r="C43" s="109" t="str">
        <f>VLOOKUP(A43,databáze!$A$2:$D$387,3,FALSE)</f>
        <v>SŽDC s.o.</v>
      </c>
      <c r="D43" s="110">
        <f>VLOOKUP(A43,databáze!$A$2:$D$387,4,FALSE)</f>
        <v>0</v>
      </c>
      <c r="E43" s="6"/>
      <c r="H43" s="4"/>
    </row>
    <row r="44" spans="1:8" ht="13.5" thickBot="1" x14ac:dyDescent="0.25">
      <c r="A44" s="61" t="s">
        <v>161</v>
      </c>
      <c r="B44" s="123" t="s">
        <v>162</v>
      </c>
      <c r="C44" s="112" t="str">
        <f>VLOOKUP(A44,databáze!$A$2:$D$387,3,FALSE)</f>
        <v>SŽDC s.o.</v>
      </c>
      <c r="D44" s="113">
        <f>VLOOKUP(A44,databáze!$A$2:$D$387,4,FALSE)</f>
        <v>0</v>
      </c>
      <c r="E44" s="6"/>
      <c r="H44" s="4"/>
    </row>
    <row r="45" spans="1:8" x14ac:dyDescent="0.2">
      <c r="A45" s="132" t="s">
        <v>163</v>
      </c>
      <c r="B45" s="133" t="s">
        <v>164</v>
      </c>
      <c r="C45" s="134" t="str">
        <f>VLOOKUP(A45,databáze!$A$2:$D$387,3,FALSE)</f>
        <v>SŽDC s.o.</v>
      </c>
      <c r="D45" s="135">
        <f>VLOOKUP(A45,databáze!$A$2:$D$387,4,FALSE)</f>
        <v>0</v>
      </c>
      <c r="E45" s="6"/>
      <c r="H45" s="4"/>
    </row>
    <row r="46" spans="1:8" x14ac:dyDescent="0.2">
      <c r="A46" s="62" t="s">
        <v>165</v>
      </c>
      <c r="B46" s="117" t="s">
        <v>166</v>
      </c>
      <c r="C46" s="106" t="str">
        <f>VLOOKUP(A46,databáze!$A$2:$D$387,3,FALSE)</f>
        <v>SŽDC s.o.</v>
      </c>
      <c r="D46" s="107">
        <f>VLOOKUP(A46,databáze!$A$2:$D$387,4,FALSE)</f>
        <v>0</v>
      </c>
      <c r="E46" s="6"/>
      <c r="H46" s="4"/>
    </row>
    <row r="47" spans="1:8" x14ac:dyDescent="0.2">
      <c r="A47" s="62" t="s">
        <v>167</v>
      </c>
      <c r="B47" s="117" t="s">
        <v>168</v>
      </c>
      <c r="C47" s="106" t="str">
        <f>VLOOKUP(A47,databáze!$A$2:$D$387,3,FALSE)</f>
        <v>SŽDC s.o.</v>
      </c>
      <c r="D47" s="107">
        <f>VLOOKUP(A47,databáze!$A$2:$D$387,4,FALSE)</f>
        <v>0</v>
      </c>
      <c r="E47" s="6"/>
      <c r="H47" s="4"/>
    </row>
    <row r="48" spans="1:8" x14ac:dyDescent="0.2">
      <c r="A48" s="15" t="s">
        <v>169</v>
      </c>
      <c r="B48" s="119" t="s">
        <v>170</v>
      </c>
      <c r="C48" s="120" t="str">
        <f>VLOOKUP(A48,databáze!$A$2:$D$387,3,FALSE)</f>
        <v>SŽDC s.o.</v>
      </c>
      <c r="D48" s="121">
        <f>VLOOKUP(A48,databáze!$A$2:$D$387,4,FALSE)</f>
        <v>0</v>
      </c>
      <c r="E48" s="6"/>
      <c r="H48" s="4"/>
    </row>
    <row r="49" spans="1:8" ht="13.5" thickBot="1" x14ac:dyDescent="0.25">
      <c r="A49" s="59" t="s">
        <v>171</v>
      </c>
      <c r="B49" s="118" t="s">
        <v>172</v>
      </c>
      <c r="C49" s="109" t="str">
        <f>VLOOKUP(A49,databáze!$A$2:$D$387,3,FALSE)</f>
        <v>SŽDC s.o.</v>
      </c>
      <c r="D49" s="110">
        <f>VLOOKUP(A49,databáze!$A$2:$D$387,4,FALSE)</f>
        <v>0</v>
      </c>
      <c r="E49" s="6"/>
      <c r="H49" s="4"/>
    </row>
    <row r="50" spans="1:8" ht="13.5" thickBot="1" x14ac:dyDescent="0.25">
      <c r="A50" s="59"/>
      <c r="B50" s="60"/>
      <c r="C50" s="53"/>
      <c r="D50" s="2"/>
      <c r="E50" s="6"/>
      <c r="H50" s="4"/>
    </row>
    <row r="51" spans="1:8" ht="19.5" x14ac:dyDescent="0.2">
      <c r="A51" s="41"/>
      <c r="B51" s="66" t="s">
        <v>19</v>
      </c>
      <c r="C51" s="66"/>
      <c r="D51" s="40"/>
      <c r="E51" s="96">
        <f>SUM(D52:D69)</f>
        <v>0</v>
      </c>
      <c r="G51">
        <f>SUBTOTAL(3,A52:A69)</f>
        <v>17</v>
      </c>
    </row>
    <row r="52" spans="1:8" x14ac:dyDescent="0.2">
      <c r="A52" s="62" t="s">
        <v>173</v>
      </c>
      <c r="B52" s="117" t="s">
        <v>174</v>
      </c>
      <c r="C52" s="106" t="str">
        <f>VLOOKUP(A52,databáze!$A$2:$D$387,3,FALSE)</f>
        <v>SŽDC s.o.</v>
      </c>
      <c r="D52" s="107">
        <f>VLOOKUP(A52,databáze!$A$2:$D$387,4,FALSE)</f>
        <v>0</v>
      </c>
      <c r="E52" s="6"/>
      <c r="H52" s="4"/>
    </row>
    <row r="53" spans="1:8" x14ac:dyDescent="0.2">
      <c r="A53" s="15" t="s">
        <v>175</v>
      </c>
      <c r="B53" s="119" t="s">
        <v>176</v>
      </c>
      <c r="C53" s="120" t="str">
        <f>VLOOKUP(A53,databáze!$A$2:$D$387,3,FALSE)</f>
        <v>SŽDC s.o.</v>
      </c>
      <c r="D53" s="107">
        <f>VLOOKUP(A53,databáze!$A$2:$D$387,4,FALSE)</f>
        <v>0</v>
      </c>
      <c r="E53" s="6"/>
      <c r="H53" s="4"/>
    </row>
    <row r="54" spans="1:8" x14ac:dyDescent="0.2">
      <c r="A54" s="15" t="s">
        <v>177</v>
      </c>
      <c r="B54" s="119" t="s">
        <v>178</v>
      </c>
      <c r="C54" s="120" t="str">
        <f>VLOOKUP(A54,databáze!$A$2:$D$387,3,FALSE)</f>
        <v>SŽDC s.o.</v>
      </c>
      <c r="D54" s="107">
        <f>VLOOKUP(A54,databáze!$A$2:$D$387,4,FALSE)</f>
        <v>0</v>
      </c>
      <c r="E54" s="6"/>
      <c r="H54" s="4"/>
    </row>
    <row r="55" spans="1:8" x14ac:dyDescent="0.2">
      <c r="A55" s="15" t="s">
        <v>179</v>
      </c>
      <c r="B55" s="119" t="s">
        <v>180</v>
      </c>
      <c r="C55" s="120" t="str">
        <f>VLOOKUP(A55,databáze!$A$2:$D$387,3,FALSE)</f>
        <v>SŽDC s.o.</v>
      </c>
      <c r="D55" s="107">
        <f>VLOOKUP(A55,databáze!$A$2:$D$387,4,FALSE)</f>
        <v>0</v>
      </c>
      <c r="E55" s="6"/>
      <c r="H55" s="4"/>
    </row>
    <row r="56" spans="1:8" x14ac:dyDescent="0.2">
      <c r="A56" s="15" t="s">
        <v>181</v>
      </c>
      <c r="B56" s="119" t="s">
        <v>182</v>
      </c>
      <c r="C56" s="120" t="str">
        <f>VLOOKUP(A56,databáze!$A$2:$D$387,3,FALSE)</f>
        <v>SŽDC s.o.</v>
      </c>
      <c r="D56" s="107">
        <f>VLOOKUP(A56,databáze!$A$2:$D$387,4,FALSE)</f>
        <v>0</v>
      </c>
      <c r="E56" s="6"/>
      <c r="H56" s="4"/>
    </row>
    <row r="57" spans="1:8" ht="13.5" thickBot="1" x14ac:dyDescent="0.25">
      <c r="A57" s="63" t="s">
        <v>183</v>
      </c>
      <c r="B57" s="122" t="s">
        <v>184</v>
      </c>
      <c r="C57" s="115" t="str">
        <f>VLOOKUP(A57,databáze!$A$2:$D$387,3,FALSE)</f>
        <v>SŽDC s.o.</v>
      </c>
      <c r="D57" s="110">
        <f>VLOOKUP(A57,databáze!$A$2:$D$387,4,FALSE)</f>
        <v>0</v>
      </c>
      <c r="E57" s="6"/>
      <c r="H57" s="4"/>
    </row>
    <row r="58" spans="1:8" ht="13.5" thickBot="1" x14ac:dyDescent="0.25">
      <c r="A58" s="61" t="s">
        <v>185</v>
      </c>
      <c r="B58" s="123" t="s">
        <v>186</v>
      </c>
      <c r="C58" s="112" t="str">
        <f>VLOOKUP(A58,databáze!$A$2:$D$387,3,FALSE)</f>
        <v>SŽDC s.o.</v>
      </c>
      <c r="D58" s="113">
        <f>VLOOKUP(A58,databáze!$A$2:$D$387,4,FALSE)</f>
        <v>0</v>
      </c>
      <c r="E58" s="6"/>
      <c r="H58" s="4"/>
    </row>
    <row r="59" spans="1:8" x14ac:dyDescent="0.2">
      <c r="A59" s="132" t="s">
        <v>187</v>
      </c>
      <c r="B59" s="133" t="s">
        <v>188</v>
      </c>
      <c r="C59" s="134" t="str">
        <f>VLOOKUP(A59,databáze!$A$2:$D$387,3,FALSE)</f>
        <v>SŽDC s.o.</v>
      </c>
      <c r="D59" s="135">
        <f>VLOOKUP(A59,databáze!$A$2:$D$387,4,FALSE)</f>
        <v>0</v>
      </c>
      <c r="E59" s="6"/>
      <c r="H59" s="4"/>
    </row>
    <row r="60" spans="1:8" x14ac:dyDescent="0.2">
      <c r="A60" s="15" t="s">
        <v>189</v>
      </c>
      <c r="B60" s="119" t="s">
        <v>190</v>
      </c>
      <c r="C60" s="120" t="str">
        <f>VLOOKUP(A60,databáze!$A$2:$D$387,3,FALSE)</f>
        <v>SŽDC s.o.</v>
      </c>
      <c r="D60" s="107">
        <f>VLOOKUP(A60,databáze!$A$2:$D$387,4,FALSE)</f>
        <v>0</v>
      </c>
      <c r="E60" s="6"/>
      <c r="H60" s="4"/>
    </row>
    <row r="61" spans="1:8" x14ac:dyDescent="0.2">
      <c r="A61" s="15" t="s">
        <v>191</v>
      </c>
      <c r="B61" s="119" t="s">
        <v>192</v>
      </c>
      <c r="C61" s="120" t="str">
        <f>VLOOKUP(A61,databáze!$A$2:$D$387,3,FALSE)</f>
        <v>SŽDC s.o.</v>
      </c>
      <c r="D61" s="107">
        <f>VLOOKUP(A61,databáze!$A$2:$D$387,4,FALSE)</f>
        <v>0</v>
      </c>
      <c r="E61" s="6"/>
      <c r="H61" s="4"/>
    </row>
    <row r="62" spans="1:8" x14ac:dyDescent="0.2">
      <c r="A62" s="15" t="s">
        <v>193</v>
      </c>
      <c r="B62" s="119" t="s">
        <v>194</v>
      </c>
      <c r="C62" s="120" t="str">
        <f>VLOOKUP(A62,databáze!$A$2:$D$387,3,FALSE)</f>
        <v>SŽDC s.o.</v>
      </c>
      <c r="D62" s="107">
        <f>VLOOKUP(A62,databáze!$A$2:$D$387,4,FALSE)</f>
        <v>0</v>
      </c>
      <c r="E62" s="6"/>
      <c r="H62" s="4"/>
    </row>
    <row r="63" spans="1:8" ht="13.5" thickBot="1" x14ac:dyDescent="0.25">
      <c r="A63" s="63" t="s">
        <v>195</v>
      </c>
      <c r="B63" s="122" t="s">
        <v>196</v>
      </c>
      <c r="C63" s="115" t="str">
        <f>VLOOKUP(A63,databáze!$A$2:$D$387,3,FALSE)</f>
        <v>SŽDC s.o.</v>
      </c>
      <c r="D63" s="110">
        <f>VLOOKUP(A63,databáze!$A$2:$D$387,4,FALSE)</f>
        <v>0</v>
      </c>
      <c r="E63" s="6"/>
      <c r="H63" s="4"/>
    </row>
    <row r="64" spans="1:8" ht="13.5" thickBot="1" x14ac:dyDescent="0.25">
      <c r="A64" s="61" t="s">
        <v>197</v>
      </c>
      <c r="B64" s="123" t="s">
        <v>198</v>
      </c>
      <c r="C64" s="112" t="str">
        <f>VLOOKUP(A64,databáze!$A$2:$D$387,3,FALSE)</f>
        <v>SŽDC s.o.</v>
      </c>
      <c r="D64" s="113">
        <f>VLOOKUP(A64,databáze!$A$2:$D$387,4,FALSE)</f>
        <v>0</v>
      </c>
      <c r="E64" s="6"/>
      <c r="H64" s="4"/>
    </row>
    <row r="65" spans="1:8" x14ac:dyDescent="0.2">
      <c r="A65" s="15" t="s">
        <v>199</v>
      </c>
      <c r="B65" s="119" t="s">
        <v>200</v>
      </c>
      <c r="C65" s="120" t="str">
        <f>VLOOKUP(A65,databáze!$A$2:$D$387,3,FALSE)</f>
        <v>SŽDC s.o.</v>
      </c>
      <c r="D65" s="121">
        <f>VLOOKUP(A65,databáze!$A$2:$D$387,4,FALSE)</f>
        <v>0</v>
      </c>
      <c r="E65" s="6"/>
      <c r="H65" s="4"/>
    </row>
    <row r="66" spans="1:8" x14ac:dyDescent="0.2">
      <c r="A66" s="62" t="s">
        <v>201</v>
      </c>
      <c r="B66" s="117" t="s">
        <v>202</v>
      </c>
      <c r="C66" s="120" t="str">
        <f>VLOOKUP(A66,databáze!$A$2:$D$387,3,FALSE)</f>
        <v>SŽDC s.o.</v>
      </c>
      <c r="D66" s="107">
        <f>VLOOKUP(A66,databáze!$A$2:$D$387,4,FALSE)</f>
        <v>0</v>
      </c>
      <c r="E66" s="6"/>
      <c r="H66" s="4"/>
    </row>
    <row r="67" spans="1:8" x14ac:dyDescent="0.2">
      <c r="A67" s="62" t="s">
        <v>203</v>
      </c>
      <c r="B67" s="117" t="s">
        <v>204</v>
      </c>
      <c r="C67" s="106" t="str">
        <f>VLOOKUP(A67,databáze!$A$2:$D$387,3,FALSE)</f>
        <v>SŽDC s.o.</v>
      </c>
      <c r="D67" s="107">
        <f>VLOOKUP(A67,databáze!$A$2:$D$387,4,FALSE)</f>
        <v>0</v>
      </c>
      <c r="E67" s="6"/>
      <c r="H67" s="4"/>
    </row>
    <row r="68" spans="1:8" ht="13.5" thickBot="1" x14ac:dyDescent="0.25">
      <c r="A68" s="63" t="s">
        <v>205</v>
      </c>
      <c r="B68" s="122" t="s">
        <v>206</v>
      </c>
      <c r="C68" s="115" t="str">
        <f>VLOOKUP(A68,databáze!$A$2:$D$387,3,FALSE)</f>
        <v>SŽDC s.o.</v>
      </c>
      <c r="D68" s="116">
        <f>VLOOKUP(A68,databáze!$A$2:$D$387,4,FALSE)</f>
        <v>0</v>
      </c>
      <c r="E68" s="6"/>
      <c r="H68" s="4"/>
    </row>
    <row r="69" spans="1:8" ht="13.5" thickBot="1" x14ac:dyDescent="0.25">
      <c r="A69" s="15"/>
      <c r="B69" s="9"/>
      <c r="C69" s="22"/>
      <c r="D69" s="3"/>
      <c r="E69" s="6"/>
      <c r="H69" s="4"/>
    </row>
    <row r="70" spans="1:8" ht="19.5" x14ac:dyDescent="0.2">
      <c r="A70" s="41"/>
      <c r="B70" s="129" t="s">
        <v>207</v>
      </c>
      <c r="C70" s="102"/>
      <c r="D70" s="103"/>
      <c r="E70" s="96">
        <f>SUM(D71:D74)</f>
        <v>0</v>
      </c>
      <c r="G70">
        <f>SUBTOTAL(3,A71:A74)</f>
        <v>3</v>
      </c>
      <c r="H70" s="4"/>
    </row>
    <row r="71" spans="1:8" x14ac:dyDescent="0.2">
      <c r="A71" s="62" t="s">
        <v>208</v>
      </c>
      <c r="B71" s="117" t="s">
        <v>209</v>
      </c>
      <c r="C71" s="106" t="str">
        <f>VLOOKUP(A71,databáze!$A$2:$D$387,3,FALSE)</f>
        <v>SŽDC s.o.</v>
      </c>
      <c r="D71" s="107">
        <f>VLOOKUP(A71,databáze!$A$2:$D$387,4,FALSE)</f>
        <v>0</v>
      </c>
      <c r="E71" s="6"/>
      <c r="H71" s="4"/>
    </row>
    <row r="72" spans="1:8" ht="13.5" thickBot="1" x14ac:dyDescent="0.25">
      <c r="A72" s="63" t="s">
        <v>210</v>
      </c>
      <c r="B72" s="122" t="s">
        <v>211</v>
      </c>
      <c r="C72" s="115" t="str">
        <f>VLOOKUP(A72,databáze!$A$2:$D$387,3,FALSE)</f>
        <v>SŽDC s.o.</v>
      </c>
      <c r="D72" s="110">
        <f>VLOOKUP(A72,databáze!$A$2:$D$387,4,FALSE)</f>
        <v>0</v>
      </c>
      <c r="E72" s="6"/>
      <c r="H72" s="4"/>
    </row>
    <row r="73" spans="1:8" ht="13.5" thickBot="1" x14ac:dyDescent="0.25">
      <c r="A73" s="61" t="s">
        <v>212</v>
      </c>
      <c r="B73" s="123" t="s">
        <v>213</v>
      </c>
      <c r="C73" s="112" t="str">
        <f>VLOOKUP(A73,databáze!$A$2:$D$387,3,FALSE)</f>
        <v>SŽDC s.o.</v>
      </c>
      <c r="D73" s="113">
        <f>VLOOKUP(A73,databáze!$A$2:$D$387,4,FALSE)</f>
        <v>0</v>
      </c>
      <c r="E73" s="6"/>
      <c r="H73" s="4"/>
    </row>
    <row r="74" spans="1:8" ht="13.5" thickBot="1" x14ac:dyDescent="0.25">
      <c r="A74" s="15"/>
      <c r="B74" s="119"/>
      <c r="C74" s="120"/>
      <c r="D74" s="121"/>
      <c r="E74" s="6"/>
      <c r="H74" s="4"/>
    </row>
    <row r="75" spans="1:8" ht="19.5" x14ac:dyDescent="0.2">
      <c r="A75" s="67"/>
      <c r="B75" s="104" t="s">
        <v>88</v>
      </c>
      <c r="C75" s="102"/>
      <c r="D75" s="103"/>
      <c r="E75" s="96">
        <f>SUM(D76:D93)</f>
        <v>0</v>
      </c>
      <c r="G75">
        <f>SUBTOTAL(3,A76:A93)</f>
        <v>17</v>
      </c>
    </row>
    <row r="76" spans="1:8" x14ac:dyDescent="0.2">
      <c r="A76" s="62" t="s">
        <v>214</v>
      </c>
      <c r="B76" s="117" t="s">
        <v>215</v>
      </c>
      <c r="C76" s="106" t="str">
        <f>VLOOKUP(A76,databáze!$A$2:$D$387,3,FALSE)</f>
        <v>SŽDC s.o.</v>
      </c>
      <c r="D76" s="107">
        <f>VLOOKUP(A76,databáze!$A$2:$D$387,4,FALSE)</f>
        <v>0</v>
      </c>
      <c r="E76" s="6"/>
    </row>
    <row r="77" spans="1:8" x14ac:dyDescent="0.2">
      <c r="A77" s="62" t="s">
        <v>216</v>
      </c>
      <c r="B77" s="117" t="s">
        <v>217</v>
      </c>
      <c r="C77" s="106" t="str">
        <f>VLOOKUP(A77,databáze!$A$2:$D$387,3,FALSE)</f>
        <v>SŽDC s.o.</v>
      </c>
      <c r="D77" s="107">
        <f>VLOOKUP(A77,databáze!$A$2:$D$387,4,FALSE)</f>
        <v>0</v>
      </c>
      <c r="E77" s="6"/>
    </row>
    <row r="78" spans="1:8" x14ac:dyDescent="0.2">
      <c r="A78" s="62" t="s">
        <v>218</v>
      </c>
      <c r="B78" s="117" t="s">
        <v>219</v>
      </c>
      <c r="C78" s="106" t="str">
        <f>VLOOKUP(A78,databáze!$A$2:$D$387,3,FALSE)</f>
        <v>SŽDC s.o.</v>
      </c>
      <c r="D78" s="107">
        <f>VLOOKUP(A78,databáze!$A$2:$D$387,4,FALSE)</f>
        <v>0</v>
      </c>
      <c r="E78" s="6"/>
    </row>
    <row r="79" spans="1:8" x14ac:dyDescent="0.2">
      <c r="A79" s="62" t="s">
        <v>220</v>
      </c>
      <c r="B79" s="117" t="s">
        <v>221</v>
      </c>
      <c r="C79" s="106" t="str">
        <f>VLOOKUP(A79,databáze!$A$2:$D$387,3,FALSE)</f>
        <v>SŽDC s.o.</v>
      </c>
      <c r="D79" s="107">
        <f>VLOOKUP(A79,databáze!$A$2:$D$387,4,FALSE)</f>
        <v>0</v>
      </c>
      <c r="E79" s="6"/>
    </row>
    <row r="80" spans="1:8" x14ac:dyDescent="0.2">
      <c r="A80" s="62" t="s">
        <v>222</v>
      </c>
      <c r="B80" s="117" t="s">
        <v>223</v>
      </c>
      <c r="C80" s="106" t="str">
        <f>VLOOKUP(A80,databáze!$A$2:$D$387,3,FALSE)</f>
        <v>SŽDC s.o.</v>
      </c>
      <c r="D80" s="107">
        <f>VLOOKUP(A80,databáze!$A$2:$D$387,4,FALSE)</f>
        <v>0</v>
      </c>
      <c r="E80" s="6"/>
    </row>
    <row r="81" spans="1:8" x14ac:dyDescent="0.2">
      <c r="A81" s="62" t="s">
        <v>224</v>
      </c>
      <c r="B81" s="117" t="s">
        <v>225</v>
      </c>
      <c r="C81" s="106" t="str">
        <f>VLOOKUP(A81,databáze!$A$2:$D$387,3,FALSE)</f>
        <v>SŽDC s.o.</v>
      </c>
      <c r="D81" s="107">
        <f>VLOOKUP(A81,databáze!$A$2:$D$387,4,FALSE)</f>
        <v>0</v>
      </c>
      <c r="E81" s="6"/>
    </row>
    <row r="82" spans="1:8" x14ac:dyDescent="0.2">
      <c r="A82" s="62" t="s">
        <v>226</v>
      </c>
      <c r="B82" s="117" t="s">
        <v>227</v>
      </c>
      <c r="C82" s="106" t="str">
        <f>VLOOKUP(A82,databáze!$A$2:$D$387,3,FALSE)</f>
        <v>Ostatní</v>
      </c>
      <c r="D82" s="107">
        <f>VLOOKUP(A82,databáze!$A$2:$D$387,4,FALSE)</f>
        <v>0</v>
      </c>
      <c r="E82" s="6"/>
    </row>
    <row r="83" spans="1:8" x14ac:dyDescent="0.2">
      <c r="A83" s="62" t="s">
        <v>228</v>
      </c>
      <c r="B83" s="117" t="s">
        <v>229</v>
      </c>
      <c r="C83" s="106" t="str">
        <f>VLOOKUP(A83,databáze!$A$2:$D$387,3,FALSE)</f>
        <v>SŽDC s.o.</v>
      </c>
      <c r="D83" s="107">
        <f>VLOOKUP(A83,databáze!$A$2:$D$387,4,FALSE)</f>
        <v>0</v>
      </c>
      <c r="E83" s="6"/>
    </row>
    <row r="84" spans="1:8" x14ac:dyDescent="0.2">
      <c r="A84" s="62" t="s">
        <v>230</v>
      </c>
      <c r="B84" s="117" t="s">
        <v>231</v>
      </c>
      <c r="C84" s="106" t="str">
        <f>VLOOKUP(A84,databáze!$A$2:$D$387,3,FALSE)</f>
        <v>SŽDC s.o.</v>
      </c>
      <c r="D84" s="107">
        <f>VLOOKUP(A84,databáze!$A$2:$D$387,4,FALSE)</f>
        <v>0</v>
      </c>
      <c r="E84" s="6"/>
    </row>
    <row r="85" spans="1:8" x14ac:dyDescent="0.2">
      <c r="A85" s="62" t="s">
        <v>232</v>
      </c>
      <c r="B85" s="117" t="s">
        <v>233</v>
      </c>
      <c r="C85" s="106" t="str">
        <f>VLOOKUP(A85,databáze!$A$2:$D$387,3,FALSE)</f>
        <v>SŽDC s.o.</v>
      </c>
      <c r="D85" s="107">
        <f>VLOOKUP(A85,databáze!$A$2:$D$387,4,FALSE)</f>
        <v>0</v>
      </c>
      <c r="E85" s="6"/>
    </row>
    <row r="86" spans="1:8" x14ac:dyDescent="0.2">
      <c r="A86" s="62" t="s">
        <v>234</v>
      </c>
      <c r="B86" s="117" t="s">
        <v>235</v>
      </c>
      <c r="C86" s="106" t="str">
        <f>VLOOKUP(A86,databáze!$A$2:$D$387,3,FALSE)</f>
        <v>SŽDC s.o.</v>
      </c>
      <c r="D86" s="107">
        <f>VLOOKUP(A86,databáze!$A$2:$D$387,4,FALSE)</f>
        <v>0</v>
      </c>
      <c r="E86" s="6"/>
    </row>
    <row r="87" spans="1:8" x14ac:dyDescent="0.2">
      <c r="A87" s="62" t="s">
        <v>37</v>
      </c>
      <c r="B87" s="117" t="s">
        <v>236</v>
      </c>
      <c r="C87" s="106" t="str">
        <f>VLOOKUP(A87,databáze!$A$2:$D$387,3,FALSE)</f>
        <v>SŽDC s.o.</v>
      </c>
      <c r="D87" s="107">
        <f>VLOOKUP(A87,databáze!$A$2:$D$387,4,FALSE)</f>
        <v>0</v>
      </c>
      <c r="E87" s="6"/>
    </row>
    <row r="88" spans="1:8" x14ac:dyDescent="0.2">
      <c r="A88" s="62" t="s">
        <v>39</v>
      </c>
      <c r="B88" s="117" t="s">
        <v>237</v>
      </c>
      <c r="C88" s="106" t="str">
        <f>VLOOKUP(A88,databáze!$A$2:$D$387,3,FALSE)</f>
        <v>SŽDC s.o.</v>
      </c>
      <c r="D88" s="107">
        <f>VLOOKUP(A88,databáze!$A$2:$D$387,4,FALSE)</f>
        <v>0</v>
      </c>
      <c r="E88" s="6"/>
    </row>
    <row r="89" spans="1:8" x14ac:dyDescent="0.2">
      <c r="A89" s="62" t="s">
        <v>66</v>
      </c>
      <c r="B89" s="117" t="s">
        <v>238</v>
      </c>
      <c r="C89" s="106" t="str">
        <f>VLOOKUP(A89,databáze!$A$2:$D$387,3,FALSE)</f>
        <v>SŽDC s.o.</v>
      </c>
      <c r="D89" s="107">
        <f>VLOOKUP(A89,databáze!$A$2:$D$387,4,FALSE)</f>
        <v>0</v>
      </c>
      <c r="E89" s="6"/>
    </row>
    <row r="90" spans="1:8" x14ac:dyDescent="0.2">
      <c r="A90" s="62" t="s">
        <v>67</v>
      </c>
      <c r="B90" s="117" t="s">
        <v>239</v>
      </c>
      <c r="C90" s="106" t="str">
        <f>VLOOKUP(A90,databáze!$A$2:$D$387,3,FALSE)</f>
        <v>SŽDC s.o.</v>
      </c>
      <c r="D90" s="107">
        <f>VLOOKUP(A90,databáze!$A$2:$D$387,4,FALSE)</f>
        <v>0</v>
      </c>
      <c r="E90" s="6"/>
    </row>
    <row r="91" spans="1:8" x14ac:dyDescent="0.2">
      <c r="A91" s="62" t="s">
        <v>240</v>
      </c>
      <c r="B91" s="117" t="s">
        <v>241</v>
      </c>
      <c r="C91" s="106" t="str">
        <f>VLOOKUP(A91,databáze!$A$2:$D$387,3,FALSE)</f>
        <v>Ostatní</v>
      </c>
      <c r="D91" s="107">
        <f>VLOOKUP(A91,databáze!$A$2:$D$387,4,FALSE)</f>
        <v>0</v>
      </c>
      <c r="E91" s="6"/>
      <c r="H91" s="4"/>
    </row>
    <row r="92" spans="1:8" ht="13.5" thickBot="1" x14ac:dyDescent="0.25">
      <c r="A92" s="136" t="s">
        <v>242</v>
      </c>
      <c r="B92" s="137" t="s">
        <v>243</v>
      </c>
      <c r="C92" s="109" t="str">
        <f>VLOOKUP(A92,databáze!$A$2:$D$387,3,FALSE)</f>
        <v>Ostatní</v>
      </c>
      <c r="D92" s="110">
        <f>VLOOKUP(A92,databáze!$A$2:$D$387,4,FALSE)</f>
        <v>0</v>
      </c>
      <c r="E92" s="6"/>
      <c r="H92" s="4"/>
    </row>
    <row r="93" spans="1:8" ht="13.5" thickBot="1" x14ac:dyDescent="0.25">
      <c r="A93" s="92"/>
      <c r="B93" s="83"/>
      <c r="C93" s="90"/>
      <c r="D93" s="91"/>
      <c r="E93" s="6"/>
      <c r="H93" s="4"/>
    </row>
    <row r="94" spans="1:8" ht="18.95" customHeight="1" x14ac:dyDescent="0.2">
      <c r="A94" s="41"/>
      <c r="B94" s="101" t="s">
        <v>89</v>
      </c>
      <c r="C94" s="102"/>
      <c r="D94" s="103"/>
      <c r="E94" s="96">
        <f>SUM(D95:D99)</f>
        <v>0</v>
      </c>
      <c r="G94">
        <f>SUBTOTAL(3,A95:A99)</f>
        <v>4</v>
      </c>
    </row>
    <row r="95" spans="1:8" x14ac:dyDescent="0.2">
      <c r="A95" s="15" t="s">
        <v>244</v>
      </c>
      <c r="B95" s="119" t="s">
        <v>245</v>
      </c>
      <c r="C95" s="120" t="str">
        <f>VLOOKUP(A95,databáze!$A$2:$D$387,3,FALSE)</f>
        <v>SŽDC s.o.</v>
      </c>
      <c r="D95" s="107">
        <f>VLOOKUP(A95,databáze!$A$2:$D$387,4,FALSE)</f>
        <v>0</v>
      </c>
      <c r="E95" s="6"/>
      <c r="H95" s="4"/>
    </row>
    <row r="96" spans="1:8" x14ac:dyDescent="0.2">
      <c r="A96" s="15" t="s">
        <v>246</v>
      </c>
      <c r="B96" s="119" t="s">
        <v>247</v>
      </c>
      <c r="C96" s="120" t="str">
        <f>VLOOKUP(A96,databáze!$A$2:$D$387,3,FALSE)</f>
        <v>SŽDC s.o.</v>
      </c>
      <c r="D96" s="107">
        <f>VLOOKUP(A96,databáze!$A$2:$D$387,4,FALSE)</f>
        <v>0</v>
      </c>
      <c r="E96" s="6"/>
      <c r="H96" s="4"/>
    </row>
    <row r="97" spans="1:8" x14ac:dyDescent="0.2">
      <c r="A97" s="15" t="s">
        <v>41</v>
      </c>
      <c r="B97" s="119" t="s">
        <v>248</v>
      </c>
      <c r="C97" s="120" t="str">
        <f>VLOOKUP(A97,databáze!$A$2:$D$387,3,FALSE)</f>
        <v>SŽDC s.o.</v>
      </c>
      <c r="D97" s="107">
        <f>VLOOKUP(A97,databáze!$A$2:$D$387,4,FALSE)</f>
        <v>0</v>
      </c>
      <c r="E97" s="6"/>
      <c r="H97" s="4"/>
    </row>
    <row r="98" spans="1:8" ht="13.5" thickBot="1" x14ac:dyDescent="0.25">
      <c r="A98" s="59" t="s">
        <v>68</v>
      </c>
      <c r="B98" s="118" t="s">
        <v>249</v>
      </c>
      <c r="C98" s="109" t="str">
        <f>VLOOKUP(A98,databáze!$A$2:$D$387,3,FALSE)</f>
        <v>SŽDC s.o.</v>
      </c>
      <c r="D98" s="110">
        <f>VLOOKUP(A98,databáze!$A$2:$D$387,4,FALSE)</f>
        <v>0</v>
      </c>
      <c r="E98" s="6"/>
      <c r="H98" s="4"/>
    </row>
    <row r="99" spans="1:8" ht="13.5" thickBot="1" x14ac:dyDescent="0.25">
      <c r="A99" s="63"/>
      <c r="B99" s="64"/>
      <c r="C99" s="65"/>
      <c r="D99" s="57"/>
      <c r="E99" s="6"/>
      <c r="H99" s="4"/>
    </row>
    <row r="100" spans="1:8" ht="19.5" x14ac:dyDescent="0.2">
      <c r="A100" s="41"/>
      <c r="B100" s="129" t="s">
        <v>250</v>
      </c>
      <c r="C100" s="102"/>
      <c r="D100" s="103"/>
      <c r="E100" s="96">
        <f>SUM(D101:D105)</f>
        <v>0</v>
      </c>
      <c r="G100">
        <f>SUBTOTAL(3,A101:A105)</f>
        <v>4</v>
      </c>
      <c r="H100" s="4"/>
    </row>
    <row r="101" spans="1:8" x14ac:dyDescent="0.2">
      <c r="A101" s="15" t="s">
        <v>251</v>
      </c>
      <c r="B101" s="119" t="s">
        <v>252</v>
      </c>
      <c r="C101" s="120" t="str">
        <f>VLOOKUP(A101,databáze!$A$2:$D$387,3,FALSE)</f>
        <v>SŽDC s.o.</v>
      </c>
      <c r="D101" s="107">
        <f>VLOOKUP(A101,databáze!$A$2:$D$387,4,FALSE)</f>
        <v>0</v>
      </c>
      <c r="E101" s="6"/>
      <c r="H101" s="4"/>
    </row>
    <row r="102" spans="1:8" x14ac:dyDescent="0.2">
      <c r="A102" s="15" t="s">
        <v>253</v>
      </c>
      <c r="B102" s="119" t="s">
        <v>254</v>
      </c>
      <c r="C102" s="120" t="str">
        <f>VLOOKUP(A102,databáze!$A$2:$D$387,3,FALSE)</f>
        <v>SŽDC s.o.</v>
      </c>
      <c r="D102" s="107">
        <f>VLOOKUP(A102,databáze!$A$2:$D$387,4,FALSE)</f>
        <v>0</v>
      </c>
      <c r="E102" s="6"/>
      <c r="H102" s="4"/>
    </row>
    <row r="103" spans="1:8" x14ac:dyDescent="0.2">
      <c r="A103" s="15" t="s">
        <v>255</v>
      </c>
      <c r="B103" s="119" t="s">
        <v>256</v>
      </c>
      <c r="C103" s="120" t="str">
        <f>VLOOKUP(A103,databáze!$A$2:$D$387,3,FALSE)</f>
        <v>SŽDC s.o.</v>
      </c>
      <c r="D103" s="107">
        <f>VLOOKUP(A103,databáze!$A$2:$D$387,4,FALSE)</f>
        <v>0</v>
      </c>
      <c r="E103" s="6"/>
      <c r="H103" s="4"/>
    </row>
    <row r="104" spans="1:8" ht="13.5" thickBot="1" x14ac:dyDescent="0.25">
      <c r="A104" s="59" t="s">
        <v>257</v>
      </c>
      <c r="B104" s="118" t="s">
        <v>258</v>
      </c>
      <c r="C104" s="109" t="str">
        <f>VLOOKUP(A104,databáze!$A$2:$D$387,3,FALSE)</f>
        <v>SŽDC s.o.</v>
      </c>
      <c r="D104" s="110">
        <f>VLOOKUP(A104,databáze!$A$2:$D$387,4,FALSE)</f>
        <v>0</v>
      </c>
      <c r="E104" s="6"/>
      <c r="H104" s="4"/>
    </row>
    <row r="105" spans="1:8" ht="13.5" thickBot="1" x14ac:dyDescent="0.25">
      <c r="A105" s="63"/>
      <c r="B105" s="64"/>
      <c r="C105" s="65"/>
      <c r="D105" s="57"/>
      <c r="E105" s="84"/>
      <c r="H105" s="4"/>
    </row>
    <row r="106" spans="1:8" ht="19.5" x14ac:dyDescent="0.2">
      <c r="A106" s="42"/>
      <c r="B106" s="66" t="s">
        <v>24</v>
      </c>
      <c r="C106" s="66"/>
      <c r="D106" s="43"/>
      <c r="E106" s="96">
        <f>SUM(D107:D152)</f>
        <v>0</v>
      </c>
      <c r="G106">
        <f>SUBTOTAL(3,A107:A152)</f>
        <v>45</v>
      </c>
    </row>
    <row r="107" spans="1:8" x14ac:dyDescent="0.2">
      <c r="A107" s="15" t="s">
        <v>259</v>
      </c>
      <c r="B107" s="117" t="s">
        <v>260</v>
      </c>
      <c r="C107" s="120" t="str">
        <f>VLOOKUP(A107,databáze!$A$2:$D$387,3,FALSE)</f>
        <v>SŽDC s.o.</v>
      </c>
      <c r="D107" s="107">
        <f>VLOOKUP(A107,databáze!$A$2:$D$387,4,FALSE)</f>
        <v>0</v>
      </c>
      <c r="E107" s="6"/>
      <c r="H107" s="4"/>
    </row>
    <row r="108" spans="1:8" ht="25.5" x14ac:dyDescent="0.2">
      <c r="A108" s="15" t="s">
        <v>261</v>
      </c>
      <c r="B108" s="117" t="s">
        <v>262</v>
      </c>
      <c r="C108" s="120" t="str">
        <f>VLOOKUP(A108,databáze!$A$2:$D$387,3,FALSE)</f>
        <v>SŽDC s.o.</v>
      </c>
      <c r="D108" s="107">
        <f>VLOOKUP(A108,databáze!$A$2:$D$387,4,FALSE)</f>
        <v>0</v>
      </c>
      <c r="E108" s="6"/>
      <c r="H108" s="4"/>
    </row>
    <row r="109" spans="1:8" ht="12.95" customHeight="1" x14ac:dyDescent="0.2">
      <c r="A109" s="15" t="s">
        <v>263</v>
      </c>
      <c r="B109" s="117" t="s">
        <v>264</v>
      </c>
      <c r="C109" s="120" t="str">
        <f>VLOOKUP(A109,databáze!$A$2:$D$387,3,FALSE)</f>
        <v>Ostatní</v>
      </c>
      <c r="D109" s="107">
        <f>VLOOKUP(A109,databáze!$A$2:$D$387,4,FALSE)</f>
        <v>0</v>
      </c>
      <c r="E109" s="6"/>
      <c r="H109" s="4"/>
    </row>
    <row r="110" spans="1:8" ht="12.95" customHeight="1" x14ac:dyDescent="0.2">
      <c r="A110" s="15" t="s">
        <v>265</v>
      </c>
      <c r="B110" s="117" t="s">
        <v>266</v>
      </c>
      <c r="C110" s="120" t="str">
        <f>VLOOKUP(A110,databáze!$A$2:$D$387,3,FALSE)</f>
        <v>SŽDC s.o.</v>
      </c>
      <c r="D110" s="107">
        <f>VLOOKUP(A110,databáze!$A$2:$D$387,4,FALSE)</f>
        <v>0</v>
      </c>
      <c r="E110" s="6"/>
      <c r="H110" s="4"/>
    </row>
    <row r="111" spans="1:8" x14ac:dyDescent="0.2">
      <c r="A111" s="15" t="s">
        <v>267</v>
      </c>
      <c r="B111" s="117" t="s">
        <v>268</v>
      </c>
      <c r="C111" s="120" t="str">
        <f>VLOOKUP(A111,databáze!$A$2:$D$387,3,FALSE)</f>
        <v>SŽDC, s.o.</v>
      </c>
      <c r="D111" s="107">
        <f>VLOOKUP(A111,databáze!$A$2:$D$387,4,FALSE)</f>
        <v>0</v>
      </c>
      <c r="E111" s="6"/>
      <c r="H111" s="4"/>
    </row>
    <row r="112" spans="1:8" x14ac:dyDescent="0.2">
      <c r="A112" s="15" t="s">
        <v>269</v>
      </c>
      <c r="B112" s="117" t="s">
        <v>270</v>
      </c>
      <c r="C112" s="120" t="str">
        <f>VLOOKUP(A112,databáze!$A$2:$D$387,3,FALSE)</f>
        <v>SŽDC s.o.</v>
      </c>
      <c r="D112" s="107">
        <f>VLOOKUP(A112,databáze!$A$2:$D$387,4,FALSE)</f>
        <v>0</v>
      </c>
      <c r="E112" s="6"/>
      <c r="H112" s="4"/>
    </row>
    <row r="113" spans="1:8" x14ac:dyDescent="0.2">
      <c r="A113" s="15" t="s">
        <v>271</v>
      </c>
      <c r="B113" s="117" t="s">
        <v>272</v>
      </c>
      <c r="C113" s="120" t="str">
        <f>VLOOKUP(A113,databáze!$A$2:$D$387,3,FALSE)</f>
        <v>SŽDC s.o.</v>
      </c>
      <c r="D113" s="107">
        <f>VLOOKUP(A113,databáze!$A$2:$D$387,4,FALSE)</f>
        <v>0</v>
      </c>
      <c r="E113" s="6"/>
      <c r="H113" s="4"/>
    </row>
    <row r="114" spans="1:8" x14ac:dyDescent="0.2">
      <c r="A114" s="15" t="s">
        <v>273</v>
      </c>
      <c r="B114" s="117" t="s">
        <v>274</v>
      </c>
      <c r="C114" s="120" t="str">
        <f>VLOOKUP(A114,databáze!$A$2:$D$387,3,FALSE)</f>
        <v>SŽDC</v>
      </c>
      <c r="D114" s="107">
        <f>VLOOKUP(A114,databáze!$A$2:$D$387,4,FALSE)</f>
        <v>0</v>
      </c>
      <c r="E114" s="6"/>
      <c r="H114" s="4"/>
    </row>
    <row r="115" spans="1:8" x14ac:dyDescent="0.2">
      <c r="A115" s="15" t="s">
        <v>275</v>
      </c>
      <c r="B115" s="117" t="s">
        <v>276</v>
      </c>
      <c r="C115" s="120" t="str">
        <f>VLOOKUP(A115,databáze!$A$2:$D$387,3,FALSE)</f>
        <v>SŽDC</v>
      </c>
      <c r="D115" s="107">
        <f>VLOOKUP(A115,databáze!$A$2:$D$387,4,FALSE)</f>
        <v>0</v>
      </c>
      <c r="E115" s="6"/>
      <c r="H115" s="4"/>
    </row>
    <row r="116" spans="1:8" x14ac:dyDescent="0.2">
      <c r="A116" s="15" t="s">
        <v>277</v>
      </c>
      <c r="B116" s="117" t="s">
        <v>278</v>
      </c>
      <c r="C116" s="120" t="str">
        <f>VLOOKUP(A116,databáze!$A$2:$D$387,3,FALSE)</f>
        <v>SŽDC s.o.</v>
      </c>
      <c r="D116" s="107">
        <f>VLOOKUP(A116,databáze!$A$2:$D$387,4,FALSE)</f>
        <v>0</v>
      </c>
      <c r="E116" s="6"/>
      <c r="H116" s="4"/>
    </row>
    <row r="117" spans="1:8" x14ac:dyDescent="0.2">
      <c r="A117" s="15" t="s">
        <v>279</v>
      </c>
      <c r="B117" s="117" t="s">
        <v>280</v>
      </c>
      <c r="C117" s="120" t="str">
        <f>VLOOKUP(A117,databáze!$A$2:$D$387,3,FALSE)</f>
        <v>SŽDC</v>
      </c>
      <c r="D117" s="107">
        <f>VLOOKUP(A117,databáze!$A$2:$D$387,4,FALSE)</f>
        <v>0</v>
      </c>
      <c r="E117" s="6"/>
      <c r="H117" s="4"/>
    </row>
    <row r="118" spans="1:8" x14ac:dyDescent="0.2">
      <c r="A118" s="15" t="s">
        <v>281</v>
      </c>
      <c r="B118" s="117" t="s">
        <v>282</v>
      </c>
      <c r="C118" s="120" t="str">
        <f>VLOOKUP(A118,databáze!$A$2:$D$387,3,FALSE)</f>
        <v>SŽDC</v>
      </c>
      <c r="D118" s="107">
        <f>VLOOKUP(A118,databáze!$A$2:$D$387,4,FALSE)</f>
        <v>0</v>
      </c>
      <c r="E118" s="6"/>
      <c r="H118" s="4"/>
    </row>
    <row r="119" spans="1:8" x14ac:dyDescent="0.2">
      <c r="A119" s="15" t="s">
        <v>283</v>
      </c>
      <c r="B119" s="117" t="s">
        <v>284</v>
      </c>
      <c r="C119" s="120" t="str">
        <f>VLOOKUP(A119,databáze!$A$2:$D$387,3,FALSE)</f>
        <v>SŽDC</v>
      </c>
      <c r="D119" s="107">
        <f>VLOOKUP(A119,databáze!$A$2:$D$387,4,FALSE)</f>
        <v>0</v>
      </c>
      <c r="E119" s="6"/>
      <c r="H119" s="4"/>
    </row>
    <row r="120" spans="1:8" x14ac:dyDescent="0.2">
      <c r="A120" s="15" t="s">
        <v>285</v>
      </c>
      <c r="B120" s="117" t="s">
        <v>286</v>
      </c>
      <c r="C120" s="120" t="str">
        <f>VLOOKUP(A120,databáze!$A$2:$D$387,3,FALSE)</f>
        <v>SŽDC</v>
      </c>
      <c r="D120" s="107">
        <f>VLOOKUP(A120,databáze!$A$2:$D$387,4,FALSE)</f>
        <v>0</v>
      </c>
      <c r="E120" s="6"/>
      <c r="H120" s="4"/>
    </row>
    <row r="121" spans="1:8" x14ac:dyDescent="0.2">
      <c r="A121" s="15" t="s">
        <v>287</v>
      </c>
      <c r="B121" s="117" t="s">
        <v>288</v>
      </c>
      <c r="C121" s="120" t="str">
        <f>VLOOKUP(A121,databáze!$A$2:$D$387,3,FALSE)</f>
        <v>SŽDC</v>
      </c>
      <c r="D121" s="107">
        <f>VLOOKUP(A121,databáze!$A$2:$D$387,4,FALSE)</f>
        <v>0</v>
      </c>
      <c r="E121" s="6"/>
      <c r="H121" s="4"/>
    </row>
    <row r="122" spans="1:8" x14ac:dyDescent="0.2">
      <c r="A122" s="15" t="s">
        <v>289</v>
      </c>
      <c r="B122" s="117" t="s">
        <v>290</v>
      </c>
      <c r="C122" s="120" t="str">
        <f>VLOOKUP(A122,databáze!$A$2:$D$387,3,FALSE)</f>
        <v>SŽDC s.o.</v>
      </c>
      <c r="D122" s="107">
        <f>VLOOKUP(A122,databáze!$A$2:$D$387,4,FALSE)</f>
        <v>0</v>
      </c>
      <c r="E122" s="6"/>
      <c r="H122" s="4"/>
    </row>
    <row r="123" spans="1:8" x14ac:dyDescent="0.2">
      <c r="A123" s="15" t="s">
        <v>291</v>
      </c>
      <c r="B123" s="117" t="s">
        <v>292</v>
      </c>
      <c r="C123" s="120" t="str">
        <f>VLOOKUP(A123,databáze!$A$2:$D$387,3,FALSE)</f>
        <v>SŽDC, s.o.</v>
      </c>
      <c r="D123" s="107">
        <f>VLOOKUP(A123,databáze!$A$2:$D$387,4,FALSE)</f>
        <v>0</v>
      </c>
      <c r="E123" s="6"/>
      <c r="H123" s="4"/>
    </row>
    <row r="124" spans="1:8" x14ac:dyDescent="0.2">
      <c r="A124" s="15" t="s">
        <v>293</v>
      </c>
      <c r="B124" s="117" t="s">
        <v>294</v>
      </c>
      <c r="C124" s="120" t="str">
        <f>VLOOKUP(A124,databáze!$A$2:$D$387,3,FALSE)</f>
        <v>SŽDC</v>
      </c>
      <c r="D124" s="107">
        <f>VLOOKUP(A124,databáze!$A$2:$D$387,4,FALSE)</f>
        <v>0</v>
      </c>
      <c r="E124" s="6"/>
      <c r="H124" s="4"/>
    </row>
    <row r="125" spans="1:8" x14ac:dyDescent="0.2">
      <c r="A125" s="15" t="s">
        <v>295</v>
      </c>
      <c r="B125" s="117" t="s">
        <v>296</v>
      </c>
      <c r="C125" s="120" t="str">
        <f>VLOOKUP(A125,databáze!$A$2:$D$387,3,FALSE)</f>
        <v>SŽDC</v>
      </c>
      <c r="D125" s="107">
        <f>VLOOKUP(A125,databáze!$A$2:$D$387,4,FALSE)</f>
        <v>0</v>
      </c>
      <c r="E125" s="6"/>
      <c r="H125" s="4"/>
    </row>
    <row r="126" spans="1:8" x14ac:dyDescent="0.2">
      <c r="A126" s="15" t="s">
        <v>297</v>
      </c>
      <c r="B126" s="117" t="s">
        <v>298</v>
      </c>
      <c r="C126" s="120" t="str">
        <f>VLOOKUP(A126,databáze!$A$2:$D$387,3,FALSE)</f>
        <v>SŽDC</v>
      </c>
      <c r="D126" s="107">
        <f>VLOOKUP(A126,databáze!$A$2:$D$387,4,FALSE)</f>
        <v>0</v>
      </c>
      <c r="E126" s="6"/>
      <c r="H126" s="4"/>
    </row>
    <row r="127" spans="1:8" x14ac:dyDescent="0.2">
      <c r="A127" s="15" t="s">
        <v>299</v>
      </c>
      <c r="B127" s="117" t="s">
        <v>300</v>
      </c>
      <c r="C127" s="120" t="str">
        <f>VLOOKUP(A127,databáze!$A$2:$D$387,3,FALSE)</f>
        <v>SŽDC, s.o.</v>
      </c>
      <c r="D127" s="107">
        <f>VLOOKUP(A127,databáze!$A$2:$D$387,4,FALSE)</f>
        <v>0</v>
      </c>
      <c r="E127" s="6"/>
      <c r="H127" s="4"/>
    </row>
    <row r="128" spans="1:8" x14ac:dyDescent="0.2">
      <c r="A128" s="15" t="s">
        <v>43</v>
      </c>
      <c r="B128" s="117" t="s">
        <v>301</v>
      </c>
      <c r="C128" s="120" t="str">
        <f>VLOOKUP(A128,databáze!$A$2:$D$387,3,FALSE)</f>
        <v>SŽDC s.o.</v>
      </c>
      <c r="D128" s="107">
        <f>VLOOKUP(A128,databáze!$A$2:$D$387,4,FALSE)</f>
        <v>0</v>
      </c>
      <c r="E128" s="6"/>
      <c r="H128" s="4"/>
    </row>
    <row r="129" spans="1:8" ht="25.5" x14ac:dyDescent="0.2">
      <c r="A129" s="15" t="s">
        <v>46</v>
      </c>
      <c r="B129" s="117" t="s">
        <v>302</v>
      </c>
      <c r="C129" s="120" t="str">
        <f>VLOOKUP(A129,databáze!$A$2:$D$387,3,FALSE)</f>
        <v>SŽDC, s.o.</v>
      </c>
      <c r="D129" s="107">
        <f>VLOOKUP(A129,databáze!$A$2:$D$387,4,FALSE)</f>
        <v>0</v>
      </c>
      <c r="E129" s="6"/>
      <c r="H129" s="4"/>
    </row>
    <row r="130" spans="1:8" x14ac:dyDescent="0.2">
      <c r="A130" s="15" t="s">
        <v>47</v>
      </c>
      <c r="B130" s="117" t="s">
        <v>303</v>
      </c>
      <c r="C130" s="120" t="str">
        <f>VLOOKUP(A130,databáze!$A$2:$D$387,3,FALSE)</f>
        <v>SŽDC s.o.</v>
      </c>
      <c r="D130" s="107">
        <f>VLOOKUP(A130,databáze!$A$2:$D$387,4,FALSE)</f>
        <v>0</v>
      </c>
      <c r="E130" s="6"/>
      <c r="H130" s="4"/>
    </row>
    <row r="131" spans="1:8" x14ac:dyDescent="0.2">
      <c r="A131" s="15" t="s">
        <v>48</v>
      </c>
      <c r="B131" s="117" t="s">
        <v>304</v>
      </c>
      <c r="C131" s="120" t="str">
        <f>VLOOKUP(A131,databáze!$A$2:$D$387,3,FALSE)</f>
        <v>SŽDC s.o.</v>
      </c>
      <c r="D131" s="107">
        <f>VLOOKUP(A131,databáze!$A$2:$D$387,4,FALSE)</f>
        <v>0</v>
      </c>
      <c r="E131" s="6"/>
      <c r="H131" s="4"/>
    </row>
    <row r="132" spans="1:8" x14ac:dyDescent="0.2">
      <c r="A132" s="15" t="s">
        <v>305</v>
      </c>
      <c r="B132" s="117" t="s">
        <v>306</v>
      </c>
      <c r="C132" s="120" t="str">
        <f>VLOOKUP(A132,databáze!$A$2:$D$387,3,FALSE)</f>
        <v>SŽDC s.o.</v>
      </c>
      <c r="D132" s="107">
        <f>VLOOKUP(A132,databáze!$A$2:$D$387,4,FALSE)</f>
        <v>0</v>
      </c>
      <c r="E132" s="6"/>
      <c r="H132" s="4"/>
    </row>
    <row r="133" spans="1:8" x14ac:dyDescent="0.2">
      <c r="A133" s="15" t="s">
        <v>49</v>
      </c>
      <c r="B133" s="117" t="s">
        <v>307</v>
      </c>
      <c r="C133" s="120" t="str">
        <f>VLOOKUP(A133,databáze!$A$2:$D$387,3,FALSE)</f>
        <v>SŽDC</v>
      </c>
      <c r="D133" s="107">
        <f>VLOOKUP(A133,databáze!$A$2:$D$387,4,FALSE)</f>
        <v>0</v>
      </c>
      <c r="E133" s="6"/>
      <c r="H133" s="4"/>
    </row>
    <row r="134" spans="1:8" x14ac:dyDescent="0.2">
      <c r="A134" s="15" t="s">
        <v>308</v>
      </c>
      <c r="B134" s="117" t="s">
        <v>309</v>
      </c>
      <c r="C134" s="120" t="str">
        <f>VLOOKUP(A134,databáze!$A$2:$D$387,3,FALSE)</f>
        <v>SŽDC s.o.</v>
      </c>
      <c r="D134" s="107">
        <f>VLOOKUP(A134,databáze!$A$2:$D$387,4,FALSE)</f>
        <v>0</v>
      </c>
      <c r="E134" s="6"/>
      <c r="H134" s="4"/>
    </row>
    <row r="135" spans="1:8" ht="12.95" customHeight="1" x14ac:dyDescent="0.2">
      <c r="A135" s="15" t="s">
        <v>310</v>
      </c>
      <c r="B135" s="117" t="s">
        <v>311</v>
      </c>
      <c r="C135" s="120" t="str">
        <f>VLOOKUP(A135,databáze!$A$2:$D$387,3,FALSE)</f>
        <v>SŽDC</v>
      </c>
      <c r="D135" s="107">
        <f>VLOOKUP(A135,databáze!$A$2:$D$387,4,FALSE)</f>
        <v>0</v>
      </c>
      <c r="E135" s="6"/>
      <c r="H135" s="4"/>
    </row>
    <row r="136" spans="1:8" x14ac:dyDescent="0.2">
      <c r="A136" s="15" t="s">
        <v>312</v>
      </c>
      <c r="B136" s="117" t="s">
        <v>313</v>
      </c>
      <c r="C136" s="120" t="str">
        <f>VLOOKUP(A136,databáze!$A$2:$D$387,3,FALSE)</f>
        <v>SŽDC s.o.</v>
      </c>
      <c r="D136" s="107">
        <f>VLOOKUP(A136,databáze!$A$2:$D$387,4,FALSE)</f>
        <v>0</v>
      </c>
      <c r="E136" s="6"/>
      <c r="H136" s="4"/>
    </row>
    <row r="137" spans="1:8" x14ac:dyDescent="0.2">
      <c r="A137" s="15" t="s">
        <v>314</v>
      </c>
      <c r="B137" s="117" t="s">
        <v>315</v>
      </c>
      <c r="C137" s="120" t="str">
        <f>VLOOKUP(A137,databáze!$A$2:$D$387,3,FALSE)</f>
        <v>SŽDC</v>
      </c>
      <c r="D137" s="107">
        <f>VLOOKUP(A137,databáze!$A$2:$D$387,4,FALSE)</f>
        <v>0</v>
      </c>
      <c r="E137" s="6"/>
      <c r="H137" s="4"/>
    </row>
    <row r="138" spans="1:8" ht="12.75" customHeight="1" x14ac:dyDescent="0.2">
      <c r="A138" s="15" t="s">
        <v>316</v>
      </c>
      <c r="B138" s="117" t="s">
        <v>317</v>
      </c>
      <c r="C138" s="120" t="str">
        <f>VLOOKUP(A138,databáze!$A$2:$D$387,3,FALSE)</f>
        <v>SŽDC s.o.</v>
      </c>
      <c r="D138" s="107">
        <f>VLOOKUP(A138,databáze!$A$2:$D$387,4,FALSE)</f>
        <v>0</v>
      </c>
      <c r="E138" s="6"/>
      <c r="H138" s="4"/>
    </row>
    <row r="139" spans="1:8" ht="12.75" customHeight="1" x14ac:dyDescent="0.2">
      <c r="A139" s="15" t="s">
        <v>50</v>
      </c>
      <c r="B139" s="117" t="s">
        <v>318</v>
      </c>
      <c r="C139" s="120" t="str">
        <f>VLOOKUP(A139,databáze!$A$2:$D$387,3,FALSE)</f>
        <v>SŽDC s.o.</v>
      </c>
      <c r="D139" s="107">
        <f>VLOOKUP(A139,databáze!$A$2:$D$387,4,FALSE)</f>
        <v>0</v>
      </c>
      <c r="E139" s="6"/>
      <c r="H139" s="4"/>
    </row>
    <row r="140" spans="1:8" ht="12.75" customHeight="1" x14ac:dyDescent="0.2">
      <c r="A140" s="62" t="s">
        <v>319</v>
      </c>
      <c r="B140" s="117" t="s">
        <v>320</v>
      </c>
      <c r="C140" s="106" t="str">
        <f>VLOOKUP(A140,databáze!$A$2:$D$387,3,FALSE)</f>
        <v>Ostatní</v>
      </c>
      <c r="D140" s="107">
        <f>VLOOKUP(A140,databáze!$A$2:$D$387,4,FALSE)</f>
        <v>0</v>
      </c>
      <c r="E140" s="6"/>
      <c r="H140" s="4"/>
    </row>
    <row r="141" spans="1:8" ht="12.75" customHeight="1" x14ac:dyDescent="0.2">
      <c r="A141" s="15" t="s">
        <v>51</v>
      </c>
      <c r="B141" s="119" t="s">
        <v>321</v>
      </c>
      <c r="C141" s="120" t="str">
        <f>VLOOKUP(A141,databáze!$A$2:$D$387,3,FALSE)</f>
        <v>SŽDC s.o.</v>
      </c>
      <c r="D141" s="121">
        <f>VLOOKUP(A141,databáze!$A$2:$D$387,4,FALSE)</f>
        <v>0</v>
      </c>
      <c r="E141" s="6"/>
      <c r="H141" s="4"/>
    </row>
    <row r="142" spans="1:8" ht="12.75" customHeight="1" x14ac:dyDescent="0.2">
      <c r="A142" s="15" t="s">
        <v>52</v>
      </c>
      <c r="B142" s="117" t="s">
        <v>322</v>
      </c>
      <c r="C142" s="120" t="str">
        <f>VLOOKUP(A142,databáze!$A$2:$D$387,3,FALSE)</f>
        <v>SŽDC s.o.</v>
      </c>
      <c r="D142" s="107">
        <f>VLOOKUP(A142,databáze!$A$2:$D$387,4,FALSE)</f>
        <v>0</v>
      </c>
      <c r="E142" s="6"/>
      <c r="H142" s="4"/>
    </row>
    <row r="143" spans="1:8" ht="12.75" customHeight="1" x14ac:dyDescent="0.2">
      <c r="A143" s="15" t="s">
        <v>53</v>
      </c>
      <c r="B143" s="117" t="s">
        <v>323</v>
      </c>
      <c r="C143" s="120" t="str">
        <f>VLOOKUP(A143,databáze!$A$2:$D$387,3,FALSE)</f>
        <v>SŽDC s.o.</v>
      </c>
      <c r="D143" s="107">
        <f>VLOOKUP(A143,databáze!$A$2:$D$387,4,FALSE)</f>
        <v>0</v>
      </c>
      <c r="E143" s="6"/>
      <c r="H143" s="4"/>
    </row>
    <row r="144" spans="1:8" ht="12.75" customHeight="1" x14ac:dyDescent="0.2">
      <c r="A144" s="15" t="s">
        <v>324</v>
      </c>
      <c r="B144" s="117" t="s">
        <v>325</v>
      </c>
      <c r="C144" s="120" t="str">
        <f>VLOOKUP(A144,databáze!$A$2:$D$387,3,FALSE)</f>
        <v>SŽDC s.o.</v>
      </c>
      <c r="D144" s="107">
        <f>VLOOKUP(A144,databáze!$A$2:$D$387,4,FALSE)</f>
        <v>0</v>
      </c>
      <c r="E144" s="6"/>
      <c r="H144" s="4"/>
    </row>
    <row r="145" spans="1:8" ht="12.75" customHeight="1" x14ac:dyDescent="0.2">
      <c r="A145" s="15" t="s">
        <v>326</v>
      </c>
      <c r="B145" s="117" t="s">
        <v>327</v>
      </c>
      <c r="C145" s="120" t="str">
        <f>VLOOKUP(A145,databáze!$A$2:$D$387,3,FALSE)</f>
        <v>SŽDC, s.o.</v>
      </c>
      <c r="D145" s="107">
        <f>VLOOKUP(A145,databáze!$A$2:$D$387,4,FALSE)</f>
        <v>0</v>
      </c>
      <c r="E145" s="6"/>
      <c r="H145" s="4"/>
    </row>
    <row r="146" spans="1:8" ht="12.75" customHeight="1" x14ac:dyDescent="0.2">
      <c r="A146" s="62" t="s">
        <v>69</v>
      </c>
      <c r="B146" s="117" t="s">
        <v>328</v>
      </c>
      <c r="C146" s="106" t="str">
        <f>VLOOKUP(A146,databáze!$A$2:$D$387,3,FALSE)</f>
        <v>SŽDC s.o.</v>
      </c>
      <c r="D146" s="107">
        <f>VLOOKUP(A146,databáze!$A$2:$D$387,4,FALSE)</f>
        <v>0</v>
      </c>
      <c r="E146" s="6"/>
      <c r="H146" s="4"/>
    </row>
    <row r="147" spans="1:8" ht="12.75" customHeight="1" x14ac:dyDescent="0.2">
      <c r="A147" s="15" t="s">
        <v>70</v>
      </c>
      <c r="B147" s="119" t="s">
        <v>329</v>
      </c>
      <c r="C147" s="120" t="str">
        <f>VLOOKUP(A147,databáze!$A$2:$D$387,3,FALSE)</f>
        <v>SŽDC s.o.</v>
      </c>
      <c r="D147" s="121">
        <f>VLOOKUP(A147,databáze!$A$2:$D$387,4,FALSE)</f>
        <v>0</v>
      </c>
      <c r="E147" s="6"/>
      <c r="H147" s="4"/>
    </row>
    <row r="148" spans="1:8" ht="12.75" customHeight="1" x14ac:dyDescent="0.2">
      <c r="A148" s="62" t="s">
        <v>71</v>
      </c>
      <c r="B148" s="117" t="s">
        <v>330</v>
      </c>
      <c r="C148" s="106" t="str">
        <f>VLOOKUP(A148,databáze!$A$2:$D$387,3,FALSE)</f>
        <v>SŽDC, s.o.</v>
      </c>
      <c r="D148" s="107">
        <f>VLOOKUP(A148,databáze!$A$2:$D$387,4,FALSE)</f>
        <v>0</v>
      </c>
      <c r="E148" s="6"/>
      <c r="H148" s="4"/>
    </row>
    <row r="149" spans="1:8" ht="12.75" customHeight="1" x14ac:dyDescent="0.2">
      <c r="A149" s="15" t="s">
        <v>72</v>
      </c>
      <c r="B149" s="119" t="s">
        <v>331</v>
      </c>
      <c r="C149" s="120" t="str">
        <f>VLOOKUP(A149,databáze!$A$2:$D$387,3,FALSE)</f>
        <v>SŽDC s.o.</v>
      </c>
      <c r="D149" s="121">
        <f>VLOOKUP(A149,databáze!$A$2:$D$387,4,FALSE)</f>
        <v>0</v>
      </c>
      <c r="E149" s="6"/>
      <c r="H149" s="4"/>
    </row>
    <row r="150" spans="1:8" ht="12.75" customHeight="1" x14ac:dyDescent="0.2">
      <c r="A150" s="15" t="s">
        <v>332</v>
      </c>
      <c r="B150" s="117" t="s">
        <v>333</v>
      </c>
      <c r="C150" s="120" t="str">
        <f>VLOOKUP(A150,databáze!$A$2:$D$387,3,FALSE)</f>
        <v>SŽDC s.o.</v>
      </c>
      <c r="D150" s="107">
        <f>VLOOKUP(A150,databáze!$A$2:$D$387,4,FALSE)</f>
        <v>0</v>
      </c>
      <c r="E150" s="6"/>
      <c r="H150" s="4"/>
    </row>
    <row r="151" spans="1:8" ht="12.75" customHeight="1" thickBot="1" x14ac:dyDescent="0.25">
      <c r="A151" s="59" t="s">
        <v>334</v>
      </c>
      <c r="B151" s="118" t="s">
        <v>335</v>
      </c>
      <c r="C151" s="109" t="str">
        <f>VLOOKUP(A151,databáze!$A$2:$D$387,3,FALSE)</f>
        <v>SŽDC s.o.</v>
      </c>
      <c r="D151" s="110">
        <f>VLOOKUP(A151,databáze!$A$2:$D$387,4,FALSE)</f>
        <v>0</v>
      </c>
      <c r="E151" s="6"/>
      <c r="H151" s="4"/>
    </row>
    <row r="152" spans="1:8" ht="9.9499999999999993" customHeight="1" thickBot="1" x14ac:dyDescent="0.25">
      <c r="A152" s="15"/>
      <c r="B152" s="9"/>
      <c r="C152" s="22"/>
      <c r="D152" s="48"/>
      <c r="E152" s="84"/>
      <c r="H152" s="4"/>
    </row>
    <row r="153" spans="1:8" ht="19.5" x14ac:dyDescent="0.2">
      <c r="A153" s="70"/>
      <c r="B153" s="66" t="s">
        <v>23</v>
      </c>
      <c r="C153" s="66"/>
      <c r="D153" s="43"/>
      <c r="E153" s="96">
        <f>SUM(D154:D192)</f>
        <v>0</v>
      </c>
      <c r="G153">
        <f>SUBTOTAL(3,A154:A192)</f>
        <v>38</v>
      </c>
    </row>
    <row r="154" spans="1:8" x14ac:dyDescent="0.2">
      <c r="A154" s="15" t="s">
        <v>338</v>
      </c>
      <c r="B154" s="119" t="s">
        <v>339</v>
      </c>
      <c r="C154" s="106" t="s">
        <v>34</v>
      </c>
      <c r="D154" s="107">
        <f>VLOOKUP(A154,databáze!$A$2:$D$387,4,FALSE)</f>
        <v>0</v>
      </c>
      <c r="E154" s="6"/>
      <c r="H154" s="4"/>
    </row>
    <row r="155" spans="1:8" x14ac:dyDescent="0.2">
      <c r="A155" s="62" t="s">
        <v>340</v>
      </c>
      <c r="B155" s="117" t="s">
        <v>341</v>
      </c>
      <c r="C155" s="106" t="s">
        <v>34</v>
      </c>
      <c r="D155" s="121">
        <f>VLOOKUP(A155,databáze!$A$2:$D$387,4,FALSE)</f>
        <v>0</v>
      </c>
      <c r="E155" s="6"/>
      <c r="H155" s="4"/>
    </row>
    <row r="156" spans="1:8" x14ac:dyDescent="0.2">
      <c r="A156" s="62" t="s">
        <v>342</v>
      </c>
      <c r="B156" s="117" t="s">
        <v>343</v>
      </c>
      <c r="C156" s="106" t="s">
        <v>34</v>
      </c>
      <c r="D156" s="121">
        <f>VLOOKUP(A156,databáze!$A$2:$D$387,4,FALSE)</f>
        <v>0</v>
      </c>
      <c r="E156" s="6"/>
      <c r="H156" s="4"/>
    </row>
    <row r="157" spans="1:8" x14ac:dyDescent="0.2">
      <c r="A157" s="62" t="s">
        <v>344</v>
      </c>
      <c r="B157" s="117" t="s">
        <v>345</v>
      </c>
      <c r="C157" s="106" t="s">
        <v>34</v>
      </c>
      <c r="D157" s="121">
        <f>VLOOKUP(A157,databáze!$A$2:$D$387,4,FALSE)</f>
        <v>0</v>
      </c>
      <c r="E157" s="6"/>
      <c r="H157" s="4"/>
    </row>
    <row r="158" spans="1:8" ht="12.95" customHeight="1" x14ac:dyDescent="0.2">
      <c r="A158" s="62" t="s">
        <v>346</v>
      </c>
      <c r="B158" s="117" t="s">
        <v>347</v>
      </c>
      <c r="C158" s="106" t="s">
        <v>34</v>
      </c>
      <c r="D158" s="121">
        <f>VLOOKUP(A158,databáze!$A$2:$D$387,4,FALSE)</f>
        <v>0</v>
      </c>
      <c r="E158" s="6"/>
      <c r="H158" s="4"/>
    </row>
    <row r="159" spans="1:8" x14ac:dyDescent="0.2">
      <c r="A159" s="62" t="s">
        <v>348</v>
      </c>
      <c r="B159" s="117" t="s">
        <v>349</v>
      </c>
      <c r="C159" s="106" t="s">
        <v>34</v>
      </c>
      <c r="D159" s="121">
        <f>VLOOKUP(A159,databáze!$A$2:$D$387,4,FALSE)</f>
        <v>0</v>
      </c>
      <c r="E159" s="6"/>
      <c r="H159" s="4"/>
    </row>
    <row r="160" spans="1:8" x14ac:dyDescent="0.2">
      <c r="A160" s="62" t="s">
        <v>350</v>
      </c>
      <c r="B160" s="117" t="s">
        <v>351</v>
      </c>
      <c r="C160" s="106" t="s">
        <v>34</v>
      </c>
      <c r="D160" s="121">
        <f>VLOOKUP(A160,databáze!$A$2:$D$387,4,FALSE)</f>
        <v>0</v>
      </c>
      <c r="E160" s="6"/>
      <c r="H160" s="4"/>
    </row>
    <row r="161" spans="1:8" x14ac:dyDescent="0.2">
      <c r="A161" s="62" t="s">
        <v>352</v>
      </c>
      <c r="B161" s="117" t="s">
        <v>353</v>
      </c>
      <c r="C161" s="106" t="s">
        <v>34</v>
      </c>
      <c r="D161" s="121">
        <f>VLOOKUP(A161,databáze!$A$2:$D$387,4,FALSE)</f>
        <v>0</v>
      </c>
      <c r="E161" s="6"/>
      <c r="H161" s="4"/>
    </row>
    <row r="162" spans="1:8" x14ac:dyDescent="0.2">
      <c r="A162" s="62" t="s">
        <v>354</v>
      </c>
      <c r="B162" s="117" t="s">
        <v>355</v>
      </c>
      <c r="C162" s="106" t="s">
        <v>34</v>
      </c>
      <c r="D162" s="121">
        <f>VLOOKUP(A162,databáze!$A$2:$D$387,4,FALSE)</f>
        <v>0</v>
      </c>
      <c r="E162" s="6"/>
      <c r="H162" s="4"/>
    </row>
    <row r="163" spans="1:8" x14ac:dyDescent="0.2">
      <c r="A163" s="62" t="s">
        <v>356</v>
      </c>
      <c r="B163" s="117" t="s">
        <v>357</v>
      </c>
      <c r="C163" s="106" t="s">
        <v>34</v>
      </c>
      <c r="D163" s="121">
        <f>VLOOKUP(A163,databáze!$A$2:$D$387,4,FALSE)</f>
        <v>0</v>
      </c>
      <c r="E163" s="6"/>
      <c r="H163" s="4"/>
    </row>
    <row r="164" spans="1:8" x14ac:dyDescent="0.2">
      <c r="A164" s="62" t="s">
        <v>358</v>
      </c>
      <c r="B164" s="117" t="s">
        <v>359</v>
      </c>
      <c r="C164" s="106" t="s">
        <v>34</v>
      </c>
      <c r="D164" s="121">
        <f>VLOOKUP(A164,databáze!$A$2:$D$387,4,FALSE)</f>
        <v>0</v>
      </c>
      <c r="E164" s="6"/>
      <c r="H164" s="4"/>
    </row>
    <row r="165" spans="1:8" x14ac:dyDescent="0.2">
      <c r="A165" s="62" t="s">
        <v>360</v>
      </c>
      <c r="B165" s="117" t="s">
        <v>361</v>
      </c>
      <c r="C165" s="106" t="s">
        <v>34</v>
      </c>
      <c r="D165" s="121">
        <f>VLOOKUP(A165,databáze!$A$2:$D$387,4,FALSE)</f>
        <v>0</v>
      </c>
      <c r="E165" s="6"/>
      <c r="H165" s="4"/>
    </row>
    <row r="166" spans="1:8" x14ac:dyDescent="0.2">
      <c r="A166" s="62" t="s">
        <v>362</v>
      </c>
      <c r="B166" s="117" t="s">
        <v>363</v>
      </c>
      <c r="C166" s="106" t="s">
        <v>34</v>
      </c>
      <c r="D166" s="121">
        <f>VLOOKUP(A166,databáze!$A$2:$D$387,4,FALSE)</f>
        <v>0</v>
      </c>
      <c r="E166" s="6"/>
      <c r="H166" s="4"/>
    </row>
    <row r="167" spans="1:8" x14ac:dyDescent="0.2">
      <c r="A167" s="62" t="s">
        <v>364</v>
      </c>
      <c r="B167" s="117" t="s">
        <v>365</v>
      </c>
      <c r="C167" s="106" t="s">
        <v>34</v>
      </c>
      <c r="D167" s="121">
        <f>VLOOKUP(A167,databáze!$A$2:$D$387,4,FALSE)</f>
        <v>0</v>
      </c>
      <c r="E167" s="6"/>
      <c r="H167" s="4"/>
    </row>
    <row r="168" spans="1:8" x14ac:dyDescent="0.2">
      <c r="A168" s="62" t="s">
        <v>366</v>
      </c>
      <c r="B168" s="117" t="s">
        <v>367</v>
      </c>
      <c r="C168" s="106" t="s">
        <v>34</v>
      </c>
      <c r="D168" s="121">
        <f>VLOOKUP(A168,databáze!$A$2:$D$387,4,FALSE)</f>
        <v>0</v>
      </c>
      <c r="E168" s="6"/>
      <c r="H168" s="4"/>
    </row>
    <row r="169" spans="1:8" x14ac:dyDescent="0.2">
      <c r="A169" s="62" t="s">
        <v>368</v>
      </c>
      <c r="B169" s="117" t="s">
        <v>369</v>
      </c>
      <c r="C169" s="106" t="s">
        <v>34</v>
      </c>
      <c r="D169" s="121">
        <f>VLOOKUP(A169,databáze!$A$2:$D$387,4,FALSE)</f>
        <v>0</v>
      </c>
      <c r="E169" s="6"/>
      <c r="H169" s="4"/>
    </row>
    <row r="170" spans="1:8" x14ac:dyDescent="0.2">
      <c r="A170" s="62" t="s">
        <v>370</v>
      </c>
      <c r="B170" s="117" t="s">
        <v>371</v>
      </c>
      <c r="C170" s="106" t="s">
        <v>34</v>
      </c>
      <c r="D170" s="121">
        <f>VLOOKUP(A170,databáze!$A$2:$D$387,4,FALSE)</f>
        <v>0</v>
      </c>
      <c r="E170" s="6"/>
      <c r="H170" s="4"/>
    </row>
    <row r="171" spans="1:8" x14ac:dyDescent="0.2">
      <c r="A171" s="62" t="s">
        <v>372</v>
      </c>
      <c r="B171" s="117" t="s">
        <v>373</v>
      </c>
      <c r="C171" s="106" t="s">
        <v>34</v>
      </c>
      <c r="D171" s="121">
        <f>VLOOKUP(A171,databáze!$A$2:$D$387,4,FALSE)</f>
        <v>0</v>
      </c>
      <c r="E171" s="6"/>
      <c r="H171" s="4"/>
    </row>
    <row r="172" spans="1:8" x14ac:dyDescent="0.2">
      <c r="A172" s="62" t="s">
        <v>374</v>
      </c>
      <c r="B172" s="117" t="s">
        <v>375</v>
      </c>
      <c r="C172" s="106" t="s">
        <v>34</v>
      </c>
      <c r="D172" s="121">
        <f>VLOOKUP(A172,databáze!$A$2:$D$387,4,FALSE)</f>
        <v>0</v>
      </c>
      <c r="E172" s="6"/>
      <c r="H172" s="4"/>
    </row>
    <row r="173" spans="1:8" x14ac:dyDescent="0.2">
      <c r="A173" s="62" t="s">
        <v>87</v>
      </c>
      <c r="B173" s="117" t="s">
        <v>376</v>
      </c>
      <c r="C173" s="106" t="s">
        <v>34</v>
      </c>
      <c r="D173" s="121">
        <f>VLOOKUP(A173,databáze!$A$2:$D$387,4,FALSE)</f>
        <v>0</v>
      </c>
      <c r="E173" s="6"/>
      <c r="H173" s="4"/>
    </row>
    <row r="174" spans="1:8" x14ac:dyDescent="0.2">
      <c r="A174" s="62" t="s">
        <v>336</v>
      </c>
      <c r="B174" s="117" t="s">
        <v>377</v>
      </c>
      <c r="C174" s="106" t="s">
        <v>34</v>
      </c>
      <c r="D174" s="121">
        <f>VLOOKUP(A174,databáze!$A$2:$D$387,4,FALSE)</f>
        <v>0</v>
      </c>
      <c r="E174" s="6"/>
      <c r="H174" s="4"/>
    </row>
    <row r="175" spans="1:8" ht="13.5" thickBot="1" x14ac:dyDescent="0.25">
      <c r="A175" s="59" t="s">
        <v>337</v>
      </c>
      <c r="B175" s="118" t="s">
        <v>378</v>
      </c>
      <c r="C175" s="126" t="s">
        <v>34</v>
      </c>
      <c r="D175" s="110">
        <f>VLOOKUP(A175,databáze!$A$2:$D$387,4,FALSE)</f>
        <v>0</v>
      </c>
      <c r="E175" s="6"/>
      <c r="H175" s="4"/>
    </row>
    <row r="176" spans="1:8" x14ac:dyDescent="0.2">
      <c r="A176" s="15" t="s">
        <v>379</v>
      </c>
      <c r="B176" s="119" t="s">
        <v>380</v>
      </c>
      <c r="C176" s="120" t="s">
        <v>34</v>
      </c>
      <c r="D176" s="121">
        <f>VLOOKUP(A176,databáze!$A$2:$D$387,4,FALSE)</f>
        <v>0</v>
      </c>
      <c r="E176" s="6"/>
      <c r="H176" s="4"/>
    </row>
    <row r="177" spans="1:8" x14ac:dyDescent="0.2">
      <c r="A177" s="62" t="s">
        <v>381</v>
      </c>
      <c r="B177" s="117" t="s">
        <v>382</v>
      </c>
      <c r="C177" s="106" t="s">
        <v>34</v>
      </c>
      <c r="D177" s="121">
        <f>VLOOKUP(A177,databáze!$A$2:$D$387,4,FALSE)</f>
        <v>0</v>
      </c>
      <c r="E177" s="6"/>
      <c r="H177" s="4"/>
    </row>
    <row r="178" spans="1:8" x14ac:dyDescent="0.2">
      <c r="A178" s="62" t="s">
        <v>383</v>
      </c>
      <c r="B178" s="117" t="s">
        <v>384</v>
      </c>
      <c r="C178" s="106" t="s">
        <v>34</v>
      </c>
      <c r="D178" s="121">
        <f>VLOOKUP(A178,databáze!$A$2:$D$387,4,FALSE)</f>
        <v>0</v>
      </c>
      <c r="E178" s="6"/>
      <c r="H178" s="4"/>
    </row>
    <row r="179" spans="1:8" x14ac:dyDescent="0.2">
      <c r="A179" s="62" t="s">
        <v>385</v>
      </c>
      <c r="B179" s="117" t="s">
        <v>386</v>
      </c>
      <c r="C179" s="106" t="s">
        <v>34</v>
      </c>
      <c r="D179" s="121">
        <f>VLOOKUP(A179,databáze!$A$2:$D$387,4,FALSE)</f>
        <v>0</v>
      </c>
      <c r="E179" s="6"/>
      <c r="H179" s="4"/>
    </row>
    <row r="180" spans="1:8" x14ac:dyDescent="0.2">
      <c r="A180" s="62" t="s">
        <v>387</v>
      </c>
      <c r="B180" s="117" t="s">
        <v>388</v>
      </c>
      <c r="C180" s="106" t="s">
        <v>34</v>
      </c>
      <c r="D180" s="121">
        <f>VLOOKUP(A180,databáze!$A$2:$D$387,4,FALSE)</f>
        <v>0</v>
      </c>
      <c r="E180" s="6"/>
      <c r="H180" s="4"/>
    </row>
    <row r="181" spans="1:8" x14ac:dyDescent="0.2">
      <c r="A181" s="62" t="s">
        <v>389</v>
      </c>
      <c r="B181" s="117" t="s">
        <v>390</v>
      </c>
      <c r="C181" s="106" t="s">
        <v>34</v>
      </c>
      <c r="D181" s="121">
        <f>VLOOKUP(A181,databáze!$A$2:$D$387,4,FALSE)</f>
        <v>0</v>
      </c>
      <c r="E181" s="6"/>
      <c r="H181" s="4"/>
    </row>
    <row r="182" spans="1:8" x14ac:dyDescent="0.2">
      <c r="A182" s="62" t="s">
        <v>391</v>
      </c>
      <c r="B182" s="117" t="s">
        <v>392</v>
      </c>
      <c r="C182" s="106" t="s">
        <v>34</v>
      </c>
      <c r="D182" s="121">
        <f>VLOOKUP(A182,databáze!$A$2:$D$387,4,FALSE)</f>
        <v>0</v>
      </c>
      <c r="E182" s="6"/>
      <c r="H182" s="4"/>
    </row>
    <row r="183" spans="1:8" x14ac:dyDescent="0.2">
      <c r="A183" s="62" t="s">
        <v>393</v>
      </c>
      <c r="B183" s="117" t="s">
        <v>394</v>
      </c>
      <c r="C183" s="106" t="s">
        <v>34</v>
      </c>
      <c r="D183" s="121">
        <f>VLOOKUP(A183,databáze!$A$2:$D$387,4,FALSE)</f>
        <v>0</v>
      </c>
      <c r="E183" s="6"/>
      <c r="H183" s="4"/>
    </row>
    <row r="184" spans="1:8" x14ac:dyDescent="0.2">
      <c r="A184" s="62" t="s">
        <v>395</v>
      </c>
      <c r="B184" s="117" t="s">
        <v>396</v>
      </c>
      <c r="C184" s="106" t="s">
        <v>34</v>
      </c>
      <c r="D184" s="121">
        <f>VLOOKUP(A184,databáze!$A$2:$D$387,4,FALSE)</f>
        <v>0</v>
      </c>
      <c r="E184" s="6"/>
      <c r="H184" s="4"/>
    </row>
    <row r="185" spans="1:8" x14ac:dyDescent="0.2">
      <c r="A185" s="62" t="s">
        <v>397</v>
      </c>
      <c r="B185" s="117" t="s">
        <v>398</v>
      </c>
      <c r="C185" s="106" t="s">
        <v>34</v>
      </c>
      <c r="D185" s="121">
        <f>VLOOKUP(A185,databáze!$A$2:$D$387,4,FALSE)</f>
        <v>0</v>
      </c>
      <c r="E185" s="6"/>
      <c r="H185" s="4"/>
    </row>
    <row r="186" spans="1:8" x14ac:dyDescent="0.2">
      <c r="A186" s="62" t="s">
        <v>399</v>
      </c>
      <c r="B186" s="117" t="s">
        <v>400</v>
      </c>
      <c r="C186" s="106" t="s">
        <v>34</v>
      </c>
      <c r="D186" s="107">
        <f>VLOOKUP(A186,databáze!$A$2:$D$387,4,FALSE)</f>
        <v>0</v>
      </c>
      <c r="E186" s="6"/>
      <c r="H186" s="4"/>
    </row>
    <row r="187" spans="1:8" ht="12.95" customHeight="1" x14ac:dyDescent="0.2">
      <c r="A187" s="62" t="s">
        <v>672</v>
      </c>
      <c r="B187" s="117" t="s">
        <v>673</v>
      </c>
      <c r="C187" s="106" t="s">
        <v>34</v>
      </c>
      <c r="D187" s="107">
        <f>VLOOKUP(A187,databáze!$A$2:$D$387,4,FALSE)</f>
        <v>0</v>
      </c>
      <c r="E187" s="6"/>
      <c r="H187" s="4"/>
    </row>
    <row r="188" spans="1:8" x14ac:dyDescent="0.2">
      <c r="A188" s="62" t="s">
        <v>677</v>
      </c>
      <c r="B188" s="117" t="s">
        <v>678</v>
      </c>
      <c r="C188" s="106" t="s">
        <v>34</v>
      </c>
      <c r="D188" s="107">
        <f>VLOOKUP(A188,databáze!$A$2:$D$387,4,FALSE)</f>
        <v>0</v>
      </c>
      <c r="E188" s="6"/>
      <c r="H188" s="4"/>
    </row>
    <row r="189" spans="1:8" x14ac:dyDescent="0.2">
      <c r="A189" s="62" t="s">
        <v>679</v>
      </c>
      <c r="B189" s="117" t="s">
        <v>685</v>
      </c>
      <c r="C189" s="106" t="s">
        <v>34</v>
      </c>
      <c r="D189" s="107">
        <f>VLOOKUP(A189,databáze!$A$2:$D$387,4,FALSE)</f>
        <v>0</v>
      </c>
      <c r="E189" s="6"/>
      <c r="H189" s="4"/>
    </row>
    <row r="190" spans="1:8" x14ac:dyDescent="0.2">
      <c r="A190" s="62" t="s">
        <v>681</v>
      </c>
      <c r="B190" s="117" t="s">
        <v>686</v>
      </c>
      <c r="C190" s="106" t="s">
        <v>34</v>
      </c>
      <c r="D190" s="107">
        <f>VLOOKUP(A190,databáze!$A$2:$D$387,4,FALSE)</f>
        <v>0</v>
      </c>
      <c r="E190" s="6"/>
    </row>
    <row r="191" spans="1:8" x14ac:dyDescent="0.2">
      <c r="A191" s="62" t="s">
        <v>683</v>
      </c>
      <c r="B191" s="117" t="s">
        <v>684</v>
      </c>
      <c r="C191" s="106" t="s">
        <v>34</v>
      </c>
      <c r="D191" s="107">
        <f>VLOOKUP(A191,databáze!$A$2:$D$387,4,FALSE)</f>
        <v>0</v>
      </c>
      <c r="E191" s="6"/>
      <c r="H191" s="4"/>
    </row>
    <row r="192" spans="1:8" ht="9.9499999999999993" customHeight="1" thickBot="1" x14ac:dyDescent="0.25">
      <c r="A192" s="63"/>
      <c r="B192" s="64"/>
      <c r="C192" s="56"/>
      <c r="D192" s="57"/>
      <c r="E192" s="84"/>
      <c r="H192" s="4"/>
    </row>
    <row r="193" spans="1:8" ht="19.5" x14ac:dyDescent="0.2">
      <c r="A193" s="67"/>
      <c r="B193" s="68" t="s">
        <v>25</v>
      </c>
      <c r="C193" s="69"/>
      <c r="D193" s="44"/>
      <c r="E193" s="96">
        <f>SUM(D194:D218)</f>
        <v>0</v>
      </c>
      <c r="G193">
        <f>SUBTOTAL(3,A194:A218)</f>
        <v>24</v>
      </c>
      <c r="H193" s="4"/>
    </row>
    <row r="194" spans="1:8" x14ac:dyDescent="0.2">
      <c r="A194" s="62" t="s">
        <v>401</v>
      </c>
      <c r="B194" s="117" t="s">
        <v>402</v>
      </c>
      <c r="C194" s="106" t="str">
        <f>VLOOKUP(A194,databáze!$A$2:$D$387,3,FALSE)</f>
        <v>Ostatní</v>
      </c>
      <c r="D194" s="107">
        <f>VLOOKUP(A194,databáze!$A$2:$D$387,4,FALSE)</f>
        <v>0</v>
      </c>
      <c r="E194" s="6"/>
      <c r="H194" s="4"/>
    </row>
    <row r="195" spans="1:8" x14ac:dyDescent="0.2">
      <c r="A195" s="15" t="s">
        <v>403</v>
      </c>
      <c r="B195" s="119" t="s">
        <v>404</v>
      </c>
      <c r="C195" s="120" t="str">
        <f>VLOOKUP(A195,databáze!$A$2:$D$387,3,FALSE)</f>
        <v>SŽDC s.o.</v>
      </c>
      <c r="D195" s="107">
        <f>VLOOKUP(A195,databáze!$A$2:$D$387,4,FALSE)</f>
        <v>0</v>
      </c>
      <c r="E195" s="6"/>
      <c r="H195" s="4"/>
    </row>
    <row r="196" spans="1:8" x14ac:dyDescent="0.2">
      <c r="A196" s="15" t="s">
        <v>405</v>
      </c>
      <c r="B196" s="119" t="s">
        <v>406</v>
      </c>
      <c r="C196" s="120" t="str">
        <f>VLOOKUP(A196,databáze!$A$2:$D$387,3,FALSE)</f>
        <v>Ostatní</v>
      </c>
      <c r="D196" s="107">
        <f>VLOOKUP(A196,databáze!$A$2:$D$387,4,FALSE)</f>
        <v>0</v>
      </c>
      <c r="E196" s="6"/>
      <c r="H196" s="4"/>
    </row>
    <row r="197" spans="1:8" x14ac:dyDescent="0.2">
      <c r="A197" s="15" t="s">
        <v>407</v>
      </c>
      <c r="B197" s="119" t="s">
        <v>408</v>
      </c>
      <c r="C197" s="120" t="str">
        <f>VLOOKUP(A197,databáze!$A$2:$D$387,3,FALSE)</f>
        <v>Ostatní</v>
      </c>
      <c r="D197" s="107">
        <f>VLOOKUP(A197,databáze!$A$2:$D$387,4,FALSE)</f>
        <v>0</v>
      </c>
      <c r="E197" s="6"/>
      <c r="H197" s="4"/>
    </row>
    <row r="198" spans="1:8" x14ac:dyDescent="0.2">
      <c r="A198" s="15" t="s">
        <v>409</v>
      </c>
      <c r="B198" s="119" t="s">
        <v>410</v>
      </c>
      <c r="C198" s="120" t="str">
        <f>VLOOKUP(A198,databáze!$A$2:$D$387,3,FALSE)</f>
        <v>Ostatní</v>
      </c>
      <c r="D198" s="107">
        <f>VLOOKUP(A198,databáze!$A$2:$D$387,4,FALSE)</f>
        <v>0</v>
      </c>
      <c r="E198" s="6"/>
      <c r="H198" s="4"/>
    </row>
    <row r="199" spans="1:8" x14ac:dyDescent="0.2">
      <c r="A199" s="15" t="s">
        <v>411</v>
      </c>
      <c r="B199" s="119" t="s">
        <v>412</v>
      </c>
      <c r="C199" s="120" t="str">
        <f>VLOOKUP(A199,databáze!$A$2:$D$387,3,FALSE)</f>
        <v>SŽDC s.o.</v>
      </c>
      <c r="D199" s="107">
        <f>VLOOKUP(A199,databáze!$A$2:$D$387,4,FALSE)</f>
        <v>0</v>
      </c>
      <c r="E199" s="6"/>
      <c r="H199" s="4"/>
    </row>
    <row r="200" spans="1:8" x14ac:dyDescent="0.2">
      <c r="A200" s="15" t="s">
        <v>413</v>
      </c>
      <c r="B200" s="119" t="s">
        <v>414</v>
      </c>
      <c r="C200" s="120" t="str">
        <f>VLOOKUP(A200,databáze!$A$2:$D$387,3,FALSE)</f>
        <v>SŽDC s.o.</v>
      </c>
      <c r="D200" s="107">
        <f>VLOOKUP(A200,databáze!$A$2:$D$387,4,FALSE)</f>
        <v>0</v>
      </c>
      <c r="E200" s="6"/>
      <c r="H200" s="4"/>
    </row>
    <row r="201" spans="1:8" x14ac:dyDescent="0.2">
      <c r="A201" s="15" t="s">
        <v>415</v>
      </c>
      <c r="B201" s="119" t="s">
        <v>416</v>
      </c>
      <c r="C201" s="120" t="str">
        <f>VLOOKUP(A201,databáze!$A$2:$D$387,3,FALSE)</f>
        <v>Ostatní</v>
      </c>
      <c r="D201" s="107">
        <f>VLOOKUP(A201,databáze!$A$2:$D$387,4,FALSE)</f>
        <v>0</v>
      </c>
      <c r="E201" s="6"/>
      <c r="H201" s="4"/>
    </row>
    <row r="202" spans="1:8" x14ac:dyDescent="0.2">
      <c r="A202" s="15" t="s">
        <v>64</v>
      </c>
      <c r="B202" s="119" t="s">
        <v>417</v>
      </c>
      <c r="C202" s="120" t="str">
        <f>VLOOKUP(A202,databáze!$A$2:$D$387,3,FALSE)</f>
        <v>SŽDC s.o.</v>
      </c>
      <c r="D202" s="107">
        <f>VLOOKUP(A202,databáze!$A$2:$D$387,4,FALSE)</f>
        <v>0</v>
      </c>
      <c r="E202" s="6"/>
      <c r="H202" s="4"/>
    </row>
    <row r="203" spans="1:8" x14ac:dyDescent="0.2">
      <c r="A203" s="15" t="s">
        <v>418</v>
      </c>
      <c r="B203" s="119" t="s">
        <v>419</v>
      </c>
      <c r="C203" s="120" t="str">
        <f>VLOOKUP(A203,databáze!$A$2:$D$387,3,FALSE)</f>
        <v>Ostatní</v>
      </c>
      <c r="D203" s="107">
        <f>VLOOKUP(A203,databáze!$A$2:$D$387,4,FALSE)</f>
        <v>0</v>
      </c>
      <c r="E203" s="6"/>
      <c r="H203" s="4"/>
    </row>
    <row r="204" spans="1:8" x14ac:dyDescent="0.2">
      <c r="A204" s="15" t="s">
        <v>420</v>
      </c>
      <c r="B204" s="119" t="s">
        <v>421</v>
      </c>
      <c r="C204" s="120" t="str">
        <f>VLOOKUP(A204,databáze!$A$2:$D$387,3,FALSE)</f>
        <v>Ostatní</v>
      </c>
      <c r="D204" s="107">
        <f>VLOOKUP(A204,databáze!$A$2:$D$387,4,FALSE)</f>
        <v>0</v>
      </c>
      <c r="E204" s="6"/>
      <c r="F204" s="1">
        <v>2</v>
      </c>
      <c r="H204" s="4"/>
    </row>
    <row r="205" spans="1:8" x14ac:dyDescent="0.2">
      <c r="A205" s="15" t="s">
        <v>84</v>
      </c>
      <c r="B205" s="119" t="s">
        <v>422</v>
      </c>
      <c r="C205" s="120" t="str">
        <f>VLOOKUP(A205,databáze!$A$2:$D$387,3,FALSE)</f>
        <v>SŽDC s.o.</v>
      </c>
      <c r="D205" s="107">
        <f>VLOOKUP(A205,databáze!$A$2:$D$387,4,FALSE)</f>
        <v>0</v>
      </c>
      <c r="E205" s="6"/>
      <c r="H205" s="4"/>
    </row>
    <row r="206" spans="1:8" x14ac:dyDescent="0.2">
      <c r="A206" s="15" t="s">
        <v>423</v>
      </c>
      <c r="B206" s="119" t="s">
        <v>424</v>
      </c>
      <c r="C206" s="120" t="str">
        <f>VLOOKUP(A206,databáze!$A$2:$D$387,3,FALSE)</f>
        <v>SŽDC s.o.</v>
      </c>
      <c r="D206" s="107">
        <f>VLOOKUP(A206,databáze!$A$2:$D$387,4,FALSE)</f>
        <v>0</v>
      </c>
      <c r="E206" s="6"/>
      <c r="H206" s="4"/>
    </row>
    <row r="207" spans="1:8" x14ac:dyDescent="0.2">
      <c r="A207" s="15" t="s">
        <v>425</v>
      </c>
      <c r="B207" s="119" t="s">
        <v>426</v>
      </c>
      <c r="C207" s="120" t="str">
        <f>VLOOKUP(A207,databáze!$A$2:$D$387,3,FALSE)</f>
        <v>SŽDC s.o.</v>
      </c>
      <c r="D207" s="107">
        <f>VLOOKUP(A207,databáze!$A$2:$D$387,4,FALSE)</f>
        <v>0</v>
      </c>
      <c r="E207" s="6"/>
      <c r="H207" s="4"/>
    </row>
    <row r="208" spans="1:8" x14ac:dyDescent="0.2">
      <c r="A208" s="15" t="s">
        <v>427</v>
      </c>
      <c r="B208" s="119" t="s">
        <v>428</v>
      </c>
      <c r="C208" s="120" t="str">
        <f>VLOOKUP(A208,databáze!$A$2:$D$387,3,FALSE)</f>
        <v>Ostatní</v>
      </c>
      <c r="D208" s="107">
        <f>VLOOKUP(A208,databáze!$A$2:$D$387,4,FALSE)</f>
        <v>0</v>
      </c>
      <c r="E208" s="6"/>
      <c r="H208" s="4"/>
    </row>
    <row r="209" spans="1:8" x14ac:dyDescent="0.2">
      <c r="A209" s="15" t="s">
        <v>85</v>
      </c>
      <c r="B209" s="119" t="s">
        <v>429</v>
      </c>
      <c r="C209" s="120" t="str">
        <f>VLOOKUP(A209,databáze!$A$2:$D$387,3,FALSE)</f>
        <v>SŽDC s.o.</v>
      </c>
      <c r="D209" s="107">
        <f>VLOOKUP(A209,databáze!$A$2:$D$387,4,FALSE)</f>
        <v>0</v>
      </c>
      <c r="E209" s="6"/>
      <c r="H209" s="4"/>
    </row>
    <row r="210" spans="1:8" x14ac:dyDescent="0.2">
      <c r="A210" s="15" t="s">
        <v>430</v>
      </c>
      <c r="B210" s="119" t="s">
        <v>431</v>
      </c>
      <c r="C210" s="120" t="str">
        <f>VLOOKUP(A210,databáze!$A$2:$D$387,3,FALSE)</f>
        <v>SŽDC s.o.</v>
      </c>
      <c r="D210" s="107">
        <f>VLOOKUP(A210,databáze!$A$2:$D$387,4,FALSE)</f>
        <v>0</v>
      </c>
      <c r="E210" s="6"/>
      <c r="H210" s="4"/>
    </row>
    <row r="211" spans="1:8" ht="13.5" thickBot="1" x14ac:dyDescent="0.25">
      <c r="A211" s="63" t="s">
        <v>432</v>
      </c>
      <c r="B211" s="122" t="s">
        <v>433</v>
      </c>
      <c r="C211" s="115" t="str">
        <f>VLOOKUP(A211,databáze!$A$2:$D$387,3,FALSE)</f>
        <v>Ostatní</v>
      </c>
      <c r="D211" s="110">
        <f>VLOOKUP(A211,databáze!$A$2:$D$387,4,FALSE)</f>
        <v>0</v>
      </c>
      <c r="E211" s="6"/>
      <c r="H211" s="4"/>
    </row>
    <row r="212" spans="1:8" x14ac:dyDescent="0.2">
      <c r="A212" s="15" t="s">
        <v>434</v>
      </c>
      <c r="B212" s="119" t="s">
        <v>435</v>
      </c>
      <c r="C212" s="120" t="str">
        <f>VLOOKUP(A212,databáze!$A$2:$D$387,3,FALSE)</f>
        <v>Ostatní</v>
      </c>
      <c r="D212" s="121">
        <f>VLOOKUP(A212,databáze!$A$2:$D$387,4,FALSE)</f>
        <v>0</v>
      </c>
      <c r="E212" s="6"/>
      <c r="H212" s="4"/>
    </row>
    <row r="213" spans="1:8" x14ac:dyDescent="0.2">
      <c r="A213" s="15" t="s">
        <v>436</v>
      </c>
      <c r="B213" s="119" t="s">
        <v>437</v>
      </c>
      <c r="C213" s="120" t="str">
        <f>VLOOKUP(A213,databáze!$A$2:$D$387,3,FALSE)</f>
        <v>Ostatní</v>
      </c>
      <c r="D213" s="107">
        <f>VLOOKUP(A213,databáze!$A$2:$D$387,4,FALSE)</f>
        <v>0</v>
      </c>
      <c r="E213" s="6"/>
      <c r="H213" s="4"/>
    </row>
    <row r="214" spans="1:8" x14ac:dyDescent="0.2">
      <c r="A214" s="15" t="s">
        <v>438</v>
      </c>
      <c r="B214" s="119" t="s">
        <v>439</v>
      </c>
      <c r="C214" s="120" t="str">
        <f>VLOOKUP(A214,databáze!$A$2:$D$387,3,FALSE)</f>
        <v>Ostatní</v>
      </c>
      <c r="D214" s="107">
        <f>VLOOKUP(A214,databáze!$A$2:$D$387,4,FALSE)</f>
        <v>0</v>
      </c>
      <c r="E214" s="6"/>
      <c r="H214" s="4"/>
    </row>
    <row r="215" spans="1:8" x14ac:dyDescent="0.2">
      <c r="A215" s="15" t="s">
        <v>440</v>
      </c>
      <c r="B215" s="119" t="s">
        <v>441</v>
      </c>
      <c r="C215" s="120" t="str">
        <f>VLOOKUP(A215,databáze!$A$2:$D$387,3,FALSE)</f>
        <v>Ostatní</v>
      </c>
      <c r="D215" s="107">
        <f>VLOOKUP(A215,databáze!$A$2:$D$387,4,FALSE)</f>
        <v>0</v>
      </c>
      <c r="E215" s="6"/>
      <c r="H215" s="4"/>
    </row>
    <row r="216" spans="1:8" ht="12.95" customHeight="1" x14ac:dyDescent="0.2">
      <c r="A216" s="15" t="s">
        <v>86</v>
      </c>
      <c r="B216" s="119" t="s">
        <v>442</v>
      </c>
      <c r="C216" s="120" t="str">
        <f>VLOOKUP(A216,databáze!$A$2:$D$387,3,FALSE)</f>
        <v>Ostatní</v>
      </c>
      <c r="D216" s="107">
        <f>VLOOKUP(A216,databáze!$A$2:$D$387,4,FALSE)</f>
        <v>0</v>
      </c>
      <c r="E216" s="6"/>
      <c r="H216" s="4"/>
    </row>
    <row r="217" spans="1:8" x14ac:dyDescent="0.2">
      <c r="A217" s="15" t="s">
        <v>443</v>
      </c>
      <c r="B217" s="119" t="s">
        <v>444</v>
      </c>
      <c r="C217" s="120" t="str">
        <f>VLOOKUP(A217,databáze!$A$2:$D$387,3,FALSE)</f>
        <v>Ostatní</v>
      </c>
      <c r="D217" s="107">
        <f>VLOOKUP(A217,databáze!$A$2:$D$387,4,FALSE)</f>
        <v>0</v>
      </c>
      <c r="E217" s="6"/>
      <c r="H217" s="4"/>
    </row>
    <row r="218" spans="1:8" ht="13.5" thickBot="1" x14ac:dyDescent="0.25">
      <c r="A218" s="63"/>
      <c r="B218" s="64"/>
      <c r="C218" s="56"/>
      <c r="D218" s="154"/>
      <c r="E218" s="84"/>
      <c r="H218" s="4"/>
    </row>
    <row r="219" spans="1:8" ht="19.5" x14ac:dyDescent="0.2">
      <c r="A219" s="67"/>
      <c r="B219" s="68" t="s">
        <v>20</v>
      </c>
      <c r="C219" s="69"/>
      <c r="D219" s="44"/>
      <c r="E219" s="96">
        <f>SUM(D220:D235)</f>
        <v>0</v>
      </c>
      <c r="G219">
        <f>SUBTOTAL(3,A220:A235)</f>
        <v>15</v>
      </c>
    </row>
    <row r="220" spans="1:8" ht="12.75" customHeight="1" x14ac:dyDescent="0.2">
      <c r="A220" s="15" t="s">
        <v>445</v>
      </c>
      <c r="B220" s="119" t="s">
        <v>446</v>
      </c>
      <c r="C220" s="120" t="str">
        <f>VLOOKUP(A220,databáze!$A$2:$D$387,3,FALSE)</f>
        <v>Ostatní</v>
      </c>
      <c r="D220" s="107">
        <f>VLOOKUP(A220,databáze!$A$2:$D$387,4,FALSE)</f>
        <v>0</v>
      </c>
      <c r="E220" s="6"/>
      <c r="F220" s="89"/>
      <c r="H220" s="4"/>
    </row>
    <row r="221" spans="1:8" ht="12.75" customHeight="1" x14ac:dyDescent="0.2">
      <c r="A221" s="15" t="s">
        <v>447</v>
      </c>
      <c r="B221" s="119" t="s">
        <v>448</v>
      </c>
      <c r="C221" s="120" t="str">
        <f>VLOOKUP(A221,databáze!$A$2:$D$387,3,FALSE)</f>
        <v>Ostatní</v>
      </c>
      <c r="D221" s="107">
        <f>VLOOKUP(A221,databáze!$A$2:$D$387,4,FALSE)</f>
        <v>0</v>
      </c>
      <c r="E221" s="6"/>
      <c r="F221" s="89"/>
      <c r="H221" s="4"/>
    </row>
    <row r="222" spans="1:8" ht="12.75" customHeight="1" x14ac:dyDescent="0.2">
      <c r="A222" s="15" t="s">
        <v>449</v>
      </c>
      <c r="B222" s="119" t="s">
        <v>450</v>
      </c>
      <c r="C222" s="120" t="str">
        <f>VLOOKUP(A222,databáze!$A$2:$D$387,3,FALSE)</f>
        <v>Ostatní</v>
      </c>
      <c r="D222" s="107">
        <f>VLOOKUP(A222,databáze!$A$2:$D$387,4,FALSE)</f>
        <v>0</v>
      </c>
      <c r="E222" s="6"/>
      <c r="F222" s="89"/>
      <c r="H222" s="4"/>
    </row>
    <row r="223" spans="1:8" ht="26.1" customHeight="1" x14ac:dyDescent="0.2">
      <c r="A223" s="15" t="s">
        <v>451</v>
      </c>
      <c r="B223" s="119" t="s">
        <v>452</v>
      </c>
      <c r="C223" s="120" t="str">
        <f>VLOOKUP(A223,databáze!$A$2:$D$387,3,FALSE)</f>
        <v>Ostatní</v>
      </c>
      <c r="D223" s="107">
        <f>VLOOKUP(A223,databáze!$A$2:$D$387,4,FALSE)</f>
        <v>0</v>
      </c>
      <c r="E223" s="6"/>
      <c r="F223" s="89"/>
      <c r="H223" s="4"/>
    </row>
    <row r="224" spans="1:8" ht="26.1" customHeight="1" x14ac:dyDescent="0.2">
      <c r="A224" s="15" t="s">
        <v>453</v>
      </c>
      <c r="B224" s="119" t="s">
        <v>454</v>
      </c>
      <c r="C224" s="120" t="str">
        <f>VLOOKUP(A224,databáze!$A$2:$D$387,3,FALSE)</f>
        <v>Ostatní</v>
      </c>
      <c r="D224" s="107">
        <f>VLOOKUP(A224,databáze!$A$2:$D$387,4,FALSE)</f>
        <v>0</v>
      </c>
      <c r="E224" s="6"/>
      <c r="F224" s="89"/>
      <c r="H224" s="4"/>
    </row>
    <row r="225" spans="1:8" ht="12.75" customHeight="1" x14ac:dyDescent="0.2">
      <c r="A225" s="15" t="s">
        <v>455</v>
      </c>
      <c r="B225" s="119" t="s">
        <v>456</v>
      </c>
      <c r="C225" s="120" t="str">
        <f>VLOOKUP(A225,databáze!$A$2:$D$387,3,FALSE)</f>
        <v>SŽDC s.o.</v>
      </c>
      <c r="D225" s="107">
        <f>VLOOKUP(A225,databáze!$A$2:$D$387,4,FALSE)</f>
        <v>0</v>
      </c>
      <c r="E225" s="6"/>
      <c r="F225" s="89"/>
      <c r="H225" s="4"/>
    </row>
    <row r="226" spans="1:8" ht="12.75" customHeight="1" x14ac:dyDescent="0.2">
      <c r="A226" s="15" t="s">
        <v>457</v>
      </c>
      <c r="B226" s="119" t="s">
        <v>458</v>
      </c>
      <c r="C226" s="120" t="str">
        <f>VLOOKUP(A226,databáze!$A$2:$D$387,3,FALSE)</f>
        <v>SŽDC s.o.</v>
      </c>
      <c r="D226" s="107">
        <f>VLOOKUP(A226,databáze!$A$2:$D$387,4,FALSE)</f>
        <v>0</v>
      </c>
      <c r="E226" s="6"/>
      <c r="F226" s="89"/>
      <c r="H226" s="4"/>
    </row>
    <row r="227" spans="1:8" ht="12.75" customHeight="1" x14ac:dyDescent="0.2">
      <c r="A227" s="15" t="s">
        <v>459</v>
      </c>
      <c r="B227" s="119" t="s">
        <v>460</v>
      </c>
      <c r="C227" s="120" t="str">
        <f>VLOOKUP(A227,databáze!$A$2:$D$387,3,FALSE)</f>
        <v>Ostatní</v>
      </c>
      <c r="D227" s="107">
        <f>VLOOKUP(A227,databáze!$A$2:$D$387,4,FALSE)</f>
        <v>0</v>
      </c>
      <c r="E227" s="6"/>
      <c r="F227" s="89"/>
      <c r="H227" s="4"/>
    </row>
    <row r="228" spans="1:8" ht="12.75" customHeight="1" x14ac:dyDescent="0.2">
      <c r="A228" s="15" t="s">
        <v>461</v>
      </c>
      <c r="B228" s="119" t="s">
        <v>462</v>
      </c>
      <c r="C228" s="120" t="str">
        <f>VLOOKUP(A228,databáze!$A$2:$D$387,3,FALSE)</f>
        <v>Ostatní</v>
      </c>
      <c r="D228" s="107">
        <f>VLOOKUP(A228,databáze!$A$2:$D$387,4,FALSE)</f>
        <v>0</v>
      </c>
      <c r="E228" s="6"/>
      <c r="F228" s="89"/>
      <c r="H228" s="4"/>
    </row>
    <row r="229" spans="1:8" ht="12.75" customHeight="1" x14ac:dyDescent="0.2">
      <c r="A229" s="15" t="s">
        <v>463</v>
      </c>
      <c r="B229" s="119" t="s">
        <v>464</v>
      </c>
      <c r="C229" s="120" t="str">
        <f>VLOOKUP(A229,databáze!$A$2:$D$387,3,FALSE)</f>
        <v>Ostatní</v>
      </c>
      <c r="D229" s="107">
        <f>VLOOKUP(A229,databáze!$A$2:$D$387,4,FALSE)</f>
        <v>0</v>
      </c>
      <c r="E229" s="6"/>
      <c r="F229" s="89"/>
      <c r="H229" s="4"/>
    </row>
    <row r="230" spans="1:8" ht="12.75" customHeight="1" x14ac:dyDescent="0.2">
      <c r="A230" s="15" t="s">
        <v>465</v>
      </c>
      <c r="B230" s="119" t="s">
        <v>466</v>
      </c>
      <c r="C230" s="120" t="str">
        <f>VLOOKUP(A230,databáze!$A$2:$D$387,3,FALSE)</f>
        <v>Ostatní</v>
      </c>
      <c r="D230" s="107">
        <f>VLOOKUP(A230,databáze!$A$2:$D$387,4,FALSE)</f>
        <v>0</v>
      </c>
      <c r="E230" s="6"/>
      <c r="F230" s="89"/>
      <c r="H230" s="4"/>
    </row>
    <row r="231" spans="1:8" ht="12.75" customHeight="1" x14ac:dyDescent="0.2">
      <c r="A231" s="15" t="s">
        <v>467</v>
      </c>
      <c r="B231" s="119" t="s">
        <v>468</v>
      </c>
      <c r="C231" s="120" t="str">
        <f>VLOOKUP(A231,databáze!$A$2:$D$387,3,FALSE)</f>
        <v>SŽDC s.o.</v>
      </c>
      <c r="D231" s="107">
        <f>VLOOKUP(A231,databáze!$A$2:$D$387,4,FALSE)</f>
        <v>0</v>
      </c>
      <c r="E231" s="6"/>
      <c r="F231" s="89"/>
      <c r="H231" s="4"/>
    </row>
    <row r="232" spans="1:8" ht="12.75" customHeight="1" x14ac:dyDescent="0.2">
      <c r="A232" s="15" t="s">
        <v>469</v>
      </c>
      <c r="B232" s="119" t="s">
        <v>470</v>
      </c>
      <c r="C232" s="120" t="str">
        <f>VLOOKUP(A232,databáze!$A$2:$D$387,3,FALSE)</f>
        <v>SŽDC s.o.</v>
      </c>
      <c r="D232" s="107">
        <f>VLOOKUP(A232,databáze!$A$2:$D$387,4,FALSE)</f>
        <v>0</v>
      </c>
      <c r="E232" s="6"/>
      <c r="F232" s="89"/>
      <c r="H232" s="4"/>
    </row>
    <row r="233" spans="1:8" ht="12.75" customHeight="1" x14ac:dyDescent="0.2">
      <c r="A233" s="62" t="s">
        <v>471</v>
      </c>
      <c r="B233" s="117" t="s">
        <v>472</v>
      </c>
      <c r="C233" s="106" t="str">
        <f>VLOOKUP(A233,databáze!$A$2:$D$387,3,FALSE)</f>
        <v>SŽDC s.o.</v>
      </c>
      <c r="D233" s="107">
        <f>VLOOKUP(A233,databáze!$A$2:$D$387,4,FALSE)</f>
        <v>0</v>
      </c>
      <c r="E233" s="6"/>
      <c r="F233" s="89"/>
      <c r="H233" s="4"/>
    </row>
    <row r="234" spans="1:8" ht="12.75" customHeight="1" thickBot="1" x14ac:dyDescent="0.25">
      <c r="A234" s="63" t="s">
        <v>73</v>
      </c>
      <c r="B234" s="64" t="s">
        <v>473</v>
      </c>
      <c r="C234" s="109" t="str">
        <f>VLOOKUP(A234,databáze!$A$2:$D$387,3,FALSE)</f>
        <v>SŽDC s.o.</v>
      </c>
      <c r="D234" s="110">
        <f>VLOOKUP(A234,databáze!$A$2:$D$387,4,FALSE)</f>
        <v>0</v>
      </c>
      <c r="E234" s="6"/>
      <c r="H234" s="4"/>
    </row>
    <row r="235" spans="1:8" ht="12.75" customHeight="1" thickBot="1" x14ac:dyDescent="0.25">
      <c r="A235" s="92"/>
      <c r="B235" s="83"/>
      <c r="C235" s="90"/>
      <c r="D235" s="91"/>
      <c r="E235" s="6"/>
      <c r="H235" s="4"/>
    </row>
    <row r="236" spans="1:8" ht="19.5" customHeight="1" x14ac:dyDescent="0.2">
      <c r="A236" s="67"/>
      <c r="B236" s="68" t="s">
        <v>650</v>
      </c>
      <c r="C236" s="69"/>
      <c r="D236" s="44"/>
      <c r="E236" s="96">
        <f>SUM(D237:D239)</f>
        <v>0</v>
      </c>
      <c r="G236">
        <f>SUBTOTAL(3,A237:A239)</f>
        <v>2</v>
      </c>
      <c r="H236" s="4"/>
    </row>
    <row r="237" spans="1:8" ht="12.75" customHeight="1" x14ac:dyDescent="0.2">
      <c r="A237" s="15" t="s">
        <v>646</v>
      </c>
      <c r="B237" s="119" t="s">
        <v>647</v>
      </c>
      <c r="C237" s="120" t="str">
        <f>VLOOKUP(A237,databáze!$A$2:$D$387,3,FALSE)</f>
        <v>SŽDC s.o.</v>
      </c>
      <c r="D237" s="107">
        <f>VLOOKUP(A237,databáze!$A$2:$D$387,4,FALSE)</f>
        <v>0</v>
      </c>
      <c r="E237" s="6"/>
      <c r="H237" s="4"/>
    </row>
    <row r="238" spans="1:8" ht="12.75" customHeight="1" x14ac:dyDescent="0.2">
      <c r="A238" s="15" t="s">
        <v>648</v>
      </c>
      <c r="B238" s="119" t="s">
        <v>649</v>
      </c>
      <c r="C238" s="120" t="str">
        <f>VLOOKUP(A238,databáze!$A$2:$D$387,3,FALSE)</f>
        <v>SŽDC s.o.</v>
      </c>
      <c r="D238" s="107">
        <f>VLOOKUP(A238,databáze!$A$2:$D$387,4,FALSE)</f>
        <v>0</v>
      </c>
      <c r="E238" s="6"/>
      <c r="H238" s="4"/>
    </row>
    <row r="239" spans="1:8" ht="12.75" customHeight="1" thickBot="1" x14ac:dyDescent="0.25">
      <c r="A239" s="142"/>
      <c r="B239" s="143"/>
      <c r="C239" s="144"/>
      <c r="D239" s="145"/>
      <c r="E239" s="6"/>
      <c r="H239" s="4"/>
    </row>
    <row r="240" spans="1:8" ht="18.600000000000001" customHeight="1" x14ac:dyDescent="0.2">
      <c r="A240" s="71"/>
      <c r="B240" s="163" t="s">
        <v>21</v>
      </c>
      <c r="C240" s="163"/>
      <c r="D240" s="164"/>
      <c r="E240" s="96">
        <f>SUM(D241:D265)</f>
        <v>0</v>
      </c>
      <c r="G240">
        <f>SUBTOTAL(3,A241:A265)</f>
        <v>24</v>
      </c>
    </row>
    <row r="241" spans="1:8" ht="25.5" x14ac:dyDescent="0.2">
      <c r="A241" s="62" t="s">
        <v>474</v>
      </c>
      <c r="B241" s="117" t="s">
        <v>475</v>
      </c>
      <c r="C241" s="106" t="str">
        <f>VLOOKUP(A241,databáze!$A$2:$D$387,3,FALSE)</f>
        <v>SŽDC s.o.</v>
      </c>
      <c r="D241" s="107">
        <f>VLOOKUP(A241,databáze!$A$2:$D$387,4,FALSE)</f>
        <v>0</v>
      </c>
      <c r="E241" s="97"/>
      <c r="H241" s="4"/>
    </row>
    <row r="242" spans="1:8" x14ac:dyDescent="0.2">
      <c r="A242" s="62" t="s">
        <v>476</v>
      </c>
      <c r="B242" s="117" t="s">
        <v>477</v>
      </c>
      <c r="C242" s="106" t="str">
        <f>VLOOKUP(A242,databáze!$A$2:$D$387,3,FALSE)</f>
        <v>SŽDC s.o.</v>
      </c>
      <c r="D242" s="107">
        <f>VLOOKUP(A242,databáze!$A$2:$D$387,4,FALSE)</f>
        <v>0</v>
      </c>
      <c r="E242" s="6"/>
      <c r="H242" s="4"/>
    </row>
    <row r="243" spans="1:8" x14ac:dyDescent="0.2">
      <c r="A243" s="62" t="s">
        <v>478</v>
      </c>
      <c r="B243" s="117" t="s">
        <v>479</v>
      </c>
      <c r="C243" s="106" t="str">
        <f>VLOOKUP(A243,databáze!$A$2:$D$387,3,FALSE)</f>
        <v>SŽDC s.o.</v>
      </c>
      <c r="D243" s="107">
        <f>VLOOKUP(A243,databáze!$A$2:$D$387,4,FALSE)</f>
        <v>0</v>
      </c>
      <c r="E243" s="6"/>
      <c r="H243" s="4"/>
    </row>
    <row r="244" spans="1:8" x14ac:dyDescent="0.2">
      <c r="A244" s="62" t="s">
        <v>480</v>
      </c>
      <c r="B244" s="117" t="s">
        <v>481</v>
      </c>
      <c r="C244" s="106" t="str">
        <f>VLOOKUP(A244,databáze!$A$2:$D$387,3,FALSE)</f>
        <v>SŽDC s.o.</v>
      </c>
      <c r="D244" s="107">
        <f>VLOOKUP(A244,databáze!$A$2:$D$387,4,FALSE)</f>
        <v>0</v>
      </c>
      <c r="E244" s="6"/>
      <c r="H244" s="4"/>
    </row>
    <row r="245" spans="1:8" x14ac:dyDescent="0.2">
      <c r="A245" s="62" t="s">
        <v>482</v>
      </c>
      <c r="B245" s="117" t="s">
        <v>483</v>
      </c>
      <c r="C245" s="106" t="str">
        <f>VLOOKUP(A245,databáze!$A$2:$D$387,3,FALSE)</f>
        <v>SŽDC s.o.</v>
      </c>
      <c r="D245" s="107">
        <f>VLOOKUP(A245,databáze!$A$2:$D$387,4,FALSE)</f>
        <v>0</v>
      </c>
      <c r="E245" s="6"/>
      <c r="H245" s="4"/>
    </row>
    <row r="246" spans="1:8" x14ac:dyDescent="0.2">
      <c r="A246" s="62" t="s">
        <v>74</v>
      </c>
      <c r="B246" s="117" t="s">
        <v>484</v>
      </c>
      <c r="C246" s="106" t="str">
        <f>VLOOKUP(A246,databáze!$A$2:$D$387,3,FALSE)</f>
        <v>SŽDC s.o.</v>
      </c>
      <c r="D246" s="107">
        <f>VLOOKUP(A246,databáze!$A$2:$D$387,4,FALSE)</f>
        <v>0</v>
      </c>
      <c r="E246" s="6"/>
      <c r="H246" s="4"/>
    </row>
    <row r="247" spans="1:8" ht="13.5" thickBot="1" x14ac:dyDescent="0.25">
      <c r="A247" s="59" t="s">
        <v>485</v>
      </c>
      <c r="B247" s="118" t="s">
        <v>486</v>
      </c>
      <c r="C247" s="109" t="str">
        <f>VLOOKUP(A247,databáze!$A$2:$D$387,3,FALSE)</f>
        <v>SŽDC s.o.</v>
      </c>
      <c r="D247" s="110">
        <f>VLOOKUP(A247,databáze!$A$2:$D$387,4,FALSE)</f>
        <v>0</v>
      </c>
      <c r="E247" s="6"/>
      <c r="H247" s="4"/>
    </row>
    <row r="248" spans="1:8" x14ac:dyDescent="0.2">
      <c r="A248" s="132" t="s">
        <v>487</v>
      </c>
      <c r="B248" s="133" t="s">
        <v>488</v>
      </c>
      <c r="C248" s="134" t="str">
        <f>VLOOKUP(A248,databáze!$A$2:$D$387,3,FALSE)</f>
        <v>SŽDC s.o.</v>
      </c>
      <c r="D248" s="135">
        <f>VLOOKUP(A248,databáze!$A$2:$D$387,4,FALSE)</f>
        <v>0</v>
      </c>
      <c r="E248" s="6"/>
      <c r="H248" s="4"/>
    </row>
    <row r="249" spans="1:8" x14ac:dyDescent="0.2">
      <c r="A249" s="62" t="s">
        <v>489</v>
      </c>
      <c r="B249" s="117" t="s">
        <v>490</v>
      </c>
      <c r="C249" s="106" t="str">
        <f>VLOOKUP(A249,databáze!$A$2:$D$387,3,FALSE)</f>
        <v>SŽDC s.o.</v>
      </c>
      <c r="D249" s="107">
        <f>VLOOKUP(A249,databáze!$A$2:$D$387,4,FALSE)</f>
        <v>0</v>
      </c>
      <c r="E249" s="6"/>
      <c r="H249" s="4"/>
    </row>
    <row r="250" spans="1:8" x14ac:dyDescent="0.2">
      <c r="A250" s="62" t="s">
        <v>491</v>
      </c>
      <c r="B250" s="117" t="s">
        <v>492</v>
      </c>
      <c r="C250" s="106" t="str">
        <f>VLOOKUP(A250,databáze!$A$2:$D$387,3,FALSE)</f>
        <v>SŽDC s.o.</v>
      </c>
      <c r="D250" s="107">
        <f>VLOOKUP(A250,databáze!$A$2:$D$387,4,FALSE)</f>
        <v>0</v>
      </c>
      <c r="E250" s="6"/>
      <c r="H250" s="4"/>
    </row>
    <row r="251" spans="1:8" ht="25.5" x14ac:dyDescent="0.2">
      <c r="A251" s="62" t="s">
        <v>493</v>
      </c>
      <c r="B251" s="117" t="s">
        <v>494</v>
      </c>
      <c r="C251" s="106" t="str">
        <f>VLOOKUP(A251,databáze!$A$2:$D$387,3,FALSE)</f>
        <v>SŽDC s.o.</v>
      </c>
      <c r="D251" s="107">
        <f>VLOOKUP(A251,databáze!$A$2:$D$387,4,FALSE)</f>
        <v>0</v>
      </c>
      <c r="E251" s="6"/>
      <c r="H251" s="4"/>
    </row>
    <row r="252" spans="1:8" ht="13.5" thickBot="1" x14ac:dyDescent="0.25">
      <c r="A252" s="59" t="s">
        <v>75</v>
      </c>
      <c r="B252" s="118" t="s">
        <v>495</v>
      </c>
      <c r="C252" s="109" t="str">
        <f>VLOOKUP(A252,databáze!$A$2:$D$387,3,FALSE)</f>
        <v>SŽDC s.o.</v>
      </c>
      <c r="D252" s="110">
        <f>VLOOKUP(A252,databáze!$A$2:$D$387,4,FALSE)</f>
        <v>0</v>
      </c>
      <c r="E252" s="6"/>
      <c r="H252" s="4"/>
    </row>
    <row r="253" spans="1:8" x14ac:dyDescent="0.2">
      <c r="A253" s="132" t="s">
        <v>496</v>
      </c>
      <c r="B253" s="133" t="s">
        <v>497</v>
      </c>
      <c r="C253" s="134" t="str">
        <f>VLOOKUP(A253,databáze!$A$2:$D$387,3,FALSE)</f>
        <v>SŽDC s.o.</v>
      </c>
      <c r="D253" s="135">
        <f>VLOOKUP(A253,databáze!$A$2:$D$387,4,FALSE)</f>
        <v>0</v>
      </c>
      <c r="E253" s="6"/>
      <c r="H253" s="4"/>
    </row>
    <row r="254" spans="1:8" x14ac:dyDescent="0.2">
      <c r="A254" s="62" t="s">
        <v>498</v>
      </c>
      <c r="B254" s="117" t="s">
        <v>499</v>
      </c>
      <c r="C254" s="106" t="str">
        <f>VLOOKUP(A254,databáze!$A$2:$D$387,3,FALSE)</f>
        <v>SŽDC s.o.</v>
      </c>
      <c r="D254" s="107">
        <f>VLOOKUP(A254,databáze!$A$2:$D$387,4,FALSE)</f>
        <v>0</v>
      </c>
      <c r="E254" s="6"/>
      <c r="H254" s="4"/>
    </row>
    <row r="255" spans="1:8" x14ac:dyDescent="0.2">
      <c r="A255" s="62" t="s">
        <v>56</v>
      </c>
      <c r="B255" s="117" t="s">
        <v>500</v>
      </c>
      <c r="C255" s="106" t="str">
        <f>VLOOKUP(A255,databáze!$A$2:$D$387,3,FALSE)</f>
        <v>SŽDC s.o.</v>
      </c>
      <c r="D255" s="107">
        <f>VLOOKUP(A255,databáze!$A$2:$D$387,4,FALSE)</f>
        <v>0</v>
      </c>
      <c r="E255" s="6"/>
      <c r="H255" s="4"/>
    </row>
    <row r="256" spans="1:8" ht="13.5" thickBot="1" x14ac:dyDescent="0.25">
      <c r="A256" s="59" t="s">
        <v>76</v>
      </c>
      <c r="B256" s="118" t="s">
        <v>501</v>
      </c>
      <c r="C256" s="109" t="str">
        <f>VLOOKUP(A256,databáze!$A$2:$D$387,3,FALSE)</f>
        <v>SŽDC s.o.</v>
      </c>
      <c r="D256" s="110">
        <f>VLOOKUP(A256,databáze!$A$2:$D$387,4,FALSE)</f>
        <v>0</v>
      </c>
      <c r="E256" s="6"/>
      <c r="H256" s="4"/>
    </row>
    <row r="257" spans="1:8" x14ac:dyDescent="0.2">
      <c r="A257" s="132" t="s">
        <v>502</v>
      </c>
      <c r="B257" s="133" t="s">
        <v>503</v>
      </c>
      <c r="C257" s="134" t="str">
        <f>VLOOKUP(A257,databáze!$A$2:$D$387,3,FALSE)</f>
        <v>SŽDC s.o.</v>
      </c>
      <c r="D257" s="135">
        <f>VLOOKUP(A257,databáze!$A$2:$D$387,4,FALSE)</f>
        <v>0</v>
      </c>
      <c r="E257" s="6"/>
      <c r="H257" s="4"/>
    </row>
    <row r="258" spans="1:8" ht="13.5" thickBot="1" x14ac:dyDescent="0.25">
      <c r="A258" s="59" t="s">
        <v>77</v>
      </c>
      <c r="B258" s="118" t="s">
        <v>504</v>
      </c>
      <c r="C258" s="109" t="str">
        <f>VLOOKUP(A258,databáze!$A$2:$D$387,3,FALSE)</f>
        <v>SŽDC s.o.</v>
      </c>
      <c r="D258" s="110">
        <f>VLOOKUP(A258,databáze!$A$2:$D$387,4,FALSE)</f>
        <v>0</v>
      </c>
      <c r="E258" s="6"/>
      <c r="H258" s="4"/>
    </row>
    <row r="259" spans="1:8" x14ac:dyDescent="0.2">
      <c r="A259" s="15" t="s">
        <v>505</v>
      </c>
      <c r="B259" s="119" t="s">
        <v>506</v>
      </c>
      <c r="C259" s="120" t="str">
        <f>VLOOKUP(A259,databáze!$A$2:$D$387,3,FALSE)</f>
        <v>SŽDC s.o.</v>
      </c>
      <c r="D259" s="121">
        <f>VLOOKUP(A259,databáze!$A$2:$D$387,4,FALSE)</f>
        <v>0</v>
      </c>
      <c r="E259" s="6"/>
      <c r="H259" s="4"/>
    </row>
    <row r="260" spans="1:8" x14ac:dyDescent="0.2">
      <c r="A260" s="62" t="s">
        <v>507</v>
      </c>
      <c r="B260" s="117" t="s">
        <v>508</v>
      </c>
      <c r="C260" s="106" t="str">
        <f>VLOOKUP(A260,databáze!$A$2:$D$387,3,FALSE)</f>
        <v>Ostatní</v>
      </c>
      <c r="D260" s="107">
        <f>VLOOKUP(A260,databáze!$A$2:$D$387,4,FALSE)</f>
        <v>0</v>
      </c>
      <c r="E260" s="6"/>
      <c r="H260" s="4"/>
    </row>
    <row r="261" spans="1:8" x14ac:dyDescent="0.2">
      <c r="A261" s="62" t="s">
        <v>509</v>
      </c>
      <c r="B261" s="117" t="s">
        <v>510</v>
      </c>
      <c r="C261" s="106" t="str">
        <f>VLOOKUP(A261,databáze!$A$2:$D$387,3,FALSE)</f>
        <v>SŽDC s.o.</v>
      </c>
      <c r="D261" s="107">
        <f>VLOOKUP(A261,databáze!$A$2:$D$387,4,FALSE)</f>
        <v>0</v>
      </c>
      <c r="E261" s="6"/>
      <c r="H261" s="4"/>
    </row>
    <row r="262" spans="1:8" x14ac:dyDescent="0.2">
      <c r="A262" s="62" t="s">
        <v>511</v>
      </c>
      <c r="B262" s="117" t="s">
        <v>512</v>
      </c>
      <c r="C262" s="106" t="str">
        <f>VLOOKUP(A262,databáze!$A$2:$D$387,3,FALSE)</f>
        <v>SŽDC s.o.</v>
      </c>
      <c r="D262" s="107">
        <f>VLOOKUP(A262,databáze!$A$2:$D$387,4,FALSE)</f>
        <v>0</v>
      </c>
      <c r="E262" s="6"/>
      <c r="H262" s="4"/>
    </row>
    <row r="263" spans="1:8" x14ac:dyDescent="0.2">
      <c r="A263" s="62" t="s">
        <v>513</v>
      </c>
      <c r="B263" s="117" t="s">
        <v>514</v>
      </c>
      <c r="C263" s="106" t="str">
        <f>VLOOKUP(A263,databáze!$A$2:$D$387,3,FALSE)</f>
        <v>SŽDC s.o.</v>
      </c>
      <c r="D263" s="107">
        <f>VLOOKUP(A263,databáze!$A$2:$D$387,4,FALSE)</f>
        <v>0</v>
      </c>
      <c r="E263" s="6"/>
      <c r="H263" s="4"/>
    </row>
    <row r="264" spans="1:8" ht="13.5" thickBot="1" x14ac:dyDescent="0.25">
      <c r="A264" s="59" t="s">
        <v>515</v>
      </c>
      <c r="B264" s="118" t="s">
        <v>516</v>
      </c>
      <c r="C264" s="109" t="str">
        <f>VLOOKUP(A264,databáze!$A$2:$D$387,3,FALSE)</f>
        <v>SŽDC s.o.</v>
      </c>
      <c r="D264" s="110">
        <f>VLOOKUP(A264,databáze!$A$2:$D$387,4,FALSE)</f>
        <v>0</v>
      </c>
      <c r="E264" s="6"/>
      <c r="H264" s="4"/>
    </row>
    <row r="265" spans="1:8" ht="13.5" thickBot="1" x14ac:dyDescent="0.25">
      <c r="A265" s="15"/>
      <c r="B265" s="9"/>
      <c r="C265" s="56"/>
      <c r="D265" s="57"/>
      <c r="E265" s="6"/>
      <c r="H265" s="4"/>
    </row>
    <row r="266" spans="1:8" ht="22.5" customHeight="1" x14ac:dyDescent="0.2">
      <c r="A266" s="72"/>
      <c r="B266" s="163" t="s">
        <v>26</v>
      </c>
      <c r="C266" s="163"/>
      <c r="D266" s="164"/>
      <c r="E266" s="96">
        <f>SUM(D267:D280)</f>
        <v>0</v>
      </c>
      <c r="G266">
        <f>SUBTOTAL(3,A267:A280)</f>
        <v>13</v>
      </c>
    </row>
    <row r="267" spans="1:8" x14ac:dyDescent="0.2">
      <c r="A267" s="62" t="s">
        <v>537</v>
      </c>
      <c r="B267" s="117" t="s">
        <v>538</v>
      </c>
      <c r="C267" s="124" t="str">
        <f>VLOOKUP(A267,databáze!$A$2:$D$387,3,FALSE)</f>
        <v>SŽDC s.o.</v>
      </c>
      <c r="D267" s="107">
        <f>VLOOKUP(A267,databáze!$A$2:$D$387,4,FALSE)</f>
        <v>0</v>
      </c>
      <c r="E267" s="6"/>
      <c r="H267" s="4"/>
    </row>
    <row r="268" spans="1:8" x14ac:dyDescent="0.2">
      <c r="A268" s="62" t="s">
        <v>517</v>
      </c>
      <c r="B268" s="117" t="s">
        <v>518</v>
      </c>
      <c r="C268" s="106" t="str">
        <f>VLOOKUP(A268,databáze!$A$2:$D$387,3,FALSE)</f>
        <v>SŽDC s.o.</v>
      </c>
      <c r="D268" s="107">
        <f>VLOOKUP(A268,databáze!$A$2:$D$387,4,FALSE)</f>
        <v>0</v>
      </c>
      <c r="E268" s="6"/>
      <c r="H268" s="4"/>
    </row>
    <row r="269" spans="1:8" x14ac:dyDescent="0.2">
      <c r="A269" s="62" t="s">
        <v>519</v>
      </c>
      <c r="B269" s="117" t="s">
        <v>520</v>
      </c>
      <c r="C269" s="106" t="str">
        <f>VLOOKUP(A269,databáze!$A$2:$D$387,3,FALSE)</f>
        <v>SŽDC s.o.</v>
      </c>
      <c r="D269" s="107">
        <f>VLOOKUP(A269,databáze!$A$2:$D$387,4,FALSE)</f>
        <v>0</v>
      </c>
      <c r="E269" s="6"/>
      <c r="H269" s="4"/>
    </row>
    <row r="270" spans="1:8" x14ac:dyDescent="0.2">
      <c r="A270" s="62" t="s">
        <v>521</v>
      </c>
      <c r="B270" s="117" t="s">
        <v>522</v>
      </c>
      <c r="C270" s="106" t="str">
        <f>VLOOKUP(A270,databáze!$A$2:$D$387,3,FALSE)</f>
        <v>SŽDC s.o.</v>
      </c>
      <c r="D270" s="107">
        <f>VLOOKUP(A270,databáze!$A$2:$D$387,4,FALSE)</f>
        <v>0</v>
      </c>
      <c r="E270" s="6"/>
      <c r="H270" s="4"/>
    </row>
    <row r="271" spans="1:8" x14ac:dyDescent="0.2">
      <c r="A271" s="62" t="s">
        <v>57</v>
      </c>
      <c r="B271" s="117" t="s">
        <v>523</v>
      </c>
      <c r="C271" s="106" t="str">
        <f>VLOOKUP(A271,databáze!$A$2:$D$387,3,FALSE)</f>
        <v>SŽDC s.o.</v>
      </c>
      <c r="D271" s="107">
        <f>VLOOKUP(A271,databáze!$A$2:$D$387,4,FALSE)</f>
        <v>0</v>
      </c>
      <c r="E271" s="6"/>
      <c r="H271" s="4"/>
    </row>
    <row r="272" spans="1:8" ht="13.5" thickBot="1" x14ac:dyDescent="0.25">
      <c r="A272" s="59" t="s">
        <v>78</v>
      </c>
      <c r="B272" s="118" t="s">
        <v>524</v>
      </c>
      <c r="C272" s="109" t="str">
        <f>VLOOKUP(A272,databáze!$A$2:$D$387,3,FALSE)</f>
        <v>SŽDC s.o.</v>
      </c>
      <c r="D272" s="110">
        <f>VLOOKUP(A272,databáze!$A$2:$D$387,4,FALSE)</f>
        <v>0</v>
      </c>
      <c r="E272" s="6"/>
      <c r="H272" s="4"/>
    </row>
    <row r="273" spans="1:8" x14ac:dyDescent="0.2">
      <c r="A273" s="132" t="s">
        <v>525</v>
      </c>
      <c r="B273" s="133" t="s">
        <v>526</v>
      </c>
      <c r="C273" s="134" t="str">
        <f>VLOOKUP(A273,databáze!$A$2:$D$387,3,FALSE)</f>
        <v>SŽDC s.o.</v>
      </c>
      <c r="D273" s="135">
        <f>VLOOKUP(A273,databáze!$A$2:$D$387,4,FALSE)</f>
        <v>0</v>
      </c>
      <c r="E273" s="6"/>
      <c r="H273" s="4"/>
    </row>
    <row r="274" spans="1:8" x14ac:dyDescent="0.2">
      <c r="A274" s="15" t="s">
        <v>527</v>
      </c>
      <c r="B274" s="119" t="s">
        <v>528</v>
      </c>
      <c r="C274" s="120" t="str">
        <f>VLOOKUP(A274,databáze!$A$2:$D$387,3,FALSE)</f>
        <v>SŽDC s.o.</v>
      </c>
      <c r="D274" s="121">
        <f>VLOOKUP(A274,databáze!$A$2:$D$387,4,FALSE)</f>
        <v>0</v>
      </c>
      <c r="E274" s="6"/>
      <c r="H274" s="4"/>
    </row>
    <row r="275" spans="1:8" x14ac:dyDescent="0.2">
      <c r="A275" s="15" t="s">
        <v>529</v>
      </c>
      <c r="B275" s="119" t="s">
        <v>530</v>
      </c>
      <c r="C275" s="120" t="str">
        <f>VLOOKUP(A275,databáze!$A$2:$D$387,3,FALSE)</f>
        <v>SŽDC s.o.</v>
      </c>
      <c r="D275" s="121">
        <f>VLOOKUP(A275,databáze!$A$2:$D$387,4,FALSE)</f>
        <v>0</v>
      </c>
      <c r="E275" s="6"/>
      <c r="H275" s="4"/>
    </row>
    <row r="276" spans="1:8" x14ac:dyDescent="0.2">
      <c r="A276" s="15" t="s">
        <v>531</v>
      </c>
      <c r="B276" s="119" t="s">
        <v>532</v>
      </c>
      <c r="C276" s="120" t="str">
        <f>VLOOKUP(A276,databáze!$A$2:$D$387,3,FALSE)</f>
        <v>SŽDC s.o.</v>
      </c>
      <c r="D276" s="121">
        <f>VLOOKUP(A276,databáze!$A$2:$D$387,4,FALSE)</f>
        <v>0</v>
      </c>
      <c r="E276" s="6"/>
      <c r="H276" s="4"/>
    </row>
    <row r="277" spans="1:8" x14ac:dyDescent="0.2">
      <c r="A277" s="15" t="s">
        <v>533</v>
      </c>
      <c r="B277" s="119" t="s">
        <v>534</v>
      </c>
      <c r="C277" s="120" t="str">
        <f>VLOOKUP(A277,databáze!$A$2:$D$387,3,FALSE)</f>
        <v>SŽDC s.o.</v>
      </c>
      <c r="D277" s="121">
        <f>VLOOKUP(A277,databáze!$A$2:$D$387,4,FALSE)</f>
        <v>0</v>
      </c>
      <c r="E277" s="6"/>
      <c r="H277" s="4"/>
    </row>
    <row r="278" spans="1:8" x14ac:dyDescent="0.2">
      <c r="A278" s="15" t="s">
        <v>58</v>
      </c>
      <c r="B278" s="119" t="s">
        <v>535</v>
      </c>
      <c r="C278" s="120" t="str">
        <f>VLOOKUP(A278,databáze!$A$2:$D$387,3,FALSE)</f>
        <v>SŽDC s.o.</v>
      </c>
      <c r="D278" s="121">
        <f>VLOOKUP(A278,databáze!$A$2:$D$387,4,FALSE)</f>
        <v>0</v>
      </c>
      <c r="E278" s="6"/>
      <c r="H278" s="4"/>
    </row>
    <row r="279" spans="1:8" ht="13.5" thickBot="1" x14ac:dyDescent="0.25">
      <c r="A279" s="59" t="s">
        <v>79</v>
      </c>
      <c r="B279" s="118" t="s">
        <v>536</v>
      </c>
      <c r="C279" s="109" t="str">
        <f>VLOOKUP(A279,databáze!$A$2:$D$387,3,FALSE)</f>
        <v>SŽDC s.o.</v>
      </c>
      <c r="D279" s="110">
        <f>VLOOKUP(A279,databáze!$A$2:$D$387,4,FALSE)</f>
        <v>0</v>
      </c>
      <c r="E279" s="6"/>
      <c r="H279" s="4"/>
    </row>
    <row r="280" spans="1:8" ht="13.5" thickBot="1" x14ac:dyDescent="0.25">
      <c r="A280" s="15"/>
      <c r="B280" s="9"/>
      <c r="C280" s="22"/>
      <c r="D280" s="48"/>
      <c r="E280" s="6"/>
      <c r="H280" s="4"/>
    </row>
    <row r="281" spans="1:8" ht="30" customHeight="1" x14ac:dyDescent="0.2">
      <c r="A281" s="71"/>
      <c r="B281" s="163" t="s">
        <v>539</v>
      </c>
      <c r="C281" s="163"/>
      <c r="D281" s="164"/>
      <c r="E281" s="96">
        <f>SUM(D282:D302)</f>
        <v>0</v>
      </c>
      <c r="G281">
        <f>SUBTOTAL(3,A282:A302)</f>
        <v>20</v>
      </c>
    </row>
    <row r="282" spans="1:8" x14ac:dyDescent="0.2">
      <c r="A282" s="62" t="s">
        <v>540</v>
      </c>
      <c r="B282" s="117" t="s">
        <v>541</v>
      </c>
      <c r="C282" s="124" t="str">
        <f>VLOOKUP(A282,databáze!$A$2:$D$387,3,FALSE)</f>
        <v>SŽDC s.o.</v>
      </c>
      <c r="D282" s="107">
        <f>VLOOKUP(A282,databáze!$A$2:$D$387,4,FALSE)</f>
        <v>0</v>
      </c>
      <c r="E282" s="6"/>
      <c r="H282" s="4"/>
    </row>
    <row r="283" spans="1:8" x14ac:dyDescent="0.2">
      <c r="A283" s="62" t="s">
        <v>542</v>
      </c>
      <c r="B283" s="117" t="s">
        <v>543</v>
      </c>
      <c r="C283" s="124" t="str">
        <f>VLOOKUP(A283,databáze!$A$2:$D$387,3,FALSE)</f>
        <v>SŽDC s.o.</v>
      </c>
      <c r="D283" s="107">
        <f>VLOOKUP(A283,databáze!$A$2:$D$387,4,FALSE)</f>
        <v>0</v>
      </c>
      <c r="E283" s="6"/>
      <c r="H283" s="4"/>
    </row>
    <row r="284" spans="1:8" ht="13.5" thickBot="1" x14ac:dyDescent="0.25">
      <c r="A284" s="59" t="s">
        <v>83</v>
      </c>
      <c r="B284" s="118" t="s">
        <v>544</v>
      </c>
      <c r="C284" s="126" t="str">
        <f>VLOOKUP(A284,databáze!$A$2:$D$387,3,FALSE)</f>
        <v>SŽDC s.o.</v>
      </c>
      <c r="D284" s="110">
        <f>VLOOKUP(A284,databáze!$A$2:$D$387,4,FALSE)</f>
        <v>0</v>
      </c>
      <c r="E284" s="6"/>
      <c r="H284" s="4"/>
    </row>
    <row r="285" spans="1:8" x14ac:dyDescent="0.2">
      <c r="A285" s="15" t="s">
        <v>545</v>
      </c>
      <c r="B285" s="119" t="s">
        <v>546</v>
      </c>
      <c r="C285" s="125" t="str">
        <f>VLOOKUP(A285,databáze!$A$2:$D$387,3,FALSE)</f>
        <v>SŽDC s.o.</v>
      </c>
      <c r="D285" s="121">
        <f>VLOOKUP(A285,databáze!$A$2:$D$387,4,FALSE)</f>
        <v>0</v>
      </c>
      <c r="E285" s="6"/>
      <c r="H285" s="4"/>
    </row>
    <row r="286" spans="1:8" x14ac:dyDescent="0.2">
      <c r="A286" s="62" t="s">
        <v>547</v>
      </c>
      <c r="B286" s="117" t="s">
        <v>548</v>
      </c>
      <c r="C286" s="124" t="str">
        <f>VLOOKUP(A286,databáze!$A$2:$D$387,3,FALSE)</f>
        <v>SŽDC s.o.</v>
      </c>
      <c r="D286" s="107">
        <f>VLOOKUP(A286,databáze!$A$2:$D$387,4,FALSE)</f>
        <v>0</v>
      </c>
      <c r="E286" s="6"/>
      <c r="H286" s="4"/>
    </row>
    <row r="287" spans="1:8" x14ac:dyDescent="0.2">
      <c r="A287" s="62" t="s">
        <v>549</v>
      </c>
      <c r="B287" s="117" t="s">
        <v>550</v>
      </c>
      <c r="C287" s="124" t="str">
        <f>VLOOKUP(A287,databáze!$A$2:$D$387,3,FALSE)</f>
        <v>SŽDC s.o.</v>
      </c>
      <c r="D287" s="107">
        <f>VLOOKUP(A287,databáze!$A$2:$D$387,4,FALSE)</f>
        <v>0</v>
      </c>
      <c r="E287" s="6"/>
      <c r="H287" s="4"/>
    </row>
    <row r="288" spans="1:8" ht="12.95" customHeight="1" x14ac:dyDescent="0.2">
      <c r="A288" s="62" t="s">
        <v>551</v>
      </c>
      <c r="B288" s="117" t="s">
        <v>552</v>
      </c>
      <c r="C288" s="124" t="str">
        <f>VLOOKUP(A288,databáze!$A$2:$D$387,3,FALSE)</f>
        <v>SŽDC s.o.</v>
      </c>
      <c r="D288" s="107">
        <f>VLOOKUP(A288,databáze!$A$2:$D$387,4,FALSE)</f>
        <v>0</v>
      </c>
      <c r="E288" s="6"/>
      <c r="H288" s="4"/>
    </row>
    <row r="289" spans="1:8" x14ac:dyDescent="0.2">
      <c r="A289" s="62" t="s">
        <v>553</v>
      </c>
      <c r="B289" s="117" t="s">
        <v>554</v>
      </c>
      <c r="C289" s="124" t="str">
        <f>VLOOKUP(A289,databáze!$A$2:$D$387,3,FALSE)</f>
        <v>SŽDC s.o.</v>
      </c>
      <c r="D289" s="107">
        <f>VLOOKUP(A289,databáze!$A$2:$D$387,4,FALSE)</f>
        <v>0</v>
      </c>
      <c r="E289" s="6"/>
      <c r="H289" s="4"/>
    </row>
    <row r="290" spans="1:8" x14ac:dyDescent="0.2">
      <c r="A290" s="62" t="s">
        <v>555</v>
      </c>
      <c r="B290" s="117" t="s">
        <v>556</v>
      </c>
      <c r="C290" s="124" t="str">
        <f>VLOOKUP(A290,databáze!$A$2:$D$387,3,FALSE)</f>
        <v>SŽDC s.o.</v>
      </c>
      <c r="D290" s="107">
        <f>VLOOKUP(A290,databáze!$A$2:$D$387,4,FALSE)</f>
        <v>0</v>
      </c>
      <c r="E290" s="6"/>
      <c r="H290" s="4"/>
    </row>
    <row r="291" spans="1:8" x14ac:dyDescent="0.2">
      <c r="A291" s="62" t="s">
        <v>557</v>
      </c>
      <c r="B291" s="117" t="s">
        <v>558</v>
      </c>
      <c r="C291" s="124" t="str">
        <f>VLOOKUP(A291,databáze!$A$2:$D$387,3,FALSE)</f>
        <v>SŽDC s.o.</v>
      </c>
      <c r="D291" s="107">
        <f>VLOOKUP(A291,databáze!$A$2:$D$387,4,FALSE)</f>
        <v>0</v>
      </c>
      <c r="E291" s="6"/>
      <c r="H291" s="4"/>
    </row>
    <row r="292" spans="1:8" x14ac:dyDescent="0.2">
      <c r="A292" s="62" t="s">
        <v>559</v>
      </c>
      <c r="B292" s="117" t="s">
        <v>560</v>
      </c>
      <c r="C292" s="124" t="str">
        <f>VLOOKUP(A292,databáze!$A$2:$D$387,3,FALSE)</f>
        <v>SŽDC s.o.</v>
      </c>
      <c r="D292" s="107">
        <f>VLOOKUP(A292,databáze!$A$2:$D$387,4,FALSE)</f>
        <v>0</v>
      </c>
      <c r="E292" s="6"/>
      <c r="H292" s="4"/>
    </row>
    <row r="293" spans="1:8" x14ac:dyDescent="0.2">
      <c r="A293" s="62" t="s">
        <v>561</v>
      </c>
      <c r="B293" s="117" t="s">
        <v>562</v>
      </c>
      <c r="C293" s="124" t="str">
        <f>VLOOKUP(A293,databáze!$A$2:$D$387,3,FALSE)</f>
        <v>SŽDC s.o.</v>
      </c>
      <c r="D293" s="107">
        <f>VLOOKUP(A293,databáze!$A$2:$D$387,4,FALSE)</f>
        <v>0</v>
      </c>
      <c r="E293" s="6"/>
      <c r="H293" s="4"/>
    </row>
    <row r="294" spans="1:8" x14ac:dyDescent="0.2">
      <c r="A294" s="62" t="s">
        <v>563</v>
      </c>
      <c r="B294" s="117" t="s">
        <v>564</v>
      </c>
      <c r="C294" s="124" t="str">
        <f>VLOOKUP(A294,databáze!$A$2:$D$387,3,FALSE)</f>
        <v>SŽDC s.o.</v>
      </c>
      <c r="D294" s="107">
        <f>VLOOKUP(A294,databáze!$A$2:$D$387,4,FALSE)</f>
        <v>0</v>
      </c>
      <c r="E294" s="6"/>
      <c r="H294" s="4"/>
    </row>
    <row r="295" spans="1:8" x14ac:dyDescent="0.2">
      <c r="A295" s="62" t="s">
        <v>61</v>
      </c>
      <c r="B295" s="117" t="s">
        <v>565</v>
      </c>
      <c r="C295" s="124" t="str">
        <f>VLOOKUP(A295,databáze!$A$2:$D$387,3,FALSE)</f>
        <v>SŽDC s.o.</v>
      </c>
      <c r="D295" s="107">
        <f>VLOOKUP(A295,databáze!$A$2:$D$387,4,FALSE)</f>
        <v>0</v>
      </c>
      <c r="E295" s="6"/>
      <c r="H295" s="4"/>
    </row>
    <row r="296" spans="1:8" ht="12.95" customHeight="1" x14ac:dyDescent="0.2">
      <c r="A296" s="15" t="s">
        <v>62</v>
      </c>
      <c r="B296" s="119" t="s">
        <v>566</v>
      </c>
      <c r="C296" s="124" t="str">
        <f>VLOOKUP(A296,databáze!$A$2:$D$387,3,FALSE)</f>
        <v>SŽDC s.o.</v>
      </c>
      <c r="D296" s="107">
        <f>VLOOKUP(A296,databáze!$A$2:$D$387,4,FALSE)</f>
        <v>0</v>
      </c>
      <c r="E296" s="6"/>
      <c r="H296" s="4"/>
    </row>
    <row r="297" spans="1:8" x14ac:dyDescent="0.2">
      <c r="A297" s="15" t="s">
        <v>80</v>
      </c>
      <c r="B297" s="119" t="s">
        <v>567</v>
      </c>
      <c r="C297" s="124" t="str">
        <f>VLOOKUP(A297,databáze!$A$2:$D$387,3,FALSE)</f>
        <v>SŽDC s.o.</v>
      </c>
      <c r="D297" s="107">
        <f>VLOOKUP(A297,databáze!$A$2:$D$387,4,FALSE)</f>
        <v>0</v>
      </c>
      <c r="E297" s="6"/>
      <c r="H297" s="4"/>
    </row>
    <row r="298" spans="1:8" ht="12.95" customHeight="1" x14ac:dyDescent="0.2">
      <c r="A298" s="15" t="s">
        <v>568</v>
      </c>
      <c r="B298" s="119" t="s">
        <v>569</v>
      </c>
      <c r="C298" s="124" t="str">
        <f>VLOOKUP(A298,databáze!$A$2:$D$387,3,FALSE)</f>
        <v>SŽDC s.o.</v>
      </c>
      <c r="D298" s="107">
        <f>VLOOKUP(A298,databáze!$A$2:$D$387,4,FALSE)</f>
        <v>0</v>
      </c>
      <c r="E298" s="6"/>
      <c r="H298" s="4"/>
    </row>
    <row r="299" spans="1:8" x14ac:dyDescent="0.2">
      <c r="A299" s="15" t="s">
        <v>570</v>
      </c>
      <c r="B299" s="119" t="s">
        <v>571</v>
      </c>
      <c r="C299" s="124" t="str">
        <f>VLOOKUP(A299,databáze!$A$2:$D$387,3,FALSE)</f>
        <v>SŽDC s.o.</v>
      </c>
      <c r="D299" s="107">
        <f>VLOOKUP(A299,databáze!$A$2:$D$387,4,FALSE)</f>
        <v>0</v>
      </c>
      <c r="E299" s="6"/>
      <c r="H299" s="4"/>
    </row>
    <row r="300" spans="1:8" x14ac:dyDescent="0.2">
      <c r="A300" s="62" t="s">
        <v>81</v>
      </c>
      <c r="B300" s="117" t="s">
        <v>572</v>
      </c>
      <c r="C300" s="124" t="str">
        <f>VLOOKUP(A300,databáze!$A$2:$D$387,3,FALSE)</f>
        <v>SŽDC s.o.</v>
      </c>
      <c r="D300" s="107">
        <f>VLOOKUP(A300,databáze!$A$2:$D$387,4,FALSE)</f>
        <v>0</v>
      </c>
      <c r="E300" s="6"/>
      <c r="H300" s="4"/>
    </row>
    <row r="301" spans="1:8" ht="13.5" thickBot="1" x14ac:dyDescent="0.25">
      <c r="A301" s="63" t="s">
        <v>82</v>
      </c>
      <c r="B301" s="64" t="s">
        <v>573</v>
      </c>
      <c r="C301" s="138" t="str">
        <f>VLOOKUP(A301,databáze!$A$2:$D$387,3,FALSE)</f>
        <v>SŽDC s.o.</v>
      </c>
      <c r="D301" s="116">
        <f>VLOOKUP(A301,databáze!$A$2:$D$387,4,FALSE)</f>
        <v>0</v>
      </c>
      <c r="E301" s="6"/>
      <c r="H301" s="4"/>
    </row>
    <row r="302" spans="1:8" ht="13.5" thickBot="1" x14ac:dyDescent="0.25">
      <c r="A302" s="15"/>
      <c r="B302" s="9"/>
      <c r="C302" s="65"/>
      <c r="D302" s="57"/>
      <c r="E302" s="6"/>
      <c r="H302" s="4"/>
    </row>
    <row r="303" spans="1:8" ht="19.5" x14ac:dyDescent="0.2">
      <c r="A303" s="45"/>
      <c r="B303" s="66" t="s">
        <v>22</v>
      </c>
      <c r="C303" s="46"/>
      <c r="D303" s="47"/>
      <c r="E303" s="96">
        <f>D305+D304</f>
        <v>0</v>
      </c>
      <c r="G303">
        <f>SUBTOTAL(3,A304:A305)</f>
        <v>1</v>
      </c>
    </row>
    <row r="304" spans="1:8" ht="13.5" thickBot="1" x14ac:dyDescent="0.25">
      <c r="A304" s="59" t="s">
        <v>574</v>
      </c>
      <c r="B304" s="118" t="s">
        <v>3</v>
      </c>
      <c r="C304" s="126" t="str">
        <f>VLOOKUP(A304,databáze!$A$2:$D$387,3,FALSE)</f>
        <v>SŽDC s.o.</v>
      </c>
      <c r="D304" s="110">
        <f>VLOOKUP(A304,databáze!$A$2:$D$387,4,FALSE)</f>
        <v>0</v>
      </c>
      <c r="E304" s="78"/>
    </row>
    <row r="305" spans="1:8" ht="13.5" thickBot="1" x14ac:dyDescent="0.25">
      <c r="A305" s="63"/>
      <c r="B305" s="64"/>
      <c r="C305" s="65"/>
      <c r="D305" s="57"/>
      <c r="E305" s="38"/>
      <c r="H305" s="4"/>
    </row>
    <row r="306" spans="1:8" x14ac:dyDescent="0.2">
      <c r="A306" s="24"/>
      <c r="B306" s="25"/>
      <c r="C306" s="26"/>
      <c r="D306" s="25"/>
      <c r="E306" s="27"/>
    </row>
    <row r="307" spans="1:8" ht="16.5" thickBot="1" x14ac:dyDescent="0.25">
      <c r="A307" s="85"/>
      <c r="B307" s="86" t="s">
        <v>1</v>
      </c>
      <c r="C307" s="87"/>
      <c r="D307" s="88"/>
      <c r="E307" s="38"/>
    </row>
    <row r="308" spans="1:8" ht="19.5" x14ac:dyDescent="0.2">
      <c r="A308" s="31" t="s">
        <v>2</v>
      </c>
      <c r="B308" s="32" t="s">
        <v>0</v>
      </c>
      <c r="C308" s="33"/>
      <c r="D308" s="98">
        <f>SUMIF($C$4:$C$305,A308,$D$4:$D$305)+SUMIF($C$4:$C$305,"SŽDC s.o.",$D$4:$D$305)+SUMIF($C$4:$C$305,"SŽDC, s.o.",$D$4:$D$305)</f>
        <v>0</v>
      </c>
      <c r="E308" s="36"/>
    </row>
    <row r="309" spans="1:8" ht="20.25" thickBot="1" x14ac:dyDescent="0.25">
      <c r="A309" s="30" t="s">
        <v>34</v>
      </c>
      <c r="B309" s="28" t="s">
        <v>90</v>
      </c>
      <c r="C309" s="29"/>
      <c r="D309" s="99">
        <f>SUMIF($C$4:$C$305,A309,$D$4:$D$305)</f>
        <v>0</v>
      </c>
      <c r="E309" s="36"/>
    </row>
    <row r="310" spans="1:8" ht="29.25" customHeight="1" thickTop="1" thickBot="1" x14ac:dyDescent="0.25">
      <c r="A310" s="37"/>
      <c r="B310" s="34" t="s">
        <v>4</v>
      </c>
      <c r="C310" s="35"/>
      <c r="D310" s="100">
        <f>ROUND(SUM(D308:D309),2)</f>
        <v>0</v>
      </c>
      <c r="E310" s="38"/>
      <c r="F310" s="50"/>
      <c r="G310" s="51"/>
      <c r="H310" s="51"/>
    </row>
    <row r="312" spans="1:8" x14ac:dyDescent="0.2">
      <c r="A312" s="10">
        <f>SUBTOTAL(3,A4:A305)</f>
        <v>270</v>
      </c>
    </row>
    <row r="313" spans="1:8" x14ac:dyDescent="0.2">
      <c r="G313" s="79">
        <f>SUM(G4:G305)</f>
        <v>270</v>
      </c>
    </row>
  </sheetData>
  <autoFilter ref="A3:N305"/>
  <mergeCells count="4">
    <mergeCell ref="A2:C2"/>
    <mergeCell ref="B240:D240"/>
    <mergeCell ref="B266:D266"/>
    <mergeCell ref="B281:D281"/>
  </mergeCells>
  <phoneticPr fontId="0" type="noConversion"/>
  <printOptions verticalCentered="1"/>
  <pageMargins left="1.1417322834645669" right="0.23622047244094491" top="0.78740157480314965" bottom="0.78740157480314965" header="0.51181102362204722" footer="0.51181102362204722"/>
  <pageSetup paperSize="9" scale="50" fitToHeight="0" orientation="portrait" r:id="rId1"/>
  <headerFooter alignWithMargins="0">
    <oddFooter>&amp;C&amp;P</oddFooter>
  </headerFooter>
  <rowBreaks count="2" manualBreakCount="2">
    <brk id="105" max="4" man="1"/>
    <brk id="21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/>
  <dimension ref="A1:S388"/>
  <sheetViews>
    <sheetView zoomScaleNormal="100" workbookViewId="0">
      <selection activeCell="B203" sqref="B203:B204"/>
    </sheetView>
  </sheetViews>
  <sheetFormatPr defaultRowHeight="12.75" x14ac:dyDescent="0.2"/>
  <cols>
    <col min="1" max="1" width="14" customWidth="1"/>
    <col min="2" max="2" width="81.7109375" customWidth="1"/>
    <col min="3" max="3" width="13.28515625" customWidth="1"/>
    <col min="4" max="4" width="21.28515625" customWidth="1"/>
    <col min="5" max="5" width="12.28515625" customWidth="1"/>
    <col min="6" max="6" width="4.42578125" customWidth="1"/>
    <col min="7" max="7" width="11" customWidth="1"/>
    <col min="8" max="8" width="18.7109375" bestFit="1" customWidth="1"/>
  </cols>
  <sheetData>
    <row r="1" spans="1:19" ht="24.75" customHeight="1" x14ac:dyDescent="0.2">
      <c r="A1" s="82" t="s">
        <v>11</v>
      </c>
      <c r="B1" s="73" t="s">
        <v>12</v>
      </c>
      <c r="C1" s="73" t="s">
        <v>5</v>
      </c>
      <c r="D1" s="73" t="s">
        <v>13</v>
      </c>
      <c r="G1" s="73"/>
    </row>
    <row r="2" spans="1:19" s="49" customFormat="1" ht="15" hidden="1" x14ac:dyDescent="0.2">
      <c r="A2" s="77" t="s">
        <v>218</v>
      </c>
      <c r="B2" s="75" t="s">
        <v>219</v>
      </c>
      <c r="C2" s="76" t="s">
        <v>27</v>
      </c>
      <c r="D2" s="93">
        <v>0</v>
      </c>
      <c r="E2" s="139" t="s">
        <v>38</v>
      </c>
      <c r="F2" s="81"/>
      <c r="G2" s="81"/>
      <c r="H2" s="128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s="49" customFormat="1" ht="15" hidden="1" x14ac:dyDescent="0.2">
      <c r="A3" s="77" t="s">
        <v>226</v>
      </c>
      <c r="B3" s="140" t="s">
        <v>227</v>
      </c>
      <c r="C3" s="76" t="s">
        <v>34</v>
      </c>
      <c r="D3" s="93">
        <v>0</v>
      </c>
      <c r="E3" s="139" t="s">
        <v>38</v>
      </c>
      <c r="F3" s="81"/>
      <c r="G3" s="81"/>
      <c r="H3" s="128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1:19" s="49" customFormat="1" ht="15" hidden="1" x14ac:dyDescent="0.2">
      <c r="A4" s="77" t="s">
        <v>222</v>
      </c>
      <c r="B4" s="140" t="s">
        <v>223</v>
      </c>
      <c r="C4" s="76" t="s">
        <v>27</v>
      </c>
      <c r="D4" s="93">
        <v>0</v>
      </c>
      <c r="E4" s="139" t="s">
        <v>38</v>
      </c>
      <c r="F4" s="81"/>
      <c r="G4" s="81"/>
      <c r="H4" s="128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19" s="49" customFormat="1" ht="15" hidden="1" x14ac:dyDescent="0.2">
      <c r="A5" s="77" t="s">
        <v>228</v>
      </c>
      <c r="B5" s="140" t="s">
        <v>229</v>
      </c>
      <c r="C5" s="76" t="s">
        <v>27</v>
      </c>
      <c r="D5" s="93">
        <v>0</v>
      </c>
      <c r="E5" s="139" t="s">
        <v>38</v>
      </c>
      <c r="F5" s="81"/>
      <c r="G5" s="81"/>
      <c r="H5" s="128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</row>
    <row r="6" spans="1:19" s="49" customFormat="1" ht="15" hidden="1" x14ac:dyDescent="0.2">
      <c r="A6" s="77" t="s">
        <v>232</v>
      </c>
      <c r="B6" s="140" t="s">
        <v>233</v>
      </c>
      <c r="C6" s="76" t="s">
        <v>27</v>
      </c>
      <c r="D6" s="93">
        <v>0</v>
      </c>
      <c r="E6" s="139" t="s">
        <v>38</v>
      </c>
      <c r="F6" s="81"/>
      <c r="G6" s="81"/>
      <c r="H6" s="128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</row>
    <row r="7" spans="1:19" s="49" customFormat="1" ht="15" hidden="1" x14ac:dyDescent="0.2">
      <c r="A7" s="77" t="s">
        <v>37</v>
      </c>
      <c r="B7" s="140" t="s">
        <v>236</v>
      </c>
      <c r="C7" s="76" t="s">
        <v>27</v>
      </c>
      <c r="D7" s="93">
        <v>0</v>
      </c>
      <c r="E7" s="139" t="s">
        <v>38</v>
      </c>
      <c r="F7" s="81"/>
      <c r="G7" s="81"/>
      <c r="H7" s="128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</row>
    <row r="8" spans="1:19" s="49" customFormat="1" ht="15" hidden="1" x14ac:dyDescent="0.2">
      <c r="A8" s="77" t="s">
        <v>66</v>
      </c>
      <c r="B8" s="140" t="s">
        <v>238</v>
      </c>
      <c r="C8" s="76" t="s">
        <v>27</v>
      </c>
      <c r="D8" s="93">
        <v>0</v>
      </c>
      <c r="E8" s="139" t="s">
        <v>38</v>
      </c>
      <c r="F8" s="81"/>
      <c r="G8" s="81"/>
      <c r="H8" s="128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</row>
    <row r="9" spans="1:19" s="49" customFormat="1" ht="15" hidden="1" x14ac:dyDescent="0.2">
      <c r="A9" s="139" t="s">
        <v>106</v>
      </c>
      <c r="B9" s="140" t="s">
        <v>575</v>
      </c>
      <c r="C9" s="76" t="s">
        <v>27</v>
      </c>
      <c r="D9" s="93">
        <v>0</v>
      </c>
      <c r="E9" s="139" t="s">
        <v>29</v>
      </c>
      <c r="F9" s="81"/>
      <c r="G9" s="81"/>
      <c r="H9" s="128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</row>
    <row r="10" spans="1:19" s="49" customFormat="1" ht="15" hidden="1" x14ac:dyDescent="0.2">
      <c r="A10" s="77" t="s">
        <v>146</v>
      </c>
      <c r="B10" s="140" t="s">
        <v>147</v>
      </c>
      <c r="C10" s="76" t="s">
        <v>27</v>
      </c>
      <c r="D10" s="93">
        <v>0</v>
      </c>
      <c r="E10" s="139" t="s">
        <v>28</v>
      </c>
      <c r="F10" s="81"/>
      <c r="G10" s="81"/>
      <c r="H10" s="128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</row>
    <row r="11" spans="1:19" s="49" customFormat="1" ht="15" hidden="1" x14ac:dyDescent="0.2">
      <c r="A11" s="77" t="s">
        <v>148</v>
      </c>
      <c r="B11" s="140" t="s">
        <v>149</v>
      </c>
      <c r="C11" s="76" t="s">
        <v>27</v>
      </c>
      <c r="D11" s="93">
        <v>0</v>
      </c>
      <c r="E11" s="139" t="s">
        <v>28</v>
      </c>
      <c r="F11" s="81"/>
      <c r="G11" s="81"/>
      <c r="H11" s="128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</row>
    <row r="12" spans="1:19" s="49" customFormat="1" ht="15" hidden="1" x14ac:dyDescent="0.2">
      <c r="A12" s="77" t="s">
        <v>150</v>
      </c>
      <c r="B12" s="140" t="s">
        <v>151</v>
      </c>
      <c r="C12" s="76" t="s">
        <v>34</v>
      </c>
      <c r="D12" s="93">
        <v>0</v>
      </c>
      <c r="E12" s="139" t="s">
        <v>28</v>
      </c>
      <c r="F12" s="81"/>
      <c r="G12" s="81"/>
      <c r="H12" s="128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</row>
    <row r="13" spans="1:19" s="49" customFormat="1" ht="15" hidden="1" x14ac:dyDescent="0.2">
      <c r="A13" s="77" t="s">
        <v>161</v>
      </c>
      <c r="B13" s="140" t="s">
        <v>576</v>
      </c>
      <c r="C13" s="76" t="s">
        <v>27</v>
      </c>
      <c r="D13" s="93">
        <v>0</v>
      </c>
      <c r="E13" s="139" t="s">
        <v>28</v>
      </c>
      <c r="F13" s="81"/>
      <c r="G13" s="81"/>
      <c r="H13" s="128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</row>
    <row r="14" spans="1:19" s="49" customFormat="1" ht="15" hidden="1" x14ac:dyDescent="0.2">
      <c r="A14" s="77" t="s">
        <v>127</v>
      </c>
      <c r="B14" s="140" t="s">
        <v>128</v>
      </c>
      <c r="C14" s="76" t="s">
        <v>27</v>
      </c>
      <c r="D14" s="93">
        <v>0</v>
      </c>
      <c r="E14" s="139" t="s">
        <v>28</v>
      </c>
      <c r="F14" s="81"/>
      <c r="G14" s="81"/>
      <c r="H14" s="128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</row>
    <row r="15" spans="1:19" s="49" customFormat="1" ht="15" hidden="1" x14ac:dyDescent="0.2">
      <c r="A15" s="77" t="s">
        <v>129</v>
      </c>
      <c r="B15" s="140" t="s">
        <v>130</v>
      </c>
      <c r="C15" s="76" t="s">
        <v>27</v>
      </c>
      <c r="D15" s="93">
        <v>0</v>
      </c>
      <c r="E15" s="139" t="s">
        <v>28</v>
      </c>
      <c r="F15" s="81"/>
      <c r="G15" s="81"/>
      <c r="H15" s="128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</row>
    <row r="16" spans="1:19" s="49" customFormat="1" ht="15" hidden="1" x14ac:dyDescent="0.2">
      <c r="A16" s="77" t="s">
        <v>163</v>
      </c>
      <c r="B16" s="140" t="s">
        <v>577</v>
      </c>
      <c r="C16" s="76" t="s">
        <v>27</v>
      </c>
      <c r="D16" s="93">
        <v>0</v>
      </c>
      <c r="E16" s="139" t="s">
        <v>28</v>
      </c>
      <c r="F16" s="81"/>
      <c r="G16" s="81"/>
      <c r="H16" s="128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</row>
    <row r="17" spans="1:19" s="49" customFormat="1" ht="15" hidden="1" x14ac:dyDescent="0.2">
      <c r="A17" s="77" t="s">
        <v>165</v>
      </c>
      <c r="B17" s="140" t="s">
        <v>166</v>
      </c>
      <c r="C17" s="76" t="s">
        <v>27</v>
      </c>
      <c r="D17" s="93">
        <v>0</v>
      </c>
      <c r="E17" s="139" t="s">
        <v>28</v>
      </c>
      <c r="F17" s="81"/>
      <c r="G17" s="81"/>
      <c r="H17" s="128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</row>
    <row r="18" spans="1:19" s="49" customFormat="1" ht="15" hidden="1" x14ac:dyDescent="0.2">
      <c r="A18" s="77" t="s">
        <v>92</v>
      </c>
      <c r="B18" s="140" t="s">
        <v>578</v>
      </c>
      <c r="C18" s="76" t="s">
        <v>27</v>
      </c>
      <c r="D18" s="93">
        <v>0</v>
      </c>
      <c r="E18" s="139" t="s">
        <v>29</v>
      </c>
      <c r="F18" s="81"/>
      <c r="G18" s="81"/>
      <c r="H18" s="128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</row>
    <row r="19" spans="1:19" s="49" customFormat="1" ht="15" hidden="1" x14ac:dyDescent="0.2">
      <c r="A19" s="77" t="s">
        <v>187</v>
      </c>
      <c r="B19" s="140" t="s">
        <v>188</v>
      </c>
      <c r="C19" s="76" t="s">
        <v>27</v>
      </c>
      <c r="D19" s="93">
        <v>0</v>
      </c>
      <c r="E19" s="139" t="s">
        <v>33</v>
      </c>
      <c r="F19" s="81"/>
      <c r="G19" s="81"/>
      <c r="H19" s="128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</row>
    <row r="20" spans="1:19" s="49" customFormat="1" ht="15" hidden="1" x14ac:dyDescent="0.2">
      <c r="A20" s="77" t="s">
        <v>173</v>
      </c>
      <c r="B20" s="140" t="s">
        <v>174</v>
      </c>
      <c r="C20" s="76" t="s">
        <v>27</v>
      </c>
      <c r="D20" s="93">
        <v>0</v>
      </c>
      <c r="E20" s="139" t="s">
        <v>33</v>
      </c>
      <c r="F20" s="81"/>
      <c r="G20" s="81"/>
      <c r="H20" s="128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</row>
    <row r="21" spans="1:19" s="49" customFormat="1" ht="15" hidden="1" x14ac:dyDescent="0.2">
      <c r="A21" s="77" t="s">
        <v>100</v>
      </c>
      <c r="B21" s="140" t="s">
        <v>579</v>
      </c>
      <c r="C21" s="76" t="s">
        <v>27</v>
      </c>
      <c r="D21" s="93">
        <v>0</v>
      </c>
      <c r="E21" s="139" t="s">
        <v>29</v>
      </c>
      <c r="F21" s="81"/>
      <c r="G21" s="81"/>
      <c r="H21" s="128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</row>
    <row r="22" spans="1:19" s="49" customFormat="1" ht="15" hidden="1" x14ac:dyDescent="0.2">
      <c r="A22" s="77" t="s">
        <v>108</v>
      </c>
      <c r="B22" s="140" t="s">
        <v>580</v>
      </c>
      <c r="C22" s="76" t="s">
        <v>27</v>
      </c>
      <c r="D22" s="93">
        <v>0</v>
      </c>
      <c r="E22" s="139" t="s">
        <v>29</v>
      </c>
      <c r="F22" s="81"/>
      <c r="G22" s="81"/>
      <c r="H22" s="128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</row>
    <row r="23" spans="1:19" s="49" customFormat="1" ht="15" hidden="1" x14ac:dyDescent="0.2">
      <c r="A23" s="77" t="s">
        <v>115</v>
      </c>
      <c r="B23" s="140" t="s">
        <v>116</v>
      </c>
      <c r="C23" s="76" t="s">
        <v>27</v>
      </c>
      <c r="D23" s="93">
        <v>0</v>
      </c>
      <c r="E23" s="139" t="s">
        <v>28</v>
      </c>
      <c r="F23" s="81"/>
      <c r="G23" s="81"/>
      <c r="H23" s="128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</row>
    <row r="24" spans="1:19" s="49" customFormat="1" ht="15" hidden="1" x14ac:dyDescent="0.2">
      <c r="A24" s="77" t="s">
        <v>131</v>
      </c>
      <c r="B24" s="140" t="s">
        <v>132</v>
      </c>
      <c r="C24" s="76" t="s">
        <v>27</v>
      </c>
      <c r="D24" s="93">
        <v>0</v>
      </c>
      <c r="E24" s="139" t="s">
        <v>28</v>
      </c>
      <c r="F24" s="81"/>
      <c r="G24" s="81"/>
      <c r="H24" s="128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</row>
    <row r="25" spans="1:19" s="49" customFormat="1" ht="15" hidden="1" x14ac:dyDescent="0.2">
      <c r="A25" s="77" t="s">
        <v>153</v>
      </c>
      <c r="B25" s="140" t="s">
        <v>581</v>
      </c>
      <c r="C25" s="76" t="s">
        <v>27</v>
      </c>
      <c r="D25" s="93">
        <v>0</v>
      </c>
      <c r="E25" s="139" t="s">
        <v>28</v>
      </c>
      <c r="F25" s="81"/>
      <c r="G25" s="81"/>
      <c r="H25" s="128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</row>
    <row r="26" spans="1:19" s="49" customFormat="1" ht="15" hidden="1" x14ac:dyDescent="0.2">
      <c r="A26" s="77" t="s">
        <v>94</v>
      </c>
      <c r="B26" s="140" t="s">
        <v>582</v>
      </c>
      <c r="C26" s="76" t="s">
        <v>27</v>
      </c>
      <c r="D26" s="93">
        <v>0</v>
      </c>
      <c r="E26" s="139" t="s">
        <v>29</v>
      </c>
      <c r="F26" s="81"/>
      <c r="G26" s="81"/>
      <c r="H26" s="128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</row>
    <row r="27" spans="1:19" s="49" customFormat="1" ht="15" hidden="1" x14ac:dyDescent="0.2">
      <c r="A27" s="77" t="s">
        <v>110</v>
      </c>
      <c r="B27" s="140" t="s">
        <v>583</v>
      </c>
      <c r="C27" s="76" t="s">
        <v>27</v>
      </c>
      <c r="D27" s="93">
        <v>0</v>
      </c>
      <c r="E27" s="139" t="s">
        <v>28</v>
      </c>
      <c r="F27" s="81"/>
      <c r="G27" s="81"/>
      <c r="H27" s="128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</row>
    <row r="28" spans="1:19" s="49" customFormat="1" ht="15" hidden="1" x14ac:dyDescent="0.2">
      <c r="A28" s="77" t="s">
        <v>117</v>
      </c>
      <c r="B28" s="140" t="s">
        <v>118</v>
      </c>
      <c r="C28" s="76" t="s">
        <v>27</v>
      </c>
      <c r="D28" s="93">
        <v>0</v>
      </c>
      <c r="E28" s="139" t="s">
        <v>28</v>
      </c>
      <c r="F28" s="81"/>
      <c r="G28" s="81"/>
      <c r="H28" s="128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s="49" customFormat="1" ht="15" hidden="1" x14ac:dyDescent="0.2">
      <c r="A29" s="77" t="s">
        <v>121</v>
      </c>
      <c r="B29" s="140" t="s">
        <v>584</v>
      </c>
      <c r="C29" s="76" t="s">
        <v>27</v>
      </c>
      <c r="D29" s="93">
        <v>0</v>
      </c>
      <c r="E29" s="139" t="s">
        <v>28</v>
      </c>
      <c r="F29" s="81"/>
      <c r="G29" s="81"/>
      <c r="H29" s="128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</row>
    <row r="30" spans="1:19" s="49" customFormat="1" ht="15" hidden="1" x14ac:dyDescent="0.2">
      <c r="A30" s="77" t="s">
        <v>133</v>
      </c>
      <c r="B30" s="140" t="s">
        <v>134</v>
      </c>
      <c r="C30" s="76" t="s">
        <v>27</v>
      </c>
      <c r="D30" s="93">
        <v>0</v>
      </c>
      <c r="E30" s="139" t="s">
        <v>28</v>
      </c>
      <c r="F30" s="81"/>
      <c r="G30" s="81"/>
      <c r="H30" s="128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</row>
    <row r="31" spans="1:19" s="49" customFormat="1" ht="12.95" hidden="1" customHeight="1" x14ac:dyDescent="0.2">
      <c r="A31" s="77" t="s">
        <v>135</v>
      </c>
      <c r="B31" s="140" t="s">
        <v>136</v>
      </c>
      <c r="C31" s="76" t="s">
        <v>27</v>
      </c>
      <c r="D31" s="93">
        <v>0</v>
      </c>
      <c r="E31" s="139" t="s">
        <v>28</v>
      </c>
      <c r="F31" s="81"/>
      <c r="G31" s="81"/>
      <c r="H31" s="128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</row>
    <row r="32" spans="1:19" s="49" customFormat="1" ht="15" hidden="1" x14ac:dyDescent="0.2">
      <c r="A32" s="77" t="s">
        <v>155</v>
      </c>
      <c r="B32" s="140" t="s">
        <v>585</v>
      </c>
      <c r="C32" s="76" t="s">
        <v>27</v>
      </c>
      <c r="D32" s="93">
        <v>0</v>
      </c>
      <c r="E32" s="139" t="s">
        <v>28</v>
      </c>
      <c r="F32" s="81"/>
      <c r="G32" s="81"/>
      <c r="H32" s="128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</row>
    <row r="33" spans="1:19" s="49" customFormat="1" ht="15" hidden="1" x14ac:dyDescent="0.2">
      <c r="A33" s="77" t="s">
        <v>167</v>
      </c>
      <c r="B33" s="140" t="s">
        <v>586</v>
      </c>
      <c r="C33" s="76" t="s">
        <v>27</v>
      </c>
      <c r="D33" s="93">
        <v>0</v>
      </c>
      <c r="E33" s="139" t="s">
        <v>28</v>
      </c>
      <c r="F33" s="81"/>
      <c r="G33" s="81"/>
      <c r="H33" s="128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</row>
    <row r="34" spans="1:19" s="49" customFormat="1" ht="15" hidden="1" x14ac:dyDescent="0.2">
      <c r="A34" s="77" t="s">
        <v>189</v>
      </c>
      <c r="B34" s="140" t="s">
        <v>190</v>
      </c>
      <c r="C34" s="76" t="s">
        <v>27</v>
      </c>
      <c r="D34" s="93">
        <v>0</v>
      </c>
      <c r="E34" s="139" t="s">
        <v>33</v>
      </c>
      <c r="F34" s="81"/>
      <c r="G34" s="81"/>
      <c r="H34" s="128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</row>
    <row r="35" spans="1:19" s="49" customFormat="1" ht="15" hidden="1" x14ac:dyDescent="0.2">
      <c r="A35" s="77" t="s">
        <v>199</v>
      </c>
      <c r="B35" s="140" t="s">
        <v>200</v>
      </c>
      <c r="C35" s="76" t="s">
        <v>27</v>
      </c>
      <c r="D35" s="93">
        <v>0</v>
      </c>
      <c r="E35" s="139" t="s">
        <v>33</v>
      </c>
      <c r="F35" s="81"/>
      <c r="G35" s="81"/>
      <c r="H35" s="128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</row>
    <row r="36" spans="1:19" s="49" customFormat="1" ht="15" hidden="1" x14ac:dyDescent="0.2">
      <c r="A36" s="77" t="s">
        <v>201</v>
      </c>
      <c r="B36" s="140" t="s">
        <v>202</v>
      </c>
      <c r="C36" s="76" t="s">
        <v>27</v>
      </c>
      <c r="D36" s="93">
        <v>0</v>
      </c>
      <c r="E36" s="139" t="s">
        <v>33</v>
      </c>
      <c r="F36" s="81"/>
      <c r="G36" s="81"/>
      <c r="H36" s="128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</row>
    <row r="37" spans="1:19" s="49" customFormat="1" ht="15" hidden="1" x14ac:dyDescent="0.2">
      <c r="A37" s="77" t="s">
        <v>175</v>
      </c>
      <c r="B37" s="140" t="s">
        <v>176</v>
      </c>
      <c r="C37" s="76" t="s">
        <v>27</v>
      </c>
      <c r="D37" s="93">
        <v>0</v>
      </c>
      <c r="E37" s="139" t="s">
        <v>33</v>
      </c>
      <c r="F37" s="81"/>
      <c r="G37" s="81"/>
      <c r="H37" s="128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</row>
    <row r="38" spans="1:19" s="49" customFormat="1" ht="15" hidden="1" x14ac:dyDescent="0.2">
      <c r="A38" s="77" t="s">
        <v>102</v>
      </c>
      <c r="B38" s="140" t="s">
        <v>587</v>
      </c>
      <c r="C38" s="76" t="s">
        <v>27</v>
      </c>
      <c r="D38" s="93">
        <v>0</v>
      </c>
      <c r="E38" s="139" t="s">
        <v>29</v>
      </c>
      <c r="F38" s="81"/>
      <c r="G38" s="81"/>
      <c r="H38" s="128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</row>
    <row r="39" spans="1:19" s="49" customFormat="1" ht="15" hidden="1" x14ac:dyDescent="0.2">
      <c r="A39" s="77" t="s">
        <v>96</v>
      </c>
      <c r="B39" s="140" t="s">
        <v>588</v>
      </c>
      <c r="C39" s="76" t="s">
        <v>27</v>
      </c>
      <c r="D39" s="93">
        <v>0</v>
      </c>
      <c r="E39" s="139" t="s">
        <v>29</v>
      </c>
      <c r="F39" s="81"/>
      <c r="G39" s="81"/>
      <c r="H39" s="128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</row>
    <row r="40" spans="1:19" s="49" customFormat="1" ht="15" hidden="1" x14ac:dyDescent="0.2">
      <c r="A40" s="77" t="s">
        <v>112</v>
      </c>
      <c r="B40" s="140" t="s">
        <v>589</v>
      </c>
      <c r="C40" s="76" t="s">
        <v>27</v>
      </c>
      <c r="D40" s="93">
        <v>0</v>
      </c>
      <c r="E40" s="139" t="s">
        <v>28</v>
      </c>
      <c r="F40" s="81"/>
      <c r="G40" s="81"/>
      <c r="H40" s="128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</row>
    <row r="41" spans="1:19" s="49" customFormat="1" ht="15" hidden="1" x14ac:dyDescent="0.2">
      <c r="A41" s="77" t="s">
        <v>137</v>
      </c>
      <c r="B41" s="140" t="s">
        <v>590</v>
      </c>
      <c r="C41" s="76" t="s">
        <v>27</v>
      </c>
      <c r="D41" s="93">
        <v>0</v>
      </c>
      <c r="E41" s="139" t="s">
        <v>28</v>
      </c>
      <c r="F41" s="81"/>
      <c r="G41" s="81"/>
      <c r="H41" s="128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</row>
    <row r="42" spans="1:19" s="49" customFormat="1" ht="15" hidden="1" x14ac:dyDescent="0.2">
      <c r="A42" s="77" t="s">
        <v>139</v>
      </c>
      <c r="B42" s="140" t="s">
        <v>140</v>
      </c>
      <c r="C42" s="76" t="s">
        <v>27</v>
      </c>
      <c r="D42" s="93">
        <v>0</v>
      </c>
      <c r="E42" s="139" t="s">
        <v>28</v>
      </c>
      <c r="F42" s="81"/>
      <c r="G42" s="81"/>
      <c r="H42" s="128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</row>
    <row r="43" spans="1:19" s="49" customFormat="1" ht="15" hidden="1" x14ac:dyDescent="0.2">
      <c r="A43" s="77" t="s">
        <v>169</v>
      </c>
      <c r="B43" s="140" t="s">
        <v>591</v>
      </c>
      <c r="C43" s="76" t="s">
        <v>27</v>
      </c>
      <c r="D43" s="93">
        <v>0</v>
      </c>
      <c r="E43" s="139" t="s">
        <v>28</v>
      </c>
      <c r="F43" s="81"/>
      <c r="G43" s="81"/>
      <c r="H43" s="128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</row>
    <row r="44" spans="1:19" s="49" customFormat="1" ht="15" hidden="1" x14ac:dyDescent="0.2">
      <c r="A44" s="77" t="s">
        <v>191</v>
      </c>
      <c r="B44" s="140" t="s">
        <v>192</v>
      </c>
      <c r="C44" s="76" t="s">
        <v>27</v>
      </c>
      <c r="D44" s="93">
        <v>0</v>
      </c>
      <c r="E44" s="139" t="s">
        <v>33</v>
      </c>
      <c r="F44" s="81"/>
      <c r="G44" s="81"/>
      <c r="H44" s="128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</row>
    <row r="45" spans="1:19" s="49" customFormat="1" ht="15" hidden="1" x14ac:dyDescent="0.2">
      <c r="A45" s="77" t="s">
        <v>203</v>
      </c>
      <c r="B45" s="140" t="s">
        <v>204</v>
      </c>
      <c r="C45" s="76" t="s">
        <v>27</v>
      </c>
      <c r="D45" s="93">
        <v>0</v>
      </c>
      <c r="E45" s="139" t="s">
        <v>33</v>
      </c>
      <c r="F45" s="81"/>
      <c r="G45" s="81"/>
      <c r="H45" s="128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</row>
    <row r="46" spans="1:19" s="49" customFormat="1" ht="15" hidden="1" x14ac:dyDescent="0.2">
      <c r="A46" s="77" t="s">
        <v>205</v>
      </c>
      <c r="B46" s="140" t="s">
        <v>206</v>
      </c>
      <c r="C46" s="76" t="s">
        <v>27</v>
      </c>
      <c r="D46" s="93">
        <v>0</v>
      </c>
      <c r="E46" s="139" t="s">
        <v>33</v>
      </c>
      <c r="F46" s="81"/>
      <c r="G46" s="81"/>
      <c r="H46" s="128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</row>
    <row r="47" spans="1:19" s="49" customFormat="1" ht="15" hidden="1" x14ac:dyDescent="0.2">
      <c r="A47" s="77" t="s">
        <v>177</v>
      </c>
      <c r="B47" s="140" t="s">
        <v>178</v>
      </c>
      <c r="C47" s="76" t="s">
        <v>27</v>
      </c>
      <c r="D47" s="93">
        <v>0</v>
      </c>
      <c r="E47" s="139" t="s">
        <v>33</v>
      </c>
      <c r="F47" s="81"/>
      <c r="G47" s="81"/>
      <c r="H47" s="128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</row>
    <row r="48" spans="1:19" s="49" customFormat="1" ht="15" hidden="1" x14ac:dyDescent="0.2">
      <c r="A48" s="77" t="s">
        <v>104</v>
      </c>
      <c r="B48" s="140" t="s">
        <v>592</v>
      </c>
      <c r="C48" s="76" t="s">
        <v>27</v>
      </c>
      <c r="D48" s="93">
        <v>0</v>
      </c>
      <c r="E48" s="139" t="s">
        <v>29</v>
      </c>
      <c r="F48" s="81"/>
      <c r="G48" s="81"/>
      <c r="H48" s="128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</row>
    <row r="49" spans="1:19" s="49" customFormat="1" ht="15" hidden="1" x14ac:dyDescent="0.2">
      <c r="A49" s="77" t="s">
        <v>30</v>
      </c>
      <c r="B49" s="140" t="s">
        <v>119</v>
      </c>
      <c r="C49" s="76" t="s">
        <v>27</v>
      </c>
      <c r="D49" s="93">
        <v>0</v>
      </c>
      <c r="E49" s="139" t="s">
        <v>28</v>
      </c>
      <c r="F49" s="81"/>
      <c r="G49" s="81"/>
      <c r="H49" s="128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</row>
    <row r="50" spans="1:19" s="49" customFormat="1" ht="15" hidden="1" x14ac:dyDescent="0.2">
      <c r="A50" s="77" t="s">
        <v>31</v>
      </c>
      <c r="B50" s="140" t="s">
        <v>141</v>
      </c>
      <c r="C50" s="76" t="s">
        <v>27</v>
      </c>
      <c r="D50" s="93">
        <v>0</v>
      </c>
      <c r="E50" s="139" t="s">
        <v>28</v>
      </c>
      <c r="F50" s="81"/>
      <c r="G50" s="81"/>
      <c r="H50" s="128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</row>
    <row r="51" spans="1:19" s="49" customFormat="1" ht="15" hidden="1" x14ac:dyDescent="0.2">
      <c r="A51" s="77" t="s">
        <v>32</v>
      </c>
      <c r="B51" s="140" t="s">
        <v>152</v>
      </c>
      <c r="C51" s="76" t="s">
        <v>34</v>
      </c>
      <c r="D51" s="93">
        <v>0</v>
      </c>
      <c r="E51" s="139" t="s">
        <v>28</v>
      </c>
      <c r="F51" s="81"/>
      <c r="G51" s="81"/>
      <c r="H51" s="128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</row>
    <row r="52" spans="1:19" s="49" customFormat="1" ht="15" hidden="1" x14ac:dyDescent="0.2">
      <c r="A52" s="77" t="s">
        <v>157</v>
      </c>
      <c r="B52" s="140" t="s">
        <v>593</v>
      </c>
      <c r="C52" s="76" t="s">
        <v>27</v>
      </c>
      <c r="D52" s="93">
        <v>0</v>
      </c>
      <c r="E52" s="139" t="s">
        <v>28</v>
      </c>
      <c r="F52" s="81"/>
      <c r="G52" s="81"/>
      <c r="H52" s="128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</row>
    <row r="53" spans="1:19" s="49" customFormat="1" ht="15" hidden="1" x14ac:dyDescent="0.2">
      <c r="A53" s="77" t="s">
        <v>208</v>
      </c>
      <c r="B53" s="140" t="s">
        <v>209</v>
      </c>
      <c r="C53" s="76" t="s">
        <v>27</v>
      </c>
      <c r="D53" s="93">
        <v>0</v>
      </c>
      <c r="E53" s="139" t="s">
        <v>594</v>
      </c>
      <c r="F53" s="81"/>
      <c r="G53" s="81"/>
      <c r="H53" s="128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</row>
    <row r="54" spans="1:19" s="49" customFormat="1" ht="15" hidden="1" x14ac:dyDescent="0.2">
      <c r="A54" s="77" t="s">
        <v>98</v>
      </c>
      <c r="B54" s="140" t="s">
        <v>595</v>
      </c>
      <c r="C54" s="76" t="s">
        <v>27</v>
      </c>
      <c r="D54" s="93">
        <v>0</v>
      </c>
      <c r="E54" s="139" t="s">
        <v>29</v>
      </c>
      <c r="F54" s="81"/>
      <c r="G54" s="81"/>
      <c r="H54" s="128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</row>
    <row r="55" spans="1:19" s="49" customFormat="1" ht="15" hidden="1" x14ac:dyDescent="0.2">
      <c r="A55" s="77" t="s">
        <v>35</v>
      </c>
      <c r="B55" s="140" t="s">
        <v>596</v>
      </c>
      <c r="C55" s="76" t="s">
        <v>27</v>
      </c>
      <c r="D55" s="93">
        <v>0</v>
      </c>
      <c r="E55" s="139" t="s">
        <v>28</v>
      </c>
      <c r="F55" s="81"/>
      <c r="G55" s="81"/>
      <c r="H55" s="128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</row>
    <row r="56" spans="1:19" s="49" customFormat="1" ht="15" hidden="1" x14ac:dyDescent="0.2">
      <c r="A56" s="77" t="s">
        <v>36</v>
      </c>
      <c r="B56" s="140" t="s">
        <v>120</v>
      </c>
      <c r="C56" s="76" t="s">
        <v>27</v>
      </c>
      <c r="D56" s="93">
        <v>0</v>
      </c>
      <c r="E56" s="139" t="s">
        <v>28</v>
      </c>
      <c r="F56" s="81"/>
      <c r="G56" s="81"/>
      <c r="H56" s="128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</row>
    <row r="57" spans="1:19" s="49" customFormat="1" ht="15" hidden="1" x14ac:dyDescent="0.2">
      <c r="A57" s="77" t="s">
        <v>123</v>
      </c>
      <c r="B57" s="140" t="s">
        <v>124</v>
      </c>
      <c r="C57" s="76" t="s">
        <v>27</v>
      </c>
      <c r="D57" s="93">
        <v>0</v>
      </c>
      <c r="E57" s="139" t="s">
        <v>28</v>
      </c>
      <c r="F57" s="81"/>
      <c r="G57" s="81"/>
      <c r="H57" s="128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</row>
    <row r="58" spans="1:19" s="49" customFormat="1" ht="15" hidden="1" x14ac:dyDescent="0.2">
      <c r="A58" s="77" t="s">
        <v>125</v>
      </c>
      <c r="B58" s="140" t="s">
        <v>126</v>
      </c>
      <c r="C58" s="76" t="s">
        <v>27</v>
      </c>
      <c r="D58" s="93">
        <v>0</v>
      </c>
      <c r="E58" s="139" t="s">
        <v>28</v>
      </c>
      <c r="F58" s="81"/>
      <c r="G58" s="81"/>
      <c r="H58" s="128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</row>
    <row r="59" spans="1:19" s="49" customFormat="1" ht="15" hidden="1" x14ac:dyDescent="0.2">
      <c r="A59" s="77" t="s">
        <v>142</v>
      </c>
      <c r="B59" s="140" t="s">
        <v>143</v>
      </c>
      <c r="C59" s="76" t="s">
        <v>27</v>
      </c>
      <c r="D59" s="93">
        <v>0</v>
      </c>
      <c r="E59" s="139" t="s">
        <v>28</v>
      </c>
      <c r="F59" s="81"/>
      <c r="G59" s="81"/>
      <c r="H59" s="128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</row>
    <row r="60" spans="1:19" s="49" customFormat="1" ht="15" hidden="1" x14ac:dyDescent="0.2">
      <c r="A60" s="77" t="s">
        <v>144</v>
      </c>
      <c r="B60" s="140" t="s">
        <v>145</v>
      </c>
      <c r="C60" s="76" t="s">
        <v>27</v>
      </c>
      <c r="D60" s="93">
        <v>0</v>
      </c>
      <c r="E60" s="139" t="s">
        <v>28</v>
      </c>
      <c r="F60" s="81"/>
      <c r="G60" s="81"/>
      <c r="H60" s="128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</row>
    <row r="61" spans="1:19" s="49" customFormat="1" ht="15" hidden="1" x14ac:dyDescent="0.2">
      <c r="A61" s="77" t="s">
        <v>159</v>
      </c>
      <c r="B61" s="140" t="s">
        <v>597</v>
      </c>
      <c r="C61" s="76" t="s">
        <v>27</v>
      </c>
      <c r="D61" s="93">
        <v>0</v>
      </c>
      <c r="E61" s="139" t="s">
        <v>28</v>
      </c>
      <c r="F61" s="81"/>
      <c r="G61" s="81"/>
      <c r="H61" s="128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</row>
    <row r="62" spans="1:19" s="49" customFormat="1" ht="15" hidden="1" x14ac:dyDescent="0.2">
      <c r="A62" s="77" t="s">
        <v>171</v>
      </c>
      <c r="B62" s="140" t="s">
        <v>172</v>
      </c>
      <c r="C62" s="76" t="s">
        <v>27</v>
      </c>
      <c r="D62" s="93">
        <v>0</v>
      </c>
      <c r="E62" s="139" t="s">
        <v>28</v>
      </c>
      <c r="F62" s="81"/>
      <c r="G62" s="81"/>
      <c r="H62" s="128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</row>
    <row r="63" spans="1:19" s="49" customFormat="1" ht="15" hidden="1" x14ac:dyDescent="0.2">
      <c r="A63" s="77" t="s">
        <v>193</v>
      </c>
      <c r="B63" s="140" t="s">
        <v>194</v>
      </c>
      <c r="C63" s="76" t="s">
        <v>27</v>
      </c>
      <c r="D63" s="93">
        <v>0</v>
      </c>
      <c r="E63" s="139" t="s">
        <v>33</v>
      </c>
      <c r="F63" s="81"/>
      <c r="G63" s="81"/>
      <c r="H63" s="128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</row>
    <row r="64" spans="1:19" s="49" customFormat="1" ht="15" hidden="1" x14ac:dyDescent="0.2">
      <c r="A64" s="77" t="s">
        <v>195</v>
      </c>
      <c r="B64" s="140" t="s">
        <v>196</v>
      </c>
      <c r="C64" s="76" t="s">
        <v>27</v>
      </c>
      <c r="D64" s="93">
        <v>0</v>
      </c>
      <c r="E64" s="139" t="s">
        <v>33</v>
      </c>
      <c r="F64" s="81"/>
      <c r="G64" s="81"/>
      <c r="H64" s="128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</row>
    <row r="65" spans="1:19" s="49" customFormat="1" ht="15" hidden="1" x14ac:dyDescent="0.2">
      <c r="A65" s="77" t="s">
        <v>197</v>
      </c>
      <c r="B65" s="140" t="s">
        <v>198</v>
      </c>
      <c r="C65" s="76" t="s">
        <v>27</v>
      </c>
      <c r="D65" s="93">
        <v>0</v>
      </c>
      <c r="E65" s="139" t="s">
        <v>33</v>
      </c>
      <c r="F65" s="81"/>
      <c r="G65" s="81"/>
      <c r="H65" s="128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</row>
    <row r="66" spans="1:19" s="49" customFormat="1" ht="15" hidden="1" x14ac:dyDescent="0.2">
      <c r="A66" s="77" t="s">
        <v>210</v>
      </c>
      <c r="B66" s="140" t="s">
        <v>211</v>
      </c>
      <c r="C66" s="76" t="s">
        <v>27</v>
      </c>
      <c r="D66" s="93">
        <v>0</v>
      </c>
      <c r="E66" s="139" t="s">
        <v>594</v>
      </c>
      <c r="F66" s="81"/>
      <c r="G66" s="81"/>
      <c r="H66" s="128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</row>
    <row r="67" spans="1:19" s="49" customFormat="1" ht="15" hidden="1" x14ac:dyDescent="0.2">
      <c r="A67" s="77" t="s">
        <v>212</v>
      </c>
      <c r="B67" s="140" t="s">
        <v>213</v>
      </c>
      <c r="C67" s="76" t="s">
        <v>27</v>
      </c>
      <c r="D67" s="93">
        <v>0</v>
      </c>
      <c r="E67" s="139" t="s">
        <v>594</v>
      </c>
      <c r="F67" s="81"/>
      <c r="G67" s="81"/>
      <c r="H67" s="128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</row>
    <row r="68" spans="1:19" s="49" customFormat="1" ht="15" hidden="1" x14ac:dyDescent="0.2">
      <c r="A68" s="77" t="s">
        <v>179</v>
      </c>
      <c r="B68" s="140" t="s">
        <v>180</v>
      </c>
      <c r="C68" s="76" t="s">
        <v>27</v>
      </c>
      <c r="D68" s="93">
        <v>0</v>
      </c>
      <c r="E68" s="139" t="s">
        <v>33</v>
      </c>
      <c r="F68" s="81"/>
      <c r="G68" s="81"/>
      <c r="H68" s="128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</row>
    <row r="69" spans="1:19" s="49" customFormat="1" ht="15" hidden="1" x14ac:dyDescent="0.2">
      <c r="A69" s="77" t="s">
        <v>185</v>
      </c>
      <c r="B69" s="140" t="s">
        <v>186</v>
      </c>
      <c r="C69" s="76" t="s">
        <v>27</v>
      </c>
      <c r="D69" s="93">
        <v>0</v>
      </c>
      <c r="E69" s="139" t="s">
        <v>33</v>
      </c>
      <c r="F69" s="81"/>
      <c r="G69" s="81"/>
      <c r="H69" s="128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</row>
    <row r="70" spans="1:19" s="49" customFormat="1" ht="15" hidden="1" x14ac:dyDescent="0.2">
      <c r="A70" s="77" t="s">
        <v>181</v>
      </c>
      <c r="B70" s="140" t="s">
        <v>182</v>
      </c>
      <c r="C70" s="76" t="s">
        <v>27</v>
      </c>
      <c r="D70" s="93">
        <v>0</v>
      </c>
      <c r="E70" s="139" t="s">
        <v>33</v>
      </c>
      <c r="F70" s="81"/>
      <c r="G70" s="81"/>
      <c r="H70" s="128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</row>
    <row r="71" spans="1:19" s="49" customFormat="1" ht="15" hidden="1" x14ac:dyDescent="0.2">
      <c r="A71" s="77" t="s">
        <v>183</v>
      </c>
      <c r="B71" s="140" t="s">
        <v>184</v>
      </c>
      <c r="C71" s="76" t="s">
        <v>27</v>
      </c>
      <c r="D71" s="93">
        <v>0</v>
      </c>
      <c r="E71" s="139" t="s">
        <v>33</v>
      </c>
      <c r="F71" s="81"/>
      <c r="G71" s="81"/>
      <c r="H71" s="128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</row>
    <row r="72" spans="1:19" s="49" customFormat="1" ht="15" hidden="1" x14ac:dyDescent="0.2">
      <c r="A72" s="77" t="s">
        <v>214</v>
      </c>
      <c r="B72" s="140" t="s">
        <v>215</v>
      </c>
      <c r="C72" s="76" t="s">
        <v>27</v>
      </c>
      <c r="D72" s="93">
        <v>0</v>
      </c>
      <c r="E72" s="139" t="s">
        <v>38</v>
      </c>
      <c r="F72" s="81"/>
      <c r="G72" s="81"/>
      <c r="H72" s="128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</row>
    <row r="73" spans="1:19" s="49" customFormat="1" ht="15" hidden="1" x14ac:dyDescent="0.2">
      <c r="A73" s="77" t="s">
        <v>216</v>
      </c>
      <c r="B73" s="140" t="s">
        <v>598</v>
      </c>
      <c r="C73" s="76" t="s">
        <v>27</v>
      </c>
      <c r="D73" s="93">
        <v>0</v>
      </c>
      <c r="E73" s="139" t="s">
        <v>38</v>
      </c>
      <c r="F73" s="81"/>
      <c r="G73" s="81"/>
      <c r="H73" s="128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</row>
    <row r="74" spans="1:19" s="49" customFormat="1" ht="15" hidden="1" x14ac:dyDescent="0.2">
      <c r="A74" s="77" t="s">
        <v>259</v>
      </c>
      <c r="B74" s="140" t="s">
        <v>260</v>
      </c>
      <c r="C74" s="76" t="s">
        <v>27</v>
      </c>
      <c r="D74" s="93">
        <v>0</v>
      </c>
      <c r="E74" s="139" t="s">
        <v>45</v>
      </c>
      <c r="F74" s="81"/>
      <c r="G74" s="81"/>
      <c r="H74" s="128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</row>
    <row r="75" spans="1:19" s="49" customFormat="1" ht="15" hidden="1" x14ac:dyDescent="0.2">
      <c r="A75" s="77" t="s">
        <v>445</v>
      </c>
      <c r="B75" s="140" t="s">
        <v>446</v>
      </c>
      <c r="C75" s="76" t="s">
        <v>34</v>
      </c>
      <c r="D75" s="93">
        <v>0</v>
      </c>
      <c r="E75" s="139" t="s">
        <v>54</v>
      </c>
      <c r="F75" s="81"/>
      <c r="G75" s="81"/>
      <c r="H75" s="128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</row>
    <row r="76" spans="1:19" s="49" customFormat="1" ht="15" hidden="1" x14ac:dyDescent="0.2">
      <c r="A76" s="77" t="s">
        <v>505</v>
      </c>
      <c r="B76" s="140" t="s">
        <v>506</v>
      </c>
      <c r="C76" s="76" t="s">
        <v>27</v>
      </c>
      <c r="D76" s="93">
        <v>0</v>
      </c>
      <c r="E76" s="139" t="s">
        <v>55</v>
      </c>
      <c r="F76" s="81"/>
      <c r="G76" s="81"/>
      <c r="H76" s="128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</row>
    <row r="77" spans="1:19" s="49" customFormat="1" ht="15" hidden="1" x14ac:dyDescent="0.2">
      <c r="A77" s="77" t="s">
        <v>507</v>
      </c>
      <c r="B77" s="140" t="s">
        <v>508</v>
      </c>
      <c r="C77" s="76" t="s">
        <v>34</v>
      </c>
      <c r="D77" s="93">
        <v>0</v>
      </c>
      <c r="E77" s="139" t="s">
        <v>55</v>
      </c>
      <c r="F77" s="81"/>
      <c r="G77" s="81"/>
      <c r="H77" s="128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</row>
    <row r="78" spans="1:19" s="49" customFormat="1" ht="15" hidden="1" x14ac:dyDescent="0.2">
      <c r="A78" s="77" t="s">
        <v>525</v>
      </c>
      <c r="B78" s="140" t="s">
        <v>599</v>
      </c>
      <c r="C78" s="76" t="s">
        <v>27</v>
      </c>
      <c r="D78" s="93">
        <v>0</v>
      </c>
      <c r="E78" s="139" t="s">
        <v>59</v>
      </c>
      <c r="F78" s="81"/>
      <c r="G78" s="81"/>
      <c r="H78" s="128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</row>
    <row r="79" spans="1:19" s="49" customFormat="1" ht="15" hidden="1" x14ac:dyDescent="0.2">
      <c r="A79" s="77" t="s">
        <v>547</v>
      </c>
      <c r="B79" s="140" t="s">
        <v>548</v>
      </c>
      <c r="C79" s="76" t="s">
        <v>27</v>
      </c>
      <c r="D79" s="93">
        <v>0</v>
      </c>
      <c r="E79" s="139" t="s">
        <v>60</v>
      </c>
      <c r="F79" s="81"/>
      <c r="G79" s="81"/>
      <c r="H79" s="128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</row>
    <row r="80" spans="1:19" s="49" customFormat="1" ht="25.5" hidden="1" x14ac:dyDescent="0.2">
      <c r="A80" s="77" t="s">
        <v>545</v>
      </c>
      <c r="B80" s="140" t="s">
        <v>600</v>
      </c>
      <c r="C80" s="76" t="s">
        <v>27</v>
      </c>
      <c r="D80" s="93">
        <v>0</v>
      </c>
      <c r="E80" s="139" t="s">
        <v>60</v>
      </c>
      <c r="F80" s="81"/>
      <c r="G80" s="81"/>
      <c r="H80" s="128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</row>
    <row r="81" spans="1:19" s="49" customFormat="1" ht="15" hidden="1" x14ac:dyDescent="0.2">
      <c r="A81" s="77" t="s">
        <v>220</v>
      </c>
      <c r="B81" s="140" t="s">
        <v>221</v>
      </c>
      <c r="C81" s="76" t="s">
        <v>27</v>
      </c>
      <c r="D81" s="93">
        <v>0</v>
      </c>
      <c r="E81" s="139" t="s">
        <v>40</v>
      </c>
      <c r="F81" s="81"/>
      <c r="G81" s="81"/>
      <c r="H81" s="128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</row>
    <row r="82" spans="1:19" s="49" customFormat="1" ht="15" hidden="1" x14ac:dyDescent="0.2">
      <c r="A82" s="77" t="s">
        <v>251</v>
      </c>
      <c r="B82" s="140" t="s">
        <v>252</v>
      </c>
      <c r="C82" s="76" t="s">
        <v>27</v>
      </c>
      <c r="D82" s="93">
        <v>0</v>
      </c>
      <c r="E82" s="139" t="s">
        <v>601</v>
      </c>
      <c r="F82" s="81"/>
      <c r="G82" s="81"/>
      <c r="H82" s="128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</row>
    <row r="83" spans="1:19" s="49" customFormat="1" ht="15" hidden="1" x14ac:dyDescent="0.2">
      <c r="A83" s="77" t="s">
        <v>244</v>
      </c>
      <c r="B83" s="140" t="s">
        <v>245</v>
      </c>
      <c r="C83" s="76" t="s">
        <v>27</v>
      </c>
      <c r="D83" s="93">
        <v>0</v>
      </c>
      <c r="E83" s="139" t="s">
        <v>42</v>
      </c>
      <c r="F83" s="81"/>
      <c r="G83" s="81"/>
      <c r="H83" s="128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</row>
    <row r="84" spans="1:19" s="49" customFormat="1" ht="15" hidden="1" x14ac:dyDescent="0.2">
      <c r="A84" s="77" t="s">
        <v>261</v>
      </c>
      <c r="B84" s="140" t="s">
        <v>262</v>
      </c>
      <c r="C84" s="76" t="s">
        <v>27</v>
      </c>
      <c r="D84" s="93">
        <v>0</v>
      </c>
      <c r="E84" s="139" t="s">
        <v>45</v>
      </c>
      <c r="F84" s="81"/>
      <c r="G84" s="81"/>
      <c r="H84" s="128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</row>
    <row r="85" spans="1:19" s="49" customFormat="1" ht="15" hidden="1" x14ac:dyDescent="0.2">
      <c r="A85" s="77" t="s">
        <v>263</v>
      </c>
      <c r="B85" s="140" t="s">
        <v>264</v>
      </c>
      <c r="C85" s="76" t="s">
        <v>34</v>
      </c>
      <c r="D85" s="93">
        <v>0</v>
      </c>
      <c r="E85" s="139" t="s">
        <v>45</v>
      </c>
      <c r="F85" s="81"/>
      <c r="G85" s="81"/>
      <c r="H85" s="128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</row>
    <row r="86" spans="1:19" s="49" customFormat="1" ht="15" hidden="1" x14ac:dyDescent="0.2">
      <c r="A86" s="77" t="s">
        <v>265</v>
      </c>
      <c r="B86" s="140" t="s">
        <v>266</v>
      </c>
      <c r="C86" s="76" t="s">
        <v>27</v>
      </c>
      <c r="D86" s="93">
        <v>0</v>
      </c>
      <c r="E86" s="139" t="s">
        <v>45</v>
      </c>
      <c r="F86" s="81"/>
      <c r="G86" s="81"/>
      <c r="H86" s="128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</row>
    <row r="87" spans="1:19" s="49" customFormat="1" ht="15" hidden="1" x14ac:dyDescent="0.2">
      <c r="A87" s="77" t="s">
        <v>267</v>
      </c>
      <c r="B87" s="140" t="s">
        <v>602</v>
      </c>
      <c r="C87" s="76" t="s">
        <v>44</v>
      </c>
      <c r="D87" s="93">
        <v>0</v>
      </c>
      <c r="E87" s="139" t="s">
        <v>45</v>
      </c>
      <c r="F87" s="81"/>
      <c r="G87" s="81"/>
      <c r="H87" s="128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</row>
    <row r="88" spans="1:19" s="49" customFormat="1" ht="15" hidden="1" x14ac:dyDescent="0.2">
      <c r="A88" s="77" t="s">
        <v>269</v>
      </c>
      <c r="B88" s="140" t="s">
        <v>603</v>
      </c>
      <c r="C88" s="76" t="s">
        <v>27</v>
      </c>
      <c r="D88" s="93">
        <v>0</v>
      </c>
      <c r="E88" s="139" t="s">
        <v>45</v>
      </c>
      <c r="F88" s="81"/>
      <c r="G88" s="81"/>
      <c r="H88" s="128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</row>
    <row r="89" spans="1:19" s="49" customFormat="1" ht="15" hidden="1" x14ac:dyDescent="0.2">
      <c r="A89" s="77" t="s">
        <v>271</v>
      </c>
      <c r="B89" s="140" t="s">
        <v>272</v>
      </c>
      <c r="C89" s="76" t="s">
        <v>27</v>
      </c>
      <c r="D89" s="93">
        <v>0</v>
      </c>
      <c r="E89" s="139" t="s">
        <v>45</v>
      </c>
      <c r="F89" s="81"/>
      <c r="G89" s="81"/>
      <c r="H89" s="128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</row>
    <row r="90" spans="1:19" s="49" customFormat="1" ht="15" hidden="1" x14ac:dyDescent="0.2">
      <c r="A90" s="77" t="s">
        <v>273</v>
      </c>
      <c r="B90" s="140" t="s">
        <v>274</v>
      </c>
      <c r="C90" s="76" t="s">
        <v>2</v>
      </c>
      <c r="D90" s="93">
        <v>0</v>
      </c>
      <c r="E90" s="139" t="s">
        <v>45</v>
      </c>
      <c r="F90" s="81"/>
      <c r="G90" s="81"/>
      <c r="H90" s="128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</row>
    <row r="91" spans="1:19" s="52" customFormat="1" ht="15" hidden="1" x14ac:dyDescent="0.2">
      <c r="A91" s="77" t="s">
        <v>275</v>
      </c>
      <c r="B91" s="140" t="s">
        <v>276</v>
      </c>
      <c r="C91" s="76" t="s">
        <v>2</v>
      </c>
      <c r="D91" s="93">
        <v>0</v>
      </c>
      <c r="E91" s="139" t="s">
        <v>45</v>
      </c>
      <c r="F91" s="81"/>
      <c r="G91" s="81"/>
      <c r="H91" s="128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</row>
    <row r="92" spans="1:19" s="52" customFormat="1" ht="15" hidden="1" x14ac:dyDescent="0.2">
      <c r="A92" s="77" t="s">
        <v>277</v>
      </c>
      <c r="B92" s="140" t="s">
        <v>278</v>
      </c>
      <c r="C92" s="76" t="s">
        <v>27</v>
      </c>
      <c r="D92" s="93">
        <v>0</v>
      </c>
      <c r="E92" s="139" t="s">
        <v>45</v>
      </c>
      <c r="F92" s="81"/>
      <c r="G92" s="81"/>
      <c r="H92" s="128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</row>
    <row r="93" spans="1:19" s="52" customFormat="1" ht="15" hidden="1" x14ac:dyDescent="0.2">
      <c r="A93" s="77" t="s">
        <v>279</v>
      </c>
      <c r="B93" s="140" t="s">
        <v>280</v>
      </c>
      <c r="C93" s="76" t="s">
        <v>2</v>
      </c>
      <c r="D93" s="93">
        <v>0</v>
      </c>
      <c r="E93" s="139" t="s">
        <v>45</v>
      </c>
      <c r="F93" s="81"/>
      <c r="G93" s="81"/>
      <c r="H93" s="128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</row>
    <row r="94" spans="1:19" s="52" customFormat="1" ht="15" hidden="1" x14ac:dyDescent="0.2">
      <c r="A94" s="77" t="s">
        <v>281</v>
      </c>
      <c r="B94" s="140" t="s">
        <v>282</v>
      </c>
      <c r="C94" s="76" t="s">
        <v>2</v>
      </c>
      <c r="D94" s="93">
        <v>0</v>
      </c>
      <c r="E94" s="139" t="s">
        <v>45</v>
      </c>
      <c r="F94" s="81"/>
      <c r="G94" s="81"/>
      <c r="H94" s="128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</row>
    <row r="95" spans="1:19" s="52" customFormat="1" ht="15" hidden="1" x14ac:dyDescent="0.2">
      <c r="A95" s="77" t="s">
        <v>283</v>
      </c>
      <c r="B95" s="140" t="s">
        <v>604</v>
      </c>
      <c r="C95" s="76" t="s">
        <v>2</v>
      </c>
      <c r="D95" s="93">
        <v>0</v>
      </c>
      <c r="E95" s="139" t="s">
        <v>45</v>
      </c>
      <c r="F95" s="81"/>
      <c r="G95" s="81"/>
      <c r="H95" s="128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</row>
    <row r="96" spans="1:19" s="52" customFormat="1" ht="15" hidden="1" x14ac:dyDescent="0.2">
      <c r="A96" s="77" t="s">
        <v>285</v>
      </c>
      <c r="B96" s="140" t="s">
        <v>605</v>
      </c>
      <c r="C96" s="76" t="s">
        <v>2</v>
      </c>
      <c r="D96" s="93">
        <v>0</v>
      </c>
      <c r="E96" s="139" t="s">
        <v>45</v>
      </c>
      <c r="F96" s="81"/>
      <c r="G96" s="81"/>
      <c r="H96" s="128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</row>
    <row r="97" spans="1:19" s="52" customFormat="1" ht="15" hidden="1" x14ac:dyDescent="0.2">
      <c r="A97" s="77" t="s">
        <v>287</v>
      </c>
      <c r="B97" s="140" t="s">
        <v>606</v>
      </c>
      <c r="C97" s="76" t="s">
        <v>2</v>
      </c>
      <c r="D97" s="93">
        <v>0</v>
      </c>
      <c r="E97" s="139" t="s">
        <v>45</v>
      </c>
      <c r="F97" s="81"/>
      <c r="G97" s="81"/>
      <c r="H97" s="128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</row>
    <row r="98" spans="1:19" s="52" customFormat="1" ht="15" hidden="1" x14ac:dyDescent="0.2">
      <c r="A98" s="77" t="s">
        <v>447</v>
      </c>
      <c r="B98" s="140" t="s">
        <v>448</v>
      </c>
      <c r="C98" s="76" t="s">
        <v>34</v>
      </c>
      <c r="D98" s="93">
        <v>0</v>
      </c>
      <c r="E98" s="139" t="s">
        <v>54</v>
      </c>
      <c r="F98" s="81"/>
      <c r="G98" s="81"/>
      <c r="H98" s="128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</row>
    <row r="99" spans="1:19" s="52" customFormat="1" ht="15" x14ac:dyDescent="0.2">
      <c r="A99" s="77" t="s">
        <v>449</v>
      </c>
      <c r="B99" s="140" t="s">
        <v>450</v>
      </c>
      <c r="C99" s="76" t="s">
        <v>34</v>
      </c>
      <c r="D99" s="93">
        <v>0</v>
      </c>
      <c r="E99" s="139" t="s">
        <v>54</v>
      </c>
      <c r="F99" s="81"/>
      <c r="G99" s="81"/>
      <c r="H99" s="128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</row>
    <row r="100" spans="1:19" s="52" customFormat="1" ht="15" hidden="1" x14ac:dyDescent="0.2">
      <c r="A100" s="77" t="s">
        <v>451</v>
      </c>
      <c r="B100" s="140" t="s">
        <v>452</v>
      </c>
      <c r="C100" s="76" t="s">
        <v>34</v>
      </c>
      <c r="D100" s="93">
        <v>0</v>
      </c>
      <c r="E100" s="139" t="s">
        <v>54</v>
      </c>
      <c r="F100" s="81"/>
      <c r="G100" s="81"/>
      <c r="H100" s="128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</row>
    <row r="101" spans="1:19" s="52" customFormat="1" ht="15" hidden="1" x14ac:dyDescent="0.2">
      <c r="A101" s="77" t="s">
        <v>474</v>
      </c>
      <c r="B101" s="140" t="s">
        <v>475</v>
      </c>
      <c r="C101" s="76" t="s">
        <v>27</v>
      </c>
      <c r="D101" s="93">
        <v>0</v>
      </c>
      <c r="E101" s="139" t="s">
        <v>55</v>
      </c>
      <c r="F101" s="81"/>
      <c r="G101" s="81"/>
      <c r="H101" s="128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</row>
    <row r="102" spans="1:19" s="52" customFormat="1" ht="15" hidden="1" x14ac:dyDescent="0.2">
      <c r="A102" s="77" t="s">
        <v>487</v>
      </c>
      <c r="B102" s="140" t="s">
        <v>488</v>
      </c>
      <c r="C102" s="76" t="s">
        <v>27</v>
      </c>
      <c r="D102" s="93">
        <v>0</v>
      </c>
      <c r="E102" s="139" t="s">
        <v>55</v>
      </c>
      <c r="F102" s="81"/>
      <c r="G102" s="81"/>
      <c r="H102" s="128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</row>
    <row r="103" spans="1:19" s="52" customFormat="1" ht="15" hidden="1" x14ac:dyDescent="0.2">
      <c r="A103" s="77" t="s">
        <v>489</v>
      </c>
      <c r="B103" s="140" t="s">
        <v>490</v>
      </c>
      <c r="C103" s="76" t="s">
        <v>27</v>
      </c>
      <c r="D103" s="93">
        <v>0</v>
      </c>
      <c r="E103" s="139" t="s">
        <v>55</v>
      </c>
      <c r="F103" s="81"/>
      <c r="G103" s="81"/>
      <c r="H103" s="128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</row>
    <row r="104" spans="1:19" s="52" customFormat="1" ht="15" hidden="1" x14ac:dyDescent="0.2">
      <c r="A104" s="77" t="s">
        <v>491</v>
      </c>
      <c r="B104" s="140" t="s">
        <v>492</v>
      </c>
      <c r="C104" s="76" t="s">
        <v>27</v>
      </c>
      <c r="D104" s="93">
        <v>0</v>
      </c>
      <c r="E104" s="139" t="s">
        <v>55</v>
      </c>
      <c r="F104" s="81"/>
      <c r="G104" s="81"/>
      <c r="H104" s="128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</row>
    <row r="105" spans="1:19" s="52" customFormat="1" ht="15" hidden="1" x14ac:dyDescent="0.2">
      <c r="A105" s="77" t="s">
        <v>509</v>
      </c>
      <c r="B105" s="140" t="s">
        <v>510</v>
      </c>
      <c r="C105" s="76" t="s">
        <v>27</v>
      </c>
      <c r="D105" s="93">
        <v>0</v>
      </c>
      <c r="E105" s="139" t="s">
        <v>55</v>
      </c>
      <c r="F105" s="81"/>
      <c r="G105" s="81"/>
      <c r="H105" s="128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</row>
    <row r="106" spans="1:19" s="52" customFormat="1" ht="15" hidden="1" x14ac:dyDescent="0.2">
      <c r="A106" s="77" t="s">
        <v>496</v>
      </c>
      <c r="B106" s="140" t="s">
        <v>497</v>
      </c>
      <c r="C106" s="76" t="s">
        <v>27</v>
      </c>
      <c r="D106" s="93">
        <v>0</v>
      </c>
      <c r="E106" s="139" t="s">
        <v>55</v>
      </c>
      <c r="F106" s="81"/>
      <c r="G106" s="81"/>
      <c r="H106" s="128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</row>
    <row r="107" spans="1:19" s="52" customFormat="1" ht="15" hidden="1" x14ac:dyDescent="0.2">
      <c r="A107" s="77" t="s">
        <v>537</v>
      </c>
      <c r="B107" s="140" t="s">
        <v>538</v>
      </c>
      <c r="C107" s="76" t="s">
        <v>27</v>
      </c>
      <c r="D107" s="93">
        <v>0</v>
      </c>
      <c r="E107" s="139" t="s">
        <v>651</v>
      </c>
      <c r="F107" s="81"/>
      <c r="G107" s="81"/>
      <c r="H107" s="128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</row>
    <row r="108" spans="1:19" s="52" customFormat="1" ht="15" hidden="1" x14ac:dyDescent="0.2">
      <c r="A108" s="77" t="s">
        <v>527</v>
      </c>
      <c r="B108" s="140" t="s">
        <v>607</v>
      </c>
      <c r="C108" s="76" t="s">
        <v>27</v>
      </c>
      <c r="D108" s="93">
        <v>0</v>
      </c>
      <c r="E108" s="139" t="s">
        <v>59</v>
      </c>
      <c r="F108" s="81"/>
      <c r="G108" s="81"/>
      <c r="H108" s="128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</row>
    <row r="109" spans="1:19" s="52" customFormat="1" ht="15" hidden="1" x14ac:dyDescent="0.2">
      <c r="A109" s="77" t="s">
        <v>549</v>
      </c>
      <c r="B109" s="140" t="s">
        <v>608</v>
      </c>
      <c r="C109" s="76" t="s">
        <v>27</v>
      </c>
      <c r="D109" s="93">
        <v>0</v>
      </c>
      <c r="E109" s="139" t="s">
        <v>60</v>
      </c>
      <c r="F109" s="81"/>
      <c r="G109" s="81"/>
      <c r="H109" s="128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</row>
    <row r="110" spans="1:19" s="52" customFormat="1" ht="15" hidden="1" x14ac:dyDescent="0.2">
      <c r="A110" s="77" t="s">
        <v>551</v>
      </c>
      <c r="B110" s="140" t="s">
        <v>552</v>
      </c>
      <c r="C110" s="76" t="s">
        <v>27</v>
      </c>
      <c r="D110" s="93">
        <v>0</v>
      </c>
      <c r="E110" s="139" t="s">
        <v>60</v>
      </c>
      <c r="F110" s="81"/>
      <c r="G110" s="81"/>
      <c r="H110" s="128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</row>
    <row r="111" spans="1:19" s="52" customFormat="1" ht="15" hidden="1" x14ac:dyDescent="0.2">
      <c r="A111" s="77" t="s">
        <v>553</v>
      </c>
      <c r="B111" s="140" t="s">
        <v>609</v>
      </c>
      <c r="C111" s="76" t="s">
        <v>27</v>
      </c>
      <c r="D111" s="93">
        <v>0</v>
      </c>
      <c r="E111" s="139" t="s">
        <v>60</v>
      </c>
      <c r="F111" s="81"/>
      <c r="G111" s="81"/>
      <c r="H111" s="128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</row>
    <row r="112" spans="1:19" s="52" customFormat="1" ht="15" hidden="1" x14ac:dyDescent="0.2">
      <c r="A112" s="77" t="s">
        <v>401</v>
      </c>
      <c r="B112" s="140" t="s">
        <v>402</v>
      </c>
      <c r="C112" s="76" t="s">
        <v>34</v>
      </c>
      <c r="D112" s="93">
        <v>0</v>
      </c>
      <c r="E112" s="139" t="s">
        <v>65</v>
      </c>
      <c r="F112" s="81"/>
      <c r="G112" s="81"/>
      <c r="H112" s="128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</row>
    <row r="113" spans="1:19" s="52" customFormat="1" ht="15" hidden="1" x14ac:dyDescent="0.2">
      <c r="A113" s="77" t="s">
        <v>405</v>
      </c>
      <c r="B113" s="140" t="s">
        <v>406</v>
      </c>
      <c r="C113" s="76" t="s">
        <v>34</v>
      </c>
      <c r="D113" s="93">
        <v>0</v>
      </c>
      <c r="E113" s="139" t="s">
        <v>65</v>
      </c>
      <c r="F113" s="81"/>
      <c r="G113" s="81"/>
      <c r="H113" s="128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</row>
    <row r="114" spans="1:19" s="52" customFormat="1" ht="15" hidden="1" x14ac:dyDescent="0.2">
      <c r="A114" s="77" t="s">
        <v>403</v>
      </c>
      <c r="B114" s="140" t="s">
        <v>610</v>
      </c>
      <c r="C114" s="77" t="s">
        <v>27</v>
      </c>
      <c r="D114" s="93">
        <v>0</v>
      </c>
      <c r="E114" s="139" t="s">
        <v>65</v>
      </c>
      <c r="F114" s="81"/>
      <c r="G114" s="81"/>
      <c r="H114" s="128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</row>
    <row r="115" spans="1:19" s="52" customFormat="1" ht="15" hidden="1" x14ac:dyDescent="0.2">
      <c r="A115" s="77" t="s">
        <v>407</v>
      </c>
      <c r="B115" s="140" t="s">
        <v>408</v>
      </c>
      <c r="C115" s="77" t="s">
        <v>34</v>
      </c>
      <c r="D115" s="93">
        <v>0</v>
      </c>
      <c r="E115" s="139" t="s">
        <v>65</v>
      </c>
      <c r="F115" s="81"/>
      <c r="G115" s="81"/>
      <c r="H115" s="128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</row>
    <row r="116" spans="1:19" s="52" customFormat="1" ht="15" hidden="1" x14ac:dyDescent="0.2">
      <c r="A116" s="77" t="s">
        <v>409</v>
      </c>
      <c r="B116" s="140" t="s">
        <v>410</v>
      </c>
      <c r="C116" s="76" t="s">
        <v>34</v>
      </c>
      <c r="D116" s="93">
        <v>0</v>
      </c>
      <c r="E116" s="139" t="s">
        <v>65</v>
      </c>
      <c r="F116" s="81"/>
      <c r="G116" s="81"/>
      <c r="H116" s="128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</row>
    <row r="117" spans="1:19" s="52" customFormat="1" ht="15" hidden="1" x14ac:dyDescent="0.2">
      <c r="A117" s="77" t="s">
        <v>434</v>
      </c>
      <c r="B117" s="140" t="s">
        <v>611</v>
      </c>
      <c r="C117" s="77" t="s">
        <v>34</v>
      </c>
      <c r="D117" s="93">
        <v>0</v>
      </c>
      <c r="E117" s="139" t="s">
        <v>65</v>
      </c>
      <c r="F117" s="81"/>
      <c r="G117" s="81"/>
      <c r="H117" s="128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</row>
    <row r="118" spans="1:19" s="52" customFormat="1" ht="15" hidden="1" x14ac:dyDescent="0.2">
      <c r="A118" s="77" t="s">
        <v>436</v>
      </c>
      <c r="B118" s="140" t="s">
        <v>612</v>
      </c>
      <c r="C118" s="77" t="s">
        <v>34</v>
      </c>
      <c r="D118" s="93">
        <v>0</v>
      </c>
      <c r="E118" s="139" t="s">
        <v>65</v>
      </c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</row>
    <row r="119" spans="1:19" s="52" customFormat="1" ht="15.75" hidden="1" thickBot="1" x14ac:dyDescent="0.25">
      <c r="A119" s="77" t="s">
        <v>224</v>
      </c>
      <c r="B119" s="140" t="s">
        <v>225</v>
      </c>
      <c r="C119" s="77" t="s">
        <v>27</v>
      </c>
      <c r="D119" s="93">
        <v>0</v>
      </c>
      <c r="E119" s="139" t="s">
        <v>40</v>
      </c>
      <c r="F119" s="127"/>
      <c r="G119" s="127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</row>
    <row r="120" spans="1:19" s="52" customFormat="1" ht="15" hidden="1" x14ac:dyDescent="0.2">
      <c r="A120" s="77" t="s">
        <v>253</v>
      </c>
      <c r="B120" s="140" t="s">
        <v>254</v>
      </c>
      <c r="C120" s="77" t="s">
        <v>27</v>
      </c>
      <c r="D120" s="93">
        <v>0</v>
      </c>
      <c r="E120" s="139" t="s">
        <v>601</v>
      </c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</row>
    <row r="121" spans="1:19" s="52" customFormat="1" ht="15" hidden="1" x14ac:dyDescent="0.2">
      <c r="A121" s="77" t="s">
        <v>255</v>
      </c>
      <c r="B121" s="140" t="s">
        <v>256</v>
      </c>
      <c r="C121" s="76" t="s">
        <v>27</v>
      </c>
      <c r="D121" s="93">
        <v>0</v>
      </c>
      <c r="E121" s="139" t="s">
        <v>601</v>
      </c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</row>
    <row r="122" spans="1:19" s="52" customFormat="1" ht="15" hidden="1" x14ac:dyDescent="0.2">
      <c r="A122" s="77" t="s">
        <v>246</v>
      </c>
      <c r="B122" s="140" t="s">
        <v>247</v>
      </c>
      <c r="C122" s="76" t="s">
        <v>27</v>
      </c>
      <c r="D122" s="93">
        <v>0</v>
      </c>
      <c r="E122" s="139" t="s">
        <v>42</v>
      </c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</row>
    <row r="123" spans="1:19" s="52" customFormat="1" ht="15" hidden="1" x14ac:dyDescent="0.2">
      <c r="A123" s="77" t="s">
        <v>289</v>
      </c>
      <c r="B123" s="140" t="s">
        <v>613</v>
      </c>
      <c r="C123" s="76" t="s">
        <v>27</v>
      </c>
      <c r="D123" s="93">
        <v>0</v>
      </c>
      <c r="E123" s="139" t="s">
        <v>45</v>
      </c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</row>
    <row r="124" spans="1:19" s="52" customFormat="1" ht="15" hidden="1" x14ac:dyDescent="0.2">
      <c r="A124" s="77" t="s">
        <v>453</v>
      </c>
      <c r="B124" s="140" t="s">
        <v>614</v>
      </c>
      <c r="C124" s="76" t="s">
        <v>34</v>
      </c>
      <c r="D124" s="93">
        <v>0</v>
      </c>
      <c r="E124" s="139" t="s">
        <v>54</v>
      </c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</row>
    <row r="125" spans="1:19" s="52" customFormat="1" ht="15" hidden="1" x14ac:dyDescent="0.2">
      <c r="A125" s="77" t="s">
        <v>455</v>
      </c>
      <c r="B125" s="140" t="s">
        <v>456</v>
      </c>
      <c r="C125" s="76" t="s">
        <v>27</v>
      </c>
      <c r="D125" s="93">
        <v>0</v>
      </c>
      <c r="E125" s="139" t="s">
        <v>54</v>
      </c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</row>
    <row r="126" spans="1:19" s="52" customFormat="1" ht="15" hidden="1" x14ac:dyDescent="0.2">
      <c r="A126" s="77" t="s">
        <v>476</v>
      </c>
      <c r="B126" s="140" t="s">
        <v>615</v>
      </c>
      <c r="C126" s="76" t="s">
        <v>27</v>
      </c>
      <c r="D126" s="93">
        <v>0</v>
      </c>
      <c r="E126" s="139" t="s">
        <v>55</v>
      </c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</row>
    <row r="127" spans="1:19" s="52" customFormat="1" ht="15" hidden="1" x14ac:dyDescent="0.2">
      <c r="A127" s="77" t="s">
        <v>478</v>
      </c>
      <c r="B127" s="140" t="s">
        <v>479</v>
      </c>
      <c r="C127" s="76" t="s">
        <v>27</v>
      </c>
      <c r="D127" s="93">
        <v>0</v>
      </c>
      <c r="E127" s="139" t="s">
        <v>55</v>
      </c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</row>
    <row r="128" spans="1:19" s="52" customFormat="1" ht="15" hidden="1" x14ac:dyDescent="0.2">
      <c r="A128" s="77" t="s">
        <v>511</v>
      </c>
      <c r="B128" s="140" t="s">
        <v>512</v>
      </c>
      <c r="C128" s="76" t="s">
        <v>27</v>
      </c>
      <c r="D128" s="93">
        <v>0</v>
      </c>
      <c r="E128" s="139" t="s">
        <v>55</v>
      </c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</row>
    <row r="129" spans="1:19" s="52" customFormat="1" ht="15" hidden="1" x14ac:dyDescent="0.2">
      <c r="A129" s="77" t="s">
        <v>498</v>
      </c>
      <c r="B129" s="140" t="s">
        <v>499</v>
      </c>
      <c r="C129" s="76" t="s">
        <v>27</v>
      </c>
      <c r="D129" s="93">
        <v>0</v>
      </c>
      <c r="E129" s="139" t="s">
        <v>55</v>
      </c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</row>
    <row r="130" spans="1:19" s="52" customFormat="1" ht="15" hidden="1" x14ac:dyDescent="0.2">
      <c r="A130" s="77" t="s">
        <v>646</v>
      </c>
      <c r="B130" s="140" t="s">
        <v>652</v>
      </c>
      <c r="C130" s="76" t="s">
        <v>27</v>
      </c>
      <c r="D130" s="93">
        <v>0</v>
      </c>
      <c r="E130" s="139" t="s">
        <v>653</v>
      </c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</row>
    <row r="131" spans="1:19" s="52" customFormat="1" ht="15" hidden="1" x14ac:dyDescent="0.2">
      <c r="A131" s="77" t="s">
        <v>502</v>
      </c>
      <c r="B131" s="140" t="s">
        <v>503</v>
      </c>
      <c r="C131" s="76" t="s">
        <v>27</v>
      </c>
      <c r="D131" s="93">
        <v>0</v>
      </c>
      <c r="E131" s="139" t="s">
        <v>55</v>
      </c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</row>
    <row r="132" spans="1:19" s="52" customFormat="1" ht="15" hidden="1" x14ac:dyDescent="0.2">
      <c r="A132" s="77" t="s">
        <v>517</v>
      </c>
      <c r="B132" s="140" t="s">
        <v>654</v>
      </c>
      <c r="C132" s="76" t="s">
        <v>27</v>
      </c>
      <c r="D132" s="93">
        <v>0</v>
      </c>
      <c r="E132" s="139" t="s">
        <v>651</v>
      </c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</row>
    <row r="133" spans="1:19" s="52" customFormat="1" ht="15" hidden="1" x14ac:dyDescent="0.2">
      <c r="A133" s="77" t="s">
        <v>529</v>
      </c>
      <c r="B133" s="140" t="s">
        <v>616</v>
      </c>
      <c r="C133" s="76" t="s">
        <v>27</v>
      </c>
      <c r="D133" s="93">
        <v>0</v>
      </c>
      <c r="E133" s="139" t="s">
        <v>59</v>
      </c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</row>
    <row r="134" spans="1:19" s="52" customFormat="1" ht="15" hidden="1" x14ac:dyDescent="0.2">
      <c r="A134" s="77" t="s">
        <v>555</v>
      </c>
      <c r="B134" s="140" t="s">
        <v>556</v>
      </c>
      <c r="C134" s="76" t="s">
        <v>27</v>
      </c>
      <c r="D134" s="93">
        <v>0</v>
      </c>
      <c r="E134" s="139" t="s">
        <v>60</v>
      </c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</row>
    <row r="135" spans="1:19" s="52" customFormat="1" ht="15" hidden="1" x14ac:dyDescent="0.2">
      <c r="A135" s="77" t="s">
        <v>557</v>
      </c>
      <c r="B135" s="140" t="s">
        <v>558</v>
      </c>
      <c r="C135" s="76" t="s">
        <v>27</v>
      </c>
      <c r="D135" s="93">
        <v>0</v>
      </c>
      <c r="E135" s="139" t="s">
        <v>60</v>
      </c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</row>
    <row r="136" spans="1:19" s="52" customFormat="1" ht="15" hidden="1" x14ac:dyDescent="0.2">
      <c r="A136" s="77" t="s">
        <v>540</v>
      </c>
      <c r="B136" s="140" t="s">
        <v>541</v>
      </c>
      <c r="C136" s="76" t="s">
        <v>27</v>
      </c>
      <c r="D136" s="93">
        <v>0</v>
      </c>
      <c r="E136" s="139" t="s">
        <v>63</v>
      </c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</row>
    <row r="137" spans="1:19" s="52" customFormat="1" ht="15" hidden="1" x14ac:dyDescent="0.2">
      <c r="A137" s="77" t="s">
        <v>411</v>
      </c>
      <c r="B137" s="140" t="s">
        <v>617</v>
      </c>
      <c r="C137" s="76" t="s">
        <v>27</v>
      </c>
      <c r="D137" s="93">
        <v>0</v>
      </c>
      <c r="E137" s="139" t="s">
        <v>65</v>
      </c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</row>
    <row r="138" spans="1:19" s="52" customFormat="1" ht="15" hidden="1" x14ac:dyDescent="0.2">
      <c r="A138" s="77" t="s">
        <v>438</v>
      </c>
      <c r="B138" s="140" t="s">
        <v>439</v>
      </c>
      <c r="C138" s="76" t="s">
        <v>34</v>
      </c>
      <c r="D138" s="93">
        <v>0</v>
      </c>
      <c r="E138" s="139" t="s">
        <v>65</v>
      </c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</row>
    <row r="139" spans="1:19" s="52" customFormat="1" ht="15" hidden="1" x14ac:dyDescent="0.2">
      <c r="A139" s="77" t="s">
        <v>230</v>
      </c>
      <c r="B139" s="140" t="s">
        <v>231</v>
      </c>
      <c r="C139" s="76" t="s">
        <v>27</v>
      </c>
      <c r="D139" s="93">
        <v>0</v>
      </c>
      <c r="E139" s="139" t="s">
        <v>40</v>
      </c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</row>
    <row r="140" spans="1:19" s="52" customFormat="1" ht="15" hidden="1" x14ac:dyDescent="0.2">
      <c r="A140" s="77" t="s">
        <v>291</v>
      </c>
      <c r="B140" s="140" t="s">
        <v>618</v>
      </c>
      <c r="C140" s="76" t="s">
        <v>44</v>
      </c>
      <c r="D140" s="93">
        <v>0</v>
      </c>
      <c r="E140" s="139" t="s">
        <v>45</v>
      </c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</row>
    <row r="141" spans="1:19" s="52" customFormat="1" ht="15" hidden="1" x14ac:dyDescent="0.2">
      <c r="A141" s="77" t="s">
        <v>293</v>
      </c>
      <c r="B141" s="140" t="s">
        <v>619</v>
      </c>
      <c r="C141" s="76" t="s">
        <v>2</v>
      </c>
      <c r="D141" s="93">
        <v>0</v>
      </c>
      <c r="E141" s="139" t="s">
        <v>45</v>
      </c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</row>
    <row r="142" spans="1:19" s="52" customFormat="1" ht="15" hidden="1" x14ac:dyDescent="0.2">
      <c r="A142" s="77" t="s">
        <v>295</v>
      </c>
      <c r="B142" s="140" t="s">
        <v>296</v>
      </c>
      <c r="C142" s="76" t="s">
        <v>2</v>
      </c>
      <c r="D142" s="93">
        <v>0</v>
      </c>
      <c r="E142" s="139" t="s">
        <v>45</v>
      </c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</row>
    <row r="143" spans="1:19" s="52" customFormat="1" ht="15" hidden="1" x14ac:dyDescent="0.2">
      <c r="A143" s="77" t="s">
        <v>297</v>
      </c>
      <c r="B143" s="140" t="s">
        <v>298</v>
      </c>
      <c r="C143" s="76" t="s">
        <v>2</v>
      </c>
      <c r="D143" s="93">
        <v>0</v>
      </c>
      <c r="E143" s="139" t="s">
        <v>45</v>
      </c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</row>
    <row r="144" spans="1:19" s="52" customFormat="1" ht="15" hidden="1" x14ac:dyDescent="0.2">
      <c r="A144" s="77" t="s">
        <v>519</v>
      </c>
      <c r="B144" s="140" t="s">
        <v>520</v>
      </c>
      <c r="C144" s="76" t="s">
        <v>27</v>
      </c>
      <c r="D144" s="93">
        <v>0</v>
      </c>
      <c r="E144" s="139" t="s">
        <v>651</v>
      </c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</row>
    <row r="145" spans="1:19" s="52" customFormat="1" ht="15" hidden="1" x14ac:dyDescent="0.2">
      <c r="A145" s="77" t="s">
        <v>531</v>
      </c>
      <c r="B145" s="140" t="s">
        <v>620</v>
      </c>
      <c r="C145" s="77" t="s">
        <v>27</v>
      </c>
      <c r="D145" s="93">
        <v>0</v>
      </c>
      <c r="E145" s="77" t="s">
        <v>59</v>
      </c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</row>
    <row r="146" spans="1:19" s="52" customFormat="1" ht="15" hidden="1" x14ac:dyDescent="0.2">
      <c r="A146" s="77" t="s">
        <v>413</v>
      </c>
      <c r="B146" s="140" t="s">
        <v>621</v>
      </c>
      <c r="C146" s="77" t="s">
        <v>27</v>
      </c>
      <c r="D146" s="93">
        <v>0</v>
      </c>
      <c r="E146" s="77" t="s">
        <v>65</v>
      </c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</row>
    <row r="147" spans="1:19" s="52" customFormat="1" ht="15" hidden="1" x14ac:dyDescent="0.2">
      <c r="A147" s="77" t="s">
        <v>415</v>
      </c>
      <c r="B147" s="140" t="s">
        <v>416</v>
      </c>
      <c r="C147" s="77" t="s">
        <v>34</v>
      </c>
      <c r="D147" s="93">
        <v>0</v>
      </c>
      <c r="E147" s="77" t="s">
        <v>65</v>
      </c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</row>
    <row r="148" spans="1:19" s="52" customFormat="1" ht="15" hidden="1" x14ac:dyDescent="0.2">
      <c r="A148" s="77" t="s">
        <v>234</v>
      </c>
      <c r="B148" s="140" t="s">
        <v>235</v>
      </c>
      <c r="C148" s="77" t="s">
        <v>27</v>
      </c>
      <c r="D148" s="93">
        <v>0</v>
      </c>
      <c r="E148" s="77" t="s">
        <v>40</v>
      </c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</row>
    <row r="149" spans="1:19" s="52" customFormat="1" ht="15" hidden="1" x14ac:dyDescent="0.2">
      <c r="A149" s="77" t="s">
        <v>299</v>
      </c>
      <c r="B149" s="140" t="s">
        <v>300</v>
      </c>
      <c r="C149" s="77" t="s">
        <v>44</v>
      </c>
      <c r="D149" s="93">
        <v>0</v>
      </c>
      <c r="E149" s="77" t="s">
        <v>45</v>
      </c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</row>
    <row r="150" spans="1:19" s="52" customFormat="1" ht="15" hidden="1" x14ac:dyDescent="0.2">
      <c r="A150" s="77" t="s">
        <v>457</v>
      </c>
      <c r="B150" s="140" t="s">
        <v>458</v>
      </c>
      <c r="C150" s="77" t="s">
        <v>27</v>
      </c>
      <c r="D150" s="93">
        <v>0</v>
      </c>
      <c r="E150" s="77" t="s">
        <v>54</v>
      </c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</row>
    <row r="151" spans="1:19" s="49" customFormat="1" ht="15" hidden="1" x14ac:dyDescent="0.2">
      <c r="A151" s="77" t="s">
        <v>480</v>
      </c>
      <c r="B151" s="140" t="s">
        <v>481</v>
      </c>
      <c r="C151" s="77" t="s">
        <v>27</v>
      </c>
      <c r="D151" s="93">
        <v>0</v>
      </c>
      <c r="E151" s="139" t="s">
        <v>55</v>
      </c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</row>
    <row r="152" spans="1:19" s="49" customFormat="1" ht="15" hidden="1" x14ac:dyDescent="0.2">
      <c r="A152" s="77" t="s">
        <v>482</v>
      </c>
      <c r="B152" s="140" t="s">
        <v>622</v>
      </c>
      <c r="C152" s="77" t="s">
        <v>27</v>
      </c>
      <c r="D152" s="93">
        <v>0</v>
      </c>
      <c r="E152" s="139" t="s">
        <v>55</v>
      </c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</row>
    <row r="153" spans="1:19" s="49" customFormat="1" ht="15" hidden="1" x14ac:dyDescent="0.2">
      <c r="A153" s="77" t="s">
        <v>521</v>
      </c>
      <c r="B153" s="140" t="s">
        <v>522</v>
      </c>
      <c r="C153" s="77" t="s">
        <v>27</v>
      </c>
      <c r="D153" s="93">
        <v>0</v>
      </c>
      <c r="E153" s="139" t="s">
        <v>651</v>
      </c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</row>
    <row r="154" spans="1:19" s="49" customFormat="1" ht="15" hidden="1" x14ac:dyDescent="0.2">
      <c r="A154" s="77" t="s">
        <v>533</v>
      </c>
      <c r="B154" s="140" t="s">
        <v>623</v>
      </c>
      <c r="C154" s="77" t="s">
        <v>27</v>
      </c>
      <c r="D154" s="93">
        <v>0</v>
      </c>
      <c r="E154" s="139" t="s">
        <v>59</v>
      </c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</row>
    <row r="155" spans="1:19" s="49" customFormat="1" ht="15" hidden="1" x14ac:dyDescent="0.2">
      <c r="A155" s="77" t="s">
        <v>559</v>
      </c>
      <c r="B155" s="140" t="s">
        <v>624</v>
      </c>
      <c r="C155" s="77" t="s">
        <v>27</v>
      </c>
      <c r="D155" s="93">
        <v>0</v>
      </c>
      <c r="E155" s="139" t="s">
        <v>60</v>
      </c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</row>
    <row r="156" spans="1:19" s="49" customFormat="1" ht="15" hidden="1" x14ac:dyDescent="0.2">
      <c r="A156" s="77" t="s">
        <v>561</v>
      </c>
      <c r="B156" s="140" t="s">
        <v>625</v>
      </c>
      <c r="C156" s="77" t="s">
        <v>27</v>
      </c>
      <c r="D156" s="93">
        <v>0</v>
      </c>
      <c r="E156" s="139" t="s">
        <v>60</v>
      </c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</row>
    <row r="157" spans="1:19" s="49" customFormat="1" ht="15" hidden="1" x14ac:dyDescent="0.2">
      <c r="A157" s="77" t="s">
        <v>563</v>
      </c>
      <c r="B157" s="140" t="s">
        <v>564</v>
      </c>
      <c r="C157" s="77" t="s">
        <v>27</v>
      </c>
      <c r="D157" s="93">
        <v>0</v>
      </c>
      <c r="E157" s="139" t="s">
        <v>60</v>
      </c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</row>
    <row r="158" spans="1:19" s="49" customFormat="1" ht="15" hidden="1" x14ac:dyDescent="0.2">
      <c r="A158" s="77" t="s">
        <v>542</v>
      </c>
      <c r="B158" s="140" t="s">
        <v>626</v>
      </c>
      <c r="C158" s="77" t="s">
        <v>27</v>
      </c>
      <c r="D158" s="93">
        <v>0</v>
      </c>
      <c r="E158" s="139" t="s">
        <v>63</v>
      </c>
      <c r="F158" s="81"/>
      <c r="G158" s="81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</row>
    <row r="159" spans="1:19" s="49" customFormat="1" ht="15" hidden="1" x14ac:dyDescent="0.2">
      <c r="A159" s="141" t="s">
        <v>39</v>
      </c>
      <c r="B159" s="140" t="s">
        <v>237</v>
      </c>
      <c r="C159" s="77" t="s">
        <v>27</v>
      </c>
      <c r="D159" s="93">
        <v>0</v>
      </c>
      <c r="E159" s="139" t="s">
        <v>627</v>
      </c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</row>
    <row r="160" spans="1:19" s="49" customFormat="1" ht="15" hidden="1" x14ac:dyDescent="0.2">
      <c r="A160" s="77" t="s">
        <v>41</v>
      </c>
      <c r="B160" s="140" t="s">
        <v>628</v>
      </c>
      <c r="C160" s="77" t="s">
        <v>27</v>
      </c>
      <c r="D160" s="93">
        <v>0</v>
      </c>
      <c r="E160" s="139" t="s">
        <v>627</v>
      </c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</row>
    <row r="161" spans="1:19" s="49" customFormat="1" ht="15" hidden="1" x14ac:dyDescent="0.2">
      <c r="A161" s="77" t="s">
        <v>43</v>
      </c>
      <c r="B161" s="140" t="s">
        <v>301</v>
      </c>
      <c r="C161" s="77" t="s">
        <v>27</v>
      </c>
      <c r="D161" s="93">
        <v>0</v>
      </c>
      <c r="E161" s="77" t="s">
        <v>45</v>
      </c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</row>
    <row r="162" spans="1:19" s="49" customFormat="1" ht="25.5" hidden="1" x14ac:dyDescent="0.2">
      <c r="A162" s="77" t="s">
        <v>46</v>
      </c>
      <c r="B162" s="140" t="s">
        <v>629</v>
      </c>
      <c r="C162" s="77" t="s">
        <v>44</v>
      </c>
      <c r="D162" s="93">
        <v>0</v>
      </c>
      <c r="E162" s="139" t="s">
        <v>45</v>
      </c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</row>
    <row r="163" spans="1:19" s="49" customFormat="1" ht="15" hidden="1" x14ac:dyDescent="0.2">
      <c r="A163" s="77" t="s">
        <v>47</v>
      </c>
      <c r="B163" s="140" t="s">
        <v>303</v>
      </c>
      <c r="C163" s="77" t="s">
        <v>27</v>
      </c>
      <c r="D163" s="93">
        <v>0</v>
      </c>
      <c r="E163" s="139" t="s">
        <v>45</v>
      </c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</row>
    <row r="164" spans="1:19" s="49" customFormat="1" ht="15" hidden="1" x14ac:dyDescent="0.2">
      <c r="A164" s="77" t="s">
        <v>48</v>
      </c>
      <c r="B164" s="140" t="s">
        <v>304</v>
      </c>
      <c r="C164" s="77" t="s">
        <v>27</v>
      </c>
      <c r="D164" s="93">
        <v>0</v>
      </c>
      <c r="E164" s="139" t="s">
        <v>45</v>
      </c>
      <c r="F164" s="81"/>
      <c r="G164" s="81"/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</row>
    <row r="165" spans="1:19" s="49" customFormat="1" ht="15" hidden="1" x14ac:dyDescent="0.2">
      <c r="A165" s="77" t="s">
        <v>305</v>
      </c>
      <c r="B165" s="140" t="s">
        <v>306</v>
      </c>
      <c r="C165" s="77" t="s">
        <v>27</v>
      </c>
      <c r="D165" s="93">
        <v>0</v>
      </c>
      <c r="E165" s="139" t="s">
        <v>45</v>
      </c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</row>
    <row r="166" spans="1:19" s="49" customFormat="1" ht="15" hidden="1" x14ac:dyDescent="0.2">
      <c r="A166" s="77" t="s">
        <v>49</v>
      </c>
      <c r="B166" s="140" t="s">
        <v>307</v>
      </c>
      <c r="C166" s="77" t="s">
        <v>2</v>
      </c>
      <c r="D166" s="93">
        <v>0</v>
      </c>
      <c r="E166" s="139" t="s">
        <v>45</v>
      </c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</row>
    <row r="167" spans="1:19" s="49" customFormat="1" ht="15" hidden="1" x14ac:dyDescent="0.2">
      <c r="A167" s="77" t="s">
        <v>308</v>
      </c>
      <c r="B167" s="140" t="s">
        <v>309</v>
      </c>
      <c r="C167" s="77" t="s">
        <v>27</v>
      </c>
      <c r="D167" s="93">
        <v>0</v>
      </c>
      <c r="E167" s="139" t="s">
        <v>45</v>
      </c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</row>
    <row r="168" spans="1:19" s="49" customFormat="1" ht="15" hidden="1" x14ac:dyDescent="0.2">
      <c r="A168" s="77" t="s">
        <v>310</v>
      </c>
      <c r="B168" s="140" t="s">
        <v>630</v>
      </c>
      <c r="C168" s="77" t="s">
        <v>2</v>
      </c>
      <c r="D168" s="93">
        <v>0</v>
      </c>
      <c r="E168" s="139" t="s">
        <v>45</v>
      </c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</row>
    <row r="169" spans="1:19" s="49" customFormat="1" ht="15" hidden="1" x14ac:dyDescent="0.2">
      <c r="A169" s="77" t="s">
        <v>312</v>
      </c>
      <c r="B169" s="140" t="s">
        <v>313</v>
      </c>
      <c r="C169" s="77" t="s">
        <v>27</v>
      </c>
      <c r="D169" s="93">
        <v>0</v>
      </c>
      <c r="E169" s="139" t="s">
        <v>45</v>
      </c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</row>
    <row r="170" spans="1:19" s="49" customFormat="1" ht="15" hidden="1" x14ac:dyDescent="0.2">
      <c r="A170" s="77" t="s">
        <v>314</v>
      </c>
      <c r="B170" s="140" t="s">
        <v>631</v>
      </c>
      <c r="C170" s="77" t="s">
        <v>2</v>
      </c>
      <c r="D170" s="93">
        <v>0</v>
      </c>
      <c r="E170" s="139" t="s">
        <v>45</v>
      </c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</row>
    <row r="171" spans="1:19" s="49" customFormat="1" ht="15" hidden="1" x14ac:dyDescent="0.2">
      <c r="A171" s="77" t="s">
        <v>316</v>
      </c>
      <c r="B171" s="140" t="s">
        <v>317</v>
      </c>
      <c r="C171" s="77" t="s">
        <v>27</v>
      </c>
      <c r="D171" s="93">
        <v>0</v>
      </c>
      <c r="E171" s="139" t="s">
        <v>45</v>
      </c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</row>
    <row r="172" spans="1:19" s="49" customFormat="1" ht="15" hidden="1" x14ac:dyDescent="0.2">
      <c r="A172" s="77" t="s">
        <v>50</v>
      </c>
      <c r="B172" s="140" t="s">
        <v>318</v>
      </c>
      <c r="C172" s="77" t="s">
        <v>27</v>
      </c>
      <c r="D172" s="93">
        <v>0</v>
      </c>
      <c r="E172" s="139" t="s">
        <v>45</v>
      </c>
      <c r="F172" s="81"/>
      <c r="G172" s="81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</row>
    <row r="173" spans="1:19" s="49" customFormat="1" ht="15" hidden="1" x14ac:dyDescent="0.2">
      <c r="A173" s="77" t="s">
        <v>319</v>
      </c>
      <c r="B173" s="140" t="s">
        <v>320</v>
      </c>
      <c r="C173" s="77" t="s">
        <v>34</v>
      </c>
      <c r="D173" s="93">
        <v>0</v>
      </c>
      <c r="E173" s="139" t="s">
        <v>45</v>
      </c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</row>
    <row r="174" spans="1:19" s="49" customFormat="1" ht="15" hidden="1" x14ac:dyDescent="0.2">
      <c r="A174" s="77" t="s">
        <v>51</v>
      </c>
      <c r="B174" s="140" t="s">
        <v>632</v>
      </c>
      <c r="C174" s="77" t="s">
        <v>27</v>
      </c>
      <c r="D174" s="93">
        <v>0</v>
      </c>
      <c r="E174" s="139" t="s">
        <v>45</v>
      </c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</row>
    <row r="175" spans="1:19" s="49" customFormat="1" ht="15" hidden="1" x14ac:dyDescent="0.2">
      <c r="A175" s="77" t="s">
        <v>52</v>
      </c>
      <c r="B175" s="140" t="s">
        <v>633</v>
      </c>
      <c r="C175" s="77" t="s">
        <v>27</v>
      </c>
      <c r="D175" s="93">
        <v>0</v>
      </c>
      <c r="E175" s="139" t="s">
        <v>45</v>
      </c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</row>
    <row r="176" spans="1:19" s="49" customFormat="1" ht="15" hidden="1" x14ac:dyDescent="0.2">
      <c r="A176" s="77" t="s">
        <v>53</v>
      </c>
      <c r="B176" s="140" t="s">
        <v>323</v>
      </c>
      <c r="C176" s="77" t="s">
        <v>27</v>
      </c>
      <c r="D176" s="93">
        <v>0</v>
      </c>
      <c r="E176" s="139" t="s">
        <v>45</v>
      </c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</row>
    <row r="177" spans="1:19" s="49" customFormat="1" ht="15" hidden="1" x14ac:dyDescent="0.2">
      <c r="A177" s="77" t="s">
        <v>324</v>
      </c>
      <c r="B177" s="140" t="s">
        <v>325</v>
      </c>
      <c r="C177" s="77" t="s">
        <v>27</v>
      </c>
      <c r="D177" s="93">
        <v>0</v>
      </c>
      <c r="E177" s="139" t="s">
        <v>45</v>
      </c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</row>
    <row r="178" spans="1:19" s="49" customFormat="1" ht="15" hidden="1" x14ac:dyDescent="0.2">
      <c r="A178" s="77" t="s">
        <v>326</v>
      </c>
      <c r="B178" s="140" t="s">
        <v>634</v>
      </c>
      <c r="C178" s="77" t="s">
        <v>44</v>
      </c>
      <c r="D178" s="93">
        <v>0</v>
      </c>
      <c r="E178" s="139" t="s">
        <v>45</v>
      </c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</row>
    <row r="179" spans="1:19" s="49" customFormat="1" ht="15" x14ac:dyDescent="0.2">
      <c r="A179" s="77" t="s">
        <v>459</v>
      </c>
      <c r="B179" s="140" t="s">
        <v>460</v>
      </c>
      <c r="C179" s="77" t="s">
        <v>34</v>
      </c>
      <c r="D179" s="93">
        <v>0</v>
      </c>
      <c r="E179" s="139" t="s">
        <v>54</v>
      </c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</row>
    <row r="180" spans="1:19" s="49" customFormat="1" ht="15" hidden="1" x14ac:dyDescent="0.2">
      <c r="A180" s="77" t="s">
        <v>461</v>
      </c>
      <c r="B180" s="140" t="s">
        <v>462</v>
      </c>
      <c r="C180" s="77" t="s">
        <v>34</v>
      </c>
      <c r="D180" s="93">
        <v>0</v>
      </c>
      <c r="E180" s="139" t="s">
        <v>54</v>
      </c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</row>
    <row r="181" spans="1:19" s="49" customFormat="1" ht="15" hidden="1" x14ac:dyDescent="0.2">
      <c r="A181" s="77" t="s">
        <v>493</v>
      </c>
      <c r="B181" s="140" t="s">
        <v>494</v>
      </c>
      <c r="C181" s="77" t="s">
        <v>27</v>
      </c>
      <c r="D181" s="93">
        <v>0</v>
      </c>
      <c r="E181" s="139" t="s">
        <v>55</v>
      </c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</row>
    <row r="182" spans="1:19" s="49" customFormat="1" ht="15" hidden="1" x14ac:dyDescent="0.2">
      <c r="A182" s="77" t="s">
        <v>513</v>
      </c>
      <c r="B182" s="140" t="s">
        <v>514</v>
      </c>
      <c r="C182" s="77" t="s">
        <v>27</v>
      </c>
      <c r="D182" s="93">
        <v>0</v>
      </c>
      <c r="E182" s="139" t="s">
        <v>55</v>
      </c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 s="49" customFormat="1" ht="15" hidden="1" x14ac:dyDescent="0.2">
      <c r="A183" s="77" t="s">
        <v>56</v>
      </c>
      <c r="B183" s="140" t="s">
        <v>500</v>
      </c>
      <c r="C183" s="77" t="s">
        <v>27</v>
      </c>
      <c r="D183" s="93">
        <v>0</v>
      </c>
      <c r="E183" s="139" t="s">
        <v>55</v>
      </c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</row>
    <row r="184" spans="1:19" s="49" customFormat="1" ht="15" hidden="1" x14ac:dyDescent="0.2">
      <c r="A184" s="77" t="s">
        <v>57</v>
      </c>
      <c r="B184" s="140" t="s">
        <v>523</v>
      </c>
      <c r="C184" s="77" t="s">
        <v>27</v>
      </c>
      <c r="D184" s="93">
        <v>0</v>
      </c>
      <c r="E184" s="139" t="s">
        <v>651</v>
      </c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</row>
    <row r="185" spans="1:19" s="49" customFormat="1" ht="15" hidden="1" x14ac:dyDescent="0.2">
      <c r="A185" s="77" t="s">
        <v>58</v>
      </c>
      <c r="B185" s="140" t="s">
        <v>635</v>
      </c>
      <c r="C185" s="77" t="s">
        <v>27</v>
      </c>
      <c r="D185" s="93">
        <v>0</v>
      </c>
      <c r="E185" s="139" t="s">
        <v>59</v>
      </c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</row>
    <row r="186" spans="1:19" s="49" customFormat="1" ht="15" hidden="1" x14ac:dyDescent="0.2">
      <c r="A186" s="77" t="s">
        <v>61</v>
      </c>
      <c r="B186" s="140" t="s">
        <v>636</v>
      </c>
      <c r="C186" s="77" t="s">
        <v>27</v>
      </c>
      <c r="D186" s="93">
        <v>0</v>
      </c>
      <c r="E186" s="139" t="s">
        <v>60</v>
      </c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</row>
    <row r="187" spans="1:19" s="49" customFormat="1" ht="15" hidden="1" x14ac:dyDescent="0.2">
      <c r="A187" s="77" t="s">
        <v>62</v>
      </c>
      <c r="B187" s="140" t="s">
        <v>566</v>
      </c>
      <c r="C187" s="77" t="s">
        <v>27</v>
      </c>
      <c r="D187" s="93">
        <v>0</v>
      </c>
      <c r="E187" s="139" t="s">
        <v>60</v>
      </c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</row>
    <row r="188" spans="1:19" ht="15" hidden="1" x14ac:dyDescent="0.2">
      <c r="A188" s="77" t="s">
        <v>64</v>
      </c>
      <c r="B188" s="140" t="s">
        <v>426</v>
      </c>
      <c r="C188" s="77" t="s">
        <v>27</v>
      </c>
      <c r="D188" s="93">
        <v>0</v>
      </c>
      <c r="E188" s="139" t="s">
        <v>65</v>
      </c>
      <c r="F188" s="81"/>
      <c r="G188" s="81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</row>
    <row r="189" spans="1:19" ht="15" hidden="1" x14ac:dyDescent="0.2">
      <c r="A189" s="77" t="s">
        <v>418</v>
      </c>
      <c r="B189" s="140" t="s">
        <v>419</v>
      </c>
      <c r="C189" s="77" t="s">
        <v>34</v>
      </c>
      <c r="D189" s="93">
        <v>0</v>
      </c>
      <c r="E189" s="139" t="s">
        <v>65</v>
      </c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</row>
    <row r="190" spans="1:19" ht="15" hidden="1" x14ac:dyDescent="0.2">
      <c r="A190" s="77" t="s">
        <v>440</v>
      </c>
      <c r="B190" s="140" t="s">
        <v>441</v>
      </c>
      <c r="C190" s="77" t="s">
        <v>34</v>
      </c>
      <c r="D190" s="93">
        <v>0</v>
      </c>
      <c r="E190" s="139" t="s">
        <v>65</v>
      </c>
      <c r="F190" s="81"/>
      <c r="G190" s="81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</row>
    <row r="191" spans="1:19" ht="15" hidden="1" x14ac:dyDescent="0.2">
      <c r="A191" s="77" t="s">
        <v>240</v>
      </c>
      <c r="B191" s="140" t="s">
        <v>241</v>
      </c>
      <c r="C191" s="77" t="s">
        <v>34</v>
      </c>
      <c r="D191" s="93">
        <v>0</v>
      </c>
      <c r="E191" s="139" t="s">
        <v>38</v>
      </c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</row>
    <row r="192" spans="1:19" ht="15" hidden="1" x14ac:dyDescent="0.2">
      <c r="A192" s="77" t="s">
        <v>242</v>
      </c>
      <c r="B192" s="140" t="s">
        <v>243</v>
      </c>
      <c r="C192" s="77" t="s">
        <v>34</v>
      </c>
      <c r="D192" s="93">
        <v>0</v>
      </c>
      <c r="E192" s="139" t="s">
        <v>627</v>
      </c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</row>
    <row r="193" spans="1:19" ht="15" hidden="1" x14ac:dyDescent="0.2">
      <c r="A193" s="77" t="s">
        <v>67</v>
      </c>
      <c r="B193" s="140" t="s">
        <v>239</v>
      </c>
      <c r="C193" s="77" t="s">
        <v>27</v>
      </c>
      <c r="D193" s="93">
        <v>0</v>
      </c>
      <c r="E193" s="139" t="s">
        <v>627</v>
      </c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</row>
    <row r="194" spans="1:19" ht="15" hidden="1" x14ac:dyDescent="0.2">
      <c r="A194" s="77" t="s">
        <v>257</v>
      </c>
      <c r="B194" s="140" t="s">
        <v>637</v>
      </c>
      <c r="C194" s="77" t="s">
        <v>27</v>
      </c>
      <c r="D194" s="93">
        <v>0</v>
      </c>
      <c r="E194" s="139" t="s">
        <v>627</v>
      </c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</row>
    <row r="195" spans="1:19" ht="15" hidden="1" x14ac:dyDescent="0.2">
      <c r="A195" s="77" t="s">
        <v>68</v>
      </c>
      <c r="B195" s="140" t="s">
        <v>638</v>
      </c>
      <c r="C195" s="77" t="s">
        <v>27</v>
      </c>
      <c r="D195" s="93">
        <v>0</v>
      </c>
      <c r="E195" s="139" t="s">
        <v>627</v>
      </c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</row>
    <row r="196" spans="1:19" ht="15" hidden="1" x14ac:dyDescent="0.2">
      <c r="A196" s="77" t="s">
        <v>69</v>
      </c>
      <c r="B196" s="140" t="s">
        <v>639</v>
      </c>
      <c r="C196" s="77" t="s">
        <v>27</v>
      </c>
      <c r="D196" s="93">
        <v>0</v>
      </c>
      <c r="E196" s="139" t="s">
        <v>45</v>
      </c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</row>
    <row r="197" spans="1:19" ht="15" hidden="1" x14ac:dyDescent="0.2">
      <c r="A197" s="77" t="s">
        <v>70</v>
      </c>
      <c r="B197" s="140" t="s">
        <v>329</v>
      </c>
      <c r="C197" s="77" t="s">
        <v>27</v>
      </c>
      <c r="D197" s="93">
        <v>0</v>
      </c>
      <c r="E197" s="139" t="s">
        <v>45</v>
      </c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</row>
    <row r="198" spans="1:19" ht="15" hidden="1" x14ac:dyDescent="0.2">
      <c r="A198" s="77" t="s">
        <v>71</v>
      </c>
      <c r="B198" s="140" t="s">
        <v>640</v>
      </c>
      <c r="C198" s="77" t="s">
        <v>44</v>
      </c>
      <c r="D198" s="93">
        <v>0</v>
      </c>
      <c r="E198" s="139" t="s">
        <v>45</v>
      </c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</row>
    <row r="199" spans="1:19" ht="15" hidden="1" x14ac:dyDescent="0.2">
      <c r="A199" s="77" t="s">
        <v>72</v>
      </c>
      <c r="B199" s="140" t="s">
        <v>331</v>
      </c>
      <c r="C199" s="77" t="s">
        <v>27</v>
      </c>
      <c r="D199" s="93">
        <v>0</v>
      </c>
      <c r="E199" s="139" t="s">
        <v>45</v>
      </c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</row>
    <row r="200" spans="1:19" ht="15" hidden="1" x14ac:dyDescent="0.2">
      <c r="A200" s="77" t="s">
        <v>332</v>
      </c>
      <c r="B200" s="140" t="s">
        <v>333</v>
      </c>
      <c r="C200" s="77" t="s">
        <v>27</v>
      </c>
      <c r="D200" s="93">
        <v>0</v>
      </c>
      <c r="E200" s="139" t="s">
        <v>45</v>
      </c>
      <c r="F200" s="81"/>
      <c r="G200" s="81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</row>
    <row r="201" spans="1:19" ht="15" hidden="1" x14ac:dyDescent="0.2">
      <c r="A201" s="77" t="s">
        <v>463</v>
      </c>
      <c r="B201" s="140" t="s">
        <v>464</v>
      </c>
      <c r="C201" s="77" t="s">
        <v>34</v>
      </c>
      <c r="D201" s="93">
        <v>0</v>
      </c>
      <c r="E201" s="139" t="s">
        <v>54</v>
      </c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</row>
    <row r="202" spans="1:19" ht="15" hidden="1" x14ac:dyDescent="0.2">
      <c r="A202" s="77" t="s">
        <v>465</v>
      </c>
      <c r="B202" s="140" t="s">
        <v>466</v>
      </c>
      <c r="C202" s="77" t="s">
        <v>34</v>
      </c>
      <c r="D202" s="93">
        <v>0</v>
      </c>
      <c r="E202" s="139" t="s">
        <v>54</v>
      </c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</row>
    <row r="203" spans="1:19" ht="15" x14ac:dyDescent="0.2">
      <c r="A203" s="77" t="s">
        <v>467</v>
      </c>
      <c r="B203" s="165" t="s">
        <v>468</v>
      </c>
      <c r="C203" s="77" t="s">
        <v>27</v>
      </c>
      <c r="D203" s="93">
        <v>0</v>
      </c>
      <c r="E203" s="77" t="s">
        <v>54</v>
      </c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</row>
    <row r="204" spans="1:19" ht="15" x14ac:dyDescent="0.2">
      <c r="A204" s="77" t="s">
        <v>469</v>
      </c>
      <c r="B204" s="165" t="s">
        <v>470</v>
      </c>
      <c r="C204" s="77" t="s">
        <v>27</v>
      </c>
      <c r="D204" s="93">
        <v>0</v>
      </c>
      <c r="E204" s="77" t="s">
        <v>54</v>
      </c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</row>
    <row r="205" spans="1:19" ht="15" hidden="1" x14ac:dyDescent="0.2">
      <c r="A205" s="77" t="s">
        <v>471</v>
      </c>
      <c r="B205" s="140" t="s">
        <v>472</v>
      </c>
      <c r="C205" s="77" t="s">
        <v>27</v>
      </c>
      <c r="D205" s="93">
        <v>0</v>
      </c>
      <c r="E205" s="77" t="s">
        <v>54</v>
      </c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</row>
    <row r="206" spans="1:19" ht="15" hidden="1" x14ac:dyDescent="0.2">
      <c r="A206" s="77" t="s">
        <v>73</v>
      </c>
      <c r="B206" s="140" t="s">
        <v>473</v>
      </c>
      <c r="C206" s="77" t="s">
        <v>27</v>
      </c>
      <c r="D206" s="93">
        <v>0</v>
      </c>
      <c r="E206" s="77" t="s">
        <v>54</v>
      </c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</row>
    <row r="207" spans="1:19" ht="15" hidden="1" x14ac:dyDescent="0.2">
      <c r="A207" s="77" t="s">
        <v>420</v>
      </c>
      <c r="B207" s="140" t="s">
        <v>421</v>
      </c>
      <c r="C207" s="77" t="s">
        <v>34</v>
      </c>
      <c r="D207" s="93">
        <v>0</v>
      </c>
      <c r="E207" s="77" t="s">
        <v>65</v>
      </c>
      <c r="F207" s="81"/>
      <c r="G207" s="81"/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</row>
    <row r="208" spans="1:19" ht="15" hidden="1" x14ac:dyDescent="0.2">
      <c r="A208" s="77" t="s">
        <v>74</v>
      </c>
      <c r="B208" s="140" t="s">
        <v>484</v>
      </c>
      <c r="C208" s="77" t="s">
        <v>27</v>
      </c>
      <c r="D208" s="93">
        <v>0</v>
      </c>
      <c r="E208" s="77" t="s">
        <v>55</v>
      </c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</row>
    <row r="209" spans="1:19" ht="15" hidden="1" x14ac:dyDescent="0.2">
      <c r="A209" s="77" t="s">
        <v>485</v>
      </c>
      <c r="B209" s="140" t="s">
        <v>641</v>
      </c>
      <c r="C209" s="77" t="s">
        <v>27</v>
      </c>
      <c r="D209" s="93">
        <v>0</v>
      </c>
      <c r="E209" s="77" t="s">
        <v>55</v>
      </c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</row>
    <row r="210" spans="1:19" ht="15" hidden="1" x14ac:dyDescent="0.2">
      <c r="A210" s="77" t="s">
        <v>75</v>
      </c>
      <c r="B210" s="140" t="s">
        <v>495</v>
      </c>
      <c r="C210" s="77" t="s">
        <v>27</v>
      </c>
      <c r="D210" s="93">
        <v>0</v>
      </c>
      <c r="E210" s="77" t="s">
        <v>55</v>
      </c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</row>
    <row r="211" spans="1:19" ht="15" hidden="1" x14ac:dyDescent="0.2">
      <c r="A211" s="77" t="s">
        <v>515</v>
      </c>
      <c r="B211" s="140" t="s">
        <v>516</v>
      </c>
      <c r="C211" s="77" t="s">
        <v>27</v>
      </c>
      <c r="D211" s="93">
        <v>0</v>
      </c>
      <c r="E211" s="77" t="s">
        <v>55</v>
      </c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</row>
    <row r="212" spans="1:19" ht="15" hidden="1" x14ac:dyDescent="0.2">
      <c r="A212" s="77" t="s">
        <v>76</v>
      </c>
      <c r="B212" s="140" t="s">
        <v>501</v>
      </c>
      <c r="C212" s="77" t="s">
        <v>27</v>
      </c>
      <c r="D212" s="93">
        <v>0</v>
      </c>
      <c r="E212" s="77" t="s">
        <v>55</v>
      </c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</row>
    <row r="213" spans="1:19" ht="15" hidden="1" x14ac:dyDescent="0.2">
      <c r="A213" s="77" t="s">
        <v>648</v>
      </c>
      <c r="B213" s="140" t="s">
        <v>655</v>
      </c>
      <c r="C213" s="77" t="s">
        <v>27</v>
      </c>
      <c r="D213" s="93">
        <v>0</v>
      </c>
      <c r="E213" s="77" t="s">
        <v>653</v>
      </c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</row>
    <row r="214" spans="1:19" ht="15" hidden="1" x14ac:dyDescent="0.2">
      <c r="A214" s="77" t="s">
        <v>77</v>
      </c>
      <c r="B214" s="140" t="s">
        <v>504</v>
      </c>
      <c r="C214" s="77" t="s">
        <v>27</v>
      </c>
      <c r="D214" s="93">
        <v>0</v>
      </c>
      <c r="E214" s="77" t="s">
        <v>55</v>
      </c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</row>
    <row r="215" spans="1:19" ht="15" hidden="1" x14ac:dyDescent="0.2">
      <c r="A215" s="77" t="s">
        <v>78</v>
      </c>
      <c r="B215" s="140" t="s">
        <v>524</v>
      </c>
      <c r="C215" s="77" t="s">
        <v>27</v>
      </c>
      <c r="D215" s="93">
        <v>0</v>
      </c>
      <c r="E215" s="77" t="s">
        <v>651</v>
      </c>
      <c r="F215" s="81"/>
      <c r="G215" s="81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</row>
    <row r="216" spans="1:19" ht="15" hidden="1" x14ac:dyDescent="0.2">
      <c r="A216" s="77" t="s">
        <v>79</v>
      </c>
      <c r="B216" s="140" t="s">
        <v>642</v>
      </c>
      <c r="C216" s="77" t="s">
        <v>27</v>
      </c>
      <c r="D216" s="93">
        <v>0</v>
      </c>
      <c r="E216" s="77" t="s">
        <v>59</v>
      </c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</row>
    <row r="217" spans="1:19" ht="15" hidden="1" x14ac:dyDescent="0.2">
      <c r="A217" s="77" t="s">
        <v>80</v>
      </c>
      <c r="B217" s="140" t="s">
        <v>567</v>
      </c>
      <c r="C217" s="77" t="s">
        <v>27</v>
      </c>
      <c r="D217" s="93">
        <v>0</v>
      </c>
      <c r="E217" s="77" t="s">
        <v>60</v>
      </c>
      <c r="F217" s="81"/>
      <c r="G217" s="81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</row>
    <row r="218" spans="1:19" ht="15" hidden="1" x14ac:dyDescent="0.2">
      <c r="A218" s="77" t="s">
        <v>568</v>
      </c>
      <c r="B218" s="140" t="s">
        <v>569</v>
      </c>
      <c r="C218" s="77" t="s">
        <v>27</v>
      </c>
      <c r="D218" s="93">
        <v>0</v>
      </c>
      <c r="E218" s="77" t="s">
        <v>60</v>
      </c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</row>
    <row r="219" spans="1:19" ht="25.5" hidden="1" x14ac:dyDescent="0.2">
      <c r="A219" s="77" t="s">
        <v>570</v>
      </c>
      <c r="B219" s="140" t="s">
        <v>643</v>
      </c>
      <c r="C219" s="77" t="s">
        <v>27</v>
      </c>
      <c r="D219" s="93">
        <v>0</v>
      </c>
      <c r="E219" s="77" t="s">
        <v>60</v>
      </c>
      <c r="F219" s="81"/>
      <c r="G219" s="81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</row>
    <row r="220" spans="1:19" ht="25.5" hidden="1" x14ac:dyDescent="0.2">
      <c r="A220" s="77" t="s">
        <v>81</v>
      </c>
      <c r="B220" s="140" t="s">
        <v>644</v>
      </c>
      <c r="C220" s="77" t="s">
        <v>27</v>
      </c>
      <c r="D220" s="93">
        <v>0</v>
      </c>
      <c r="E220" s="77" t="s">
        <v>60</v>
      </c>
      <c r="F220" s="81"/>
      <c r="G220" s="81"/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</row>
    <row r="221" spans="1:19" ht="15" hidden="1" x14ac:dyDescent="0.2">
      <c r="A221" s="77" t="s">
        <v>82</v>
      </c>
      <c r="B221" s="140" t="s">
        <v>573</v>
      </c>
      <c r="C221" s="77" t="s">
        <v>27</v>
      </c>
      <c r="D221" s="93">
        <v>0</v>
      </c>
      <c r="E221" s="77" t="s">
        <v>60</v>
      </c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</row>
    <row r="222" spans="1:19" ht="15" hidden="1" x14ac:dyDescent="0.2">
      <c r="A222" s="77" t="s">
        <v>83</v>
      </c>
      <c r="B222" s="140" t="s">
        <v>544</v>
      </c>
      <c r="C222" s="77" t="s">
        <v>27</v>
      </c>
      <c r="D222" s="93">
        <v>0</v>
      </c>
      <c r="E222" s="77" t="s">
        <v>63</v>
      </c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</row>
    <row r="223" spans="1:19" ht="15" hidden="1" x14ac:dyDescent="0.2">
      <c r="A223" s="77" t="s">
        <v>84</v>
      </c>
      <c r="B223" s="140" t="s">
        <v>645</v>
      </c>
      <c r="C223" s="77" t="s">
        <v>27</v>
      </c>
      <c r="D223" s="93">
        <v>0</v>
      </c>
      <c r="E223" s="77" t="s">
        <v>65</v>
      </c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</row>
    <row r="224" spans="1:19" ht="15" hidden="1" x14ac:dyDescent="0.2">
      <c r="A224" s="77" t="s">
        <v>423</v>
      </c>
      <c r="B224" s="140" t="s">
        <v>424</v>
      </c>
      <c r="C224" s="77" t="s">
        <v>27</v>
      </c>
      <c r="D224" s="93">
        <v>0</v>
      </c>
      <c r="E224" s="77" t="s">
        <v>65</v>
      </c>
      <c r="F224" s="81"/>
      <c r="G224" s="81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</row>
    <row r="225" spans="1:19" ht="15" hidden="1" x14ac:dyDescent="0.25">
      <c r="A225" s="74" t="s">
        <v>425</v>
      </c>
      <c r="B225" s="74" t="s">
        <v>426</v>
      </c>
      <c r="C225" s="74" t="s">
        <v>27</v>
      </c>
      <c r="D225" s="93">
        <v>0</v>
      </c>
      <c r="E225" s="81" t="s">
        <v>65</v>
      </c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</row>
    <row r="226" spans="1:19" ht="15" hidden="1" x14ac:dyDescent="0.25">
      <c r="A226" s="74" t="s">
        <v>427</v>
      </c>
      <c r="B226" s="74" t="s">
        <v>428</v>
      </c>
      <c r="C226" s="74" t="s">
        <v>34</v>
      </c>
      <c r="D226" s="93">
        <v>0</v>
      </c>
      <c r="E226" s="81" t="s">
        <v>65</v>
      </c>
      <c r="F226" s="81"/>
      <c r="G226" s="81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</row>
    <row r="227" spans="1:19" ht="15" hidden="1" x14ac:dyDescent="0.25">
      <c r="A227" s="74" t="s">
        <v>85</v>
      </c>
      <c r="B227" s="74" t="s">
        <v>429</v>
      </c>
      <c r="C227" s="74" t="s">
        <v>27</v>
      </c>
      <c r="D227" s="93">
        <v>0</v>
      </c>
      <c r="E227" s="81" t="s">
        <v>65</v>
      </c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</row>
    <row r="228" spans="1:19" ht="15" hidden="1" x14ac:dyDescent="0.25">
      <c r="A228" s="74" t="s">
        <v>430</v>
      </c>
      <c r="B228" s="74" t="s">
        <v>431</v>
      </c>
      <c r="C228" s="58" t="s">
        <v>27</v>
      </c>
      <c r="D228" s="93">
        <v>0</v>
      </c>
      <c r="E228" s="81" t="s">
        <v>65</v>
      </c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</row>
    <row r="229" spans="1:19" ht="15" hidden="1" x14ac:dyDescent="0.25">
      <c r="A229" s="74" t="s">
        <v>432</v>
      </c>
      <c r="B229" s="74" t="s">
        <v>433</v>
      </c>
      <c r="C229" s="74" t="s">
        <v>34</v>
      </c>
      <c r="D229" s="93">
        <v>0</v>
      </c>
      <c r="E229" s="81" t="s">
        <v>65</v>
      </c>
      <c r="F229" s="81"/>
      <c r="G229" s="81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</row>
    <row r="230" spans="1:19" ht="15" hidden="1" x14ac:dyDescent="0.25">
      <c r="A230" s="74" t="s">
        <v>86</v>
      </c>
      <c r="B230" s="74" t="s">
        <v>442</v>
      </c>
      <c r="C230" s="74" t="s">
        <v>34</v>
      </c>
      <c r="D230" s="93">
        <v>0</v>
      </c>
      <c r="E230" s="81" t="s">
        <v>65</v>
      </c>
      <c r="F230" s="81"/>
      <c r="G230" s="81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</row>
    <row r="231" spans="1:19" ht="15" hidden="1" x14ac:dyDescent="0.25">
      <c r="A231" s="74" t="s">
        <v>443</v>
      </c>
      <c r="B231" s="74" t="s">
        <v>444</v>
      </c>
      <c r="C231" s="58" t="s">
        <v>34</v>
      </c>
      <c r="D231" s="93">
        <v>0</v>
      </c>
      <c r="E231" s="81" t="s">
        <v>65</v>
      </c>
      <c r="F231" s="81"/>
      <c r="G231" s="81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</row>
    <row r="232" spans="1:19" ht="15" hidden="1" x14ac:dyDescent="0.25">
      <c r="A232" s="146" t="s">
        <v>334</v>
      </c>
      <c r="B232" s="146" t="s">
        <v>335</v>
      </c>
      <c r="C232" s="146" t="s">
        <v>27</v>
      </c>
      <c r="D232" s="93">
        <v>0</v>
      </c>
      <c r="E232" s="147" t="s">
        <v>45</v>
      </c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</row>
    <row r="233" spans="1:19" ht="15" hidden="1" x14ac:dyDescent="0.2">
      <c r="A233" s="77" t="s">
        <v>379</v>
      </c>
      <c r="B233" s="75" t="s">
        <v>656</v>
      </c>
      <c r="C233" s="76" t="s">
        <v>34</v>
      </c>
      <c r="D233" s="93">
        <v>0</v>
      </c>
      <c r="E233" s="139" t="s">
        <v>657</v>
      </c>
      <c r="F233" s="81"/>
      <c r="G233" s="81"/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</row>
    <row r="234" spans="1:19" ht="15" hidden="1" x14ac:dyDescent="0.2">
      <c r="A234" s="77" t="s">
        <v>381</v>
      </c>
      <c r="B234" s="140" t="s">
        <v>658</v>
      </c>
      <c r="C234" s="148" t="s">
        <v>27</v>
      </c>
      <c r="D234" s="93">
        <v>0</v>
      </c>
      <c r="E234" s="139" t="s">
        <v>657</v>
      </c>
      <c r="F234" s="81"/>
      <c r="G234" s="81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</row>
    <row r="235" spans="1:19" ht="15" hidden="1" x14ac:dyDescent="0.2">
      <c r="A235" s="77" t="s">
        <v>383</v>
      </c>
      <c r="B235" s="140" t="s">
        <v>384</v>
      </c>
      <c r="C235" s="148" t="s">
        <v>27</v>
      </c>
      <c r="D235" s="93">
        <v>0</v>
      </c>
      <c r="E235" s="139" t="s">
        <v>657</v>
      </c>
      <c r="F235" s="81"/>
      <c r="G235" s="81"/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</row>
    <row r="236" spans="1:19" ht="15" hidden="1" x14ac:dyDescent="0.2">
      <c r="A236" s="77" t="s">
        <v>385</v>
      </c>
      <c r="B236" s="140" t="s">
        <v>386</v>
      </c>
      <c r="C236" s="148" t="s">
        <v>27</v>
      </c>
      <c r="D236" s="93">
        <v>0</v>
      </c>
      <c r="E236" s="139" t="s">
        <v>657</v>
      </c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</row>
    <row r="237" spans="1:19" ht="15" hidden="1" x14ac:dyDescent="0.2">
      <c r="A237" s="77" t="s">
        <v>387</v>
      </c>
      <c r="B237" s="140" t="s">
        <v>388</v>
      </c>
      <c r="C237" s="148" t="s">
        <v>27</v>
      </c>
      <c r="D237" s="93">
        <v>0</v>
      </c>
      <c r="E237" s="139" t="s">
        <v>657</v>
      </c>
      <c r="F237" s="81"/>
      <c r="G237" s="81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</row>
    <row r="238" spans="1:19" ht="15" hidden="1" x14ac:dyDescent="0.2">
      <c r="A238" s="77" t="s">
        <v>338</v>
      </c>
      <c r="B238" s="140" t="s">
        <v>659</v>
      </c>
      <c r="C238" s="76" t="s">
        <v>34</v>
      </c>
      <c r="D238" s="93">
        <v>0</v>
      </c>
      <c r="E238" s="139" t="s">
        <v>657</v>
      </c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</row>
    <row r="239" spans="1:19" ht="15" hidden="1" x14ac:dyDescent="0.2">
      <c r="A239" s="77" t="s">
        <v>389</v>
      </c>
      <c r="B239" s="140" t="s">
        <v>390</v>
      </c>
      <c r="C239" s="148" t="s">
        <v>27</v>
      </c>
      <c r="D239" s="93">
        <v>0</v>
      </c>
      <c r="E239" s="139" t="s">
        <v>657</v>
      </c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</row>
    <row r="240" spans="1:19" ht="15" hidden="1" x14ac:dyDescent="0.2">
      <c r="A240" s="139" t="s">
        <v>391</v>
      </c>
      <c r="B240" s="140" t="s">
        <v>660</v>
      </c>
      <c r="C240" s="148" t="s">
        <v>27</v>
      </c>
      <c r="D240" s="93">
        <v>0</v>
      </c>
      <c r="E240" s="139" t="s">
        <v>657</v>
      </c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</row>
    <row r="241" spans="1:19" ht="15" hidden="1" x14ac:dyDescent="0.2">
      <c r="A241" s="77" t="s">
        <v>340</v>
      </c>
      <c r="B241" s="140" t="s">
        <v>661</v>
      </c>
      <c r="C241" s="148" t="s">
        <v>27</v>
      </c>
      <c r="D241" s="93">
        <v>0</v>
      </c>
      <c r="E241" s="139" t="s">
        <v>657</v>
      </c>
      <c r="F241" s="81"/>
      <c r="G241" s="81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</row>
    <row r="242" spans="1:19" ht="15" hidden="1" x14ac:dyDescent="0.2">
      <c r="A242" s="77" t="s">
        <v>342</v>
      </c>
      <c r="B242" s="140" t="s">
        <v>662</v>
      </c>
      <c r="C242" s="148" t="s">
        <v>27</v>
      </c>
      <c r="D242" s="93">
        <v>0</v>
      </c>
      <c r="E242" s="139" t="s">
        <v>657</v>
      </c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</row>
    <row r="243" spans="1:19" ht="15" hidden="1" x14ac:dyDescent="0.2">
      <c r="A243" s="77" t="s">
        <v>344</v>
      </c>
      <c r="B243" s="140" t="s">
        <v>663</v>
      </c>
      <c r="C243" s="148" t="s">
        <v>27</v>
      </c>
      <c r="D243" s="93">
        <v>0</v>
      </c>
      <c r="E243" s="139" t="s">
        <v>657</v>
      </c>
      <c r="F243" s="81"/>
      <c r="G243" s="81"/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</row>
    <row r="244" spans="1:19" ht="15" hidden="1" x14ac:dyDescent="0.2">
      <c r="A244" s="77" t="s">
        <v>346</v>
      </c>
      <c r="B244" s="140" t="s">
        <v>664</v>
      </c>
      <c r="C244" s="148" t="s">
        <v>27</v>
      </c>
      <c r="D244" s="93">
        <v>0</v>
      </c>
      <c r="E244" s="139" t="s">
        <v>657</v>
      </c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</row>
    <row r="245" spans="1:19" ht="15" hidden="1" x14ac:dyDescent="0.2">
      <c r="A245" s="77" t="s">
        <v>348</v>
      </c>
      <c r="B245" s="140" t="s">
        <v>665</v>
      </c>
      <c r="C245" s="148" t="s">
        <v>27</v>
      </c>
      <c r="D245" s="93">
        <v>0</v>
      </c>
      <c r="E245" s="139" t="s">
        <v>657</v>
      </c>
      <c r="F245" s="81"/>
      <c r="G245" s="81"/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</row>
    <row r="246" spans="1:19" ht="15" hidden="1" x14ac:dyDescent="0.2">
      <c r="A246" s="77" t="s">
        <v>350</v>
      </c>
      <c r="B246" s="140" t="s">
        <v>666</v>
      </c>
      <c r="C246" s="148" t="s">
        <v>27</v>
      </c>
      <c r="D246" s="93">
        <v>0</v>
      </c>
      <c r="E246" s="139" t="s">
        <v>657</v>
      </c>
      <c r="F246" s="81"/>
      <c r="G246" s="81"/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</row>
    <row r="247" spans="1:19" ht="15" hidden="1" x14ac:dyDescent="0.2">
      <c r="A247" s="77" t="s">
        <v>352</v>
      </c>
      <c r="B247" s="140" t="s">
        <v>667</v>
      </c>
      <c r="C247" s="148" t="s">
        <v>27</v>
      </c>
      <c r="D247" s="93">
        <v>0</v>
      </c>
      <c r="E247" s="139" t="s">
        <v>657</v>
      </c>
      <c r="F247" s="81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</row>
    <row r="248" spans="1:19" ht="15" hidden="1" x14ac:dyDescent="0.2">
      <c r="A248" s="77" t="s">
        <v>393</v>
      </c>
      <c r="B248" s="140" t="s">
        <v>394</v>
      </c>
      <c r="C248" s="148" t="s">
        <v>27</v>
      </c>
      <c r="D248" s="93">
        <v>0</v>
      </c>
      <c r="E248" s="139" t="s">
        <v>657</v>
      </c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</row>
    <row r="249" spans="1:19" ht="15" hidden="1" x14ac:dyDescent="0.2">
      <c r="A249" s="77" t="s">
        <v>354</v>
      </c>
      <c r="B249" s="140" t="s">
        <v>355</v>
      </c>
      <c r="C249" s="148" t="s">
        <v>27</v>
      </c>
      <c r="D249" s="93">
        <v>0</v>
      </c>
      <c r="E249" s="139" t="s">
        <v>657</v>
      </c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</row>
    <row r="250" spans="1:19" ht="15" hidden="1" x14ac:dyDescent="0.2">
      <c r="A250" s="77" t="s">
        <v>356</v>
      </c>
      <c r="B250" s="140" t="s">
        <v>357</v>
      </c>
      <c r="C250" s="148" t="s">
        <v>27</v>
      </c>
      <c r="D250" s="93">
        <v>0</v>
      </c>
      <c r="E250" s="139" t="s">
        <v>657</v>
      </c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</row>
    <row r="251" spans="1:19" ht="15" hidden="1" x14ac:dyDescent="0.2">
      <c r="A251" s="77" t="s">
        <v>358</v>
      </c>
      <c r="B251" s="140" t="s">
        <v>359</v>
      </c>
      <c r="C251" s="148" t="s">
        <v>27</v>
      </c>
      <c r="D251" s="93">
        <v>0</v>
      </c>
      <c r="E251" s="139" t="s">
        <v>657</v>
      </c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</row>
    <row r="252" spans="1:19" ht="15" hidden="1" x14ac:dyDescent="0.2">
      <c r="A252" s="77" t="s">
        <v>360</v>
      </c>
      <c r="B252" s="140" t="s">
        <v>359</v>
      </c>
      <c r="C252" s="148" t="s">
        <v>27</v>
      </c>
      <c r="D252" s="93">
        <v>0</v>
      </c>
      <c r="E252" s="139" t="s">
        <v>657</v>
      </c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</row>
    <row r="253" spans="1:19" ht="15" hidden="1" x14ac:dyDescent="0.2">
      <c r="A253" s="77" t="s">
        <v>362</v>
      </c>
      <c r="B253" s="140" t="s">
        <v>363</v>
      </c>
      <c r="C253" s="148" t="s">
        <v>27</v>
      </c>
      <c r="D253" s="93">
        <v>0</v>
      </c>
      <c r="E253" s="139" t="s">
        <v>657</v>
      </c>
      <c r="F253" s="81"/>
      <c r="G253" s="81"/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</row>
    <row r="254" spans="1:19" ht="15" hidden="1" x14ac:dyDescent="0.2">
      <c r="A254" s="77" t="s">
        <v>364</v>
      </c>
      <c r="B254" s="140" t="s">
        <v>365</v>
      </c>
      <c r="C254" s="148" t="s">
        <v>27</v>
      </c>
      <c r="D254" s="93">
        <v>0</v>
      </c>
      <c r="E254" s="139" t="s">
        <v>657</v>
      </c>
      <c r="F254" s="81"/>
      <c r="G254" s="81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</row>
    <row r="255" spans="1:19" ht="15" hidden="1" x14ac:dyDescent="0.2">
      <c r="A255" s="77" t="s">
        <v>366</v>
      </c>
      <c r="B255" s="140" t="s">
        <v>668</v>
      </c>
      <c r="C255" s="148" t="s">
        <v>27</v>
      </c>
      <c r="D255" s="93">
        <v>0</v>
      </c>
      <c r="E255" s="139" t="s">
        <v>657</v>
      </c>
      <c r="F255" s="81"/>
      <c r="G255" s="81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</row>
    <row r="256" spans="1:19" ht="15" hidden="1" x14ac:dyDescent="0.2">
      <c r="A256" s="77" t="s">
        <v>368</v>
      </c>
      <c r="B256" s="140" t="s">
        <v>669</v>
      </c>
      <c r="C256" s="148" t="s">
        <v>27</v>
      </c>
      <c r="D256" s="93">
        <v>0</v>
      </c>
      <c r="E256" s="139" t="s">
        <v>657</v>
      </c>
      <c r="F256" s="81"/>
      <c r="G256" s="81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</row>
    <row r="257" spans="1:19" ht="15" hidden="1" x14ac:dyDescent="0.2">
      <c r="A257" s="77" t="s">
        <v>370</v>
      </c>
      <c r="B257" s="140" t="s">
        <v>670</v>
      </c>
      <c r="C257" s="148" t="s">
        <v>27</v>
      </c>
      <c r="D257" s="93">
        <v>0</v>
      </c>
      <c r="E257" s="139" t="s">
        <v>657</v>
      </c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</row>
    <row r="258" spans="1:19" ht="15" hidden="1" x14ac:dyDescent="0.2">
      <c r="A258" s="77" t="s">
        <v>372</v>
      </c>
      <c r="B258" s="140" t="s">
        <v>373</v>
      </c>
      <c r="C258" s="148" t="s">
        <v>27</v>
      </c>
      <c r="D258" s="93">
        <v>0</v>
      </c>
      <c r="E258" s="139" t="s">
        <v>657</v>
      </c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</row>
    <row r="259" spans="1:19" ht="15" hidden="1" x14ac:dyDescent="0.2">
      <c r="A259" s="77" t="s">
        <v>374</v>
      </c>
      <c r="B259" s="140" t="s">
        <v>671</v>
      </c>
      <c r="C259" s="148" t="s">
        <v>27</v>
      </c>
      <c r="D259" s="93">
        <v>0</v>
      </c>
      <c r="E259" s="139" t="s">
        <v>657</v>
      </c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</row>
    <row r="260" spans="1:19" ht="15" hidden="1" x14ac:dyDescent="0.2">
      <c r="A260" s="77" t="s">
        <v>395</v>
      </c>
      <c r="B260" s="140" t="s">
        <v>396</v>
      </c>
      <c r="C260" s="148" t="s">
        <v>27</v>
      </c>
      <c r="D260" s="93">
        <v>0</v>
      </c>
      <c r="E260" s="139" t="s">
        <v>657</v>
      </c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</row>
    <row r="261" spans="1:19" ht="15" hidden="1" x14ac:dyDescent="0.2">
      <c r="A261" s="77" t="s">
        <v>397</v>
      </c>
      <c r="B261" s="140" t="s">
        <v>398</v>
      </c>
      <c r="C261" s="148" t="s">
        <v>27</v>
      </c>
      <c r="D261" s="93">
        <v>0</v>
      </c>
      <c r="E261" s="139" t="s">
        <v>657</v>
      </c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</row>
    <row r="262" spans="1:19" ht="15" hidden="1" x14ac:dyDescent="0.2">
      <c r="A262" s="77" t="s">
        <v>399</v>
      </c>
      <c r="B262" s="140" t="s">
        <v>400</v>
      </c>
      <c r="C262" s="148" t="s">
        <v>27</v>
      </c>
      <c r="D262" s="93">
        <v>0</v>
      </c>
      <c r="E262" s="139" t="s">
        <v>657</v>
      </c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</row>
    <row r="263" spans="1:19" ht="15" hidden="1" x14ac:dyDescent="0.2">
      <c r="A263" s="77" t="s">
        <v>672</v>
      </c>
      <c r="B263" s="140" t="s">
        <v>673</v>
      </c>
      <c r="C263" s="148" t="s">
        <v>27</v>
      </c>
      <c r="D263" s="93">
        <v>0</v>
      </c>
      <c r="E263" s="139" t="s">
        <v>657</v>
      </c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</row>
    <row r="264" spans="1:19" ht="15" hidden="1" x14ac:dyDescent="0.2">
      <c r="A264" s="77" t="s">
        <v>87</v>
      </c>
      <c r="B264" s="140" t="s">
        <v>674</v>
      </c>
      <c r="C264" s="148" t="s">
        <v>27</v>
      </c>
      <c r="D264" s="93">
        <v>0</v>
      </c>
      <c r="E264" s="139" t="s">
        <v>657</v>
      </c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</row>
    <row r="265" spans="1:19" ht="15" hidden="1" x14ac:dyDescent="0.2">
      <c r="A265" s="77" t="s">
        <v>336</v>
      </c>
      <c r="B265" s="140" t="s">
        <v>675</v>
      </c>
      <c r="C265" s="148" t="s">
        <v>27</v>
      </c>
      <c r="D265" s="93">
        <v>0</v>
      </c>
      <c r="E265" s="139" t="s">
        <v>657</v>
      </c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</row>
    <row r="266" spans="1:19" ht="15" hidden="1" x14ac:dyDescent="0.2">
      <c r="A266" s="77" t="s">
        <v>337</v>
      </c>
      <c r="B266" s="140" t="s">
        <v>676</v>
      </c>
      <c r="C266" s="148" t="s">
        <v>27</v>
      </c>
      <c r="D266" s="93">
        <v>0</v>
      </c>
      <c r="E266" s="139" t="s">
        <v>657</v>
      </c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</row>
    <row r="267" spans="1:19" ht="15" hidden="1" x14ac:dyDescent="0.2">
      <c r="A267" s="77" t="s">
        <v>677</v>
      </c>
      <c r="B267" s="140" t="s">
        <v>678</v>
      </c>
      <c r="C267" s="148" t="s">
        <v>27</v>
      </c>
      <c r="D267" s="93">
        <v>0</v>
      </c>
      <c r="E267" s="139" t="s">
        <v>657</v>
      </c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</row>
    <row r="268" spans="1:19" ht="15" hidden="1" x14ac:dyDescent="0.2">
      <c r="A268" s="77" t="s">
        <v>679</v>
      </c>
      <c r="B268" s="140" t="s">
        <v>680</v>
      </c>
      <c r="C268" s="148" t="s">
        <v>27</v>
      </c>
      <c r="D268" s="93">
        <v>0</v>
      </c>
      <c r="E268" s="139" t="s">
        <v>657</v>
      </c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</row>
    <row r="269" spans="1:19" ht="15" hidden="1" x14ac:dyDescent="0.2">
      <c r="A269" s="77" t="s">
        <v>681</v>
      </c>
      <c r="B269" s="140" t="s">
        <v>682</v>
      </c>
      <c r="C269" s="148" t="s">
        <v>27</v>
      </c>
      <c r="D269" s="93">
        <v>0</v>
      </c>
      <c r="E269" s="139" t="s">
        <v>657</v>
      </c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</row>
    <row r="270" spans="1:19" ht="15" hidden="1" x14ac:dyDescent="0.2">
      <c r="A270" s="149" t="s">
        <v>683</v>
      </c>
      <c r="B270" s="150" t="s">
        <v>684</v>
      </c>
      <c r="C270" s="151" t="s">
        <v>27</v>
      </c>
      <c r="D270" s="152">
        <v>0</v>
      </c>
      <c r="E270" s="153" t="s">
        <v>657</v>
      </c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</row>
    <row r="271" spans="1:19" ht="15" hidden="1" x14ac:dyDescent="0.2">
      <c r="A271" s="158" t="s">
        <v>574</v>
      </c>
      <c r="B271" s="159" t="s">
        <v>3</v>
      </c>
      <c r="C271" s="155" t="s">
        <v>27</v>
      </c>
      <c r="D271" s="156">
        <v>0</v>
      </c>
      <c r="E271" s="157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</row>
    <row r="272" spans="1:19" ht="15" x14ac:dyDescent="0.2">
      <c r="A272" s="81"/>
      <c r="B272" s="81"/>
      <c r="C272" s="81"/>
      <c r="D272" s="93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</row>
    <row r="273" spans="1:19" ht="15" x14ac:dyDescent="0.2">
      <c r="A273" s="81"/>
      <c r="B273" s="81"/>
      <c r="C273" s="81"/>
      <c r="D273" s="93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</row>
    <row r="274" spans="1:19" ht="15" x14ac:dyDescent="0.2">
      <c r="A274" s="81"/>
      <c r="B274" s="81"/>
      <c r="C274" s="81"/>
      <c r="D274" s="93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</row>
    <row r="275" spans="1:19" ht="15" x14ac:dyDescent="0.2">
      <c r="A275" s="81"/>
      <c r="B275" s="81"/>
      <c r="C275" s="81" t="s">
        <v>687</v>
      </c>
      <c r="D275" s="93">
        <f>SUBTOTAL(9,D2:D271)</f>
        <v>0</v>
      </c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</row>
    <row r="276" spans="1:19" x14ac:dyDescent="0.2">
      <c r="A276" s="81"/>
      <c r="B276" s="81"/>
      <c r="C276" s="81"/>
      <c r="D276" s="80"/>
      <c r="E276" s="81"/>
      <c r="F276" s="81"/>
      <c r="G276" s="81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</row>
    <row r="277" spans="1:19" x14ac:dyDescent="0.2">
      <c r="A277" s="81"/>
      <c r="B277" s="81"/>
      <c r="C277" s="81"/>
      <c r="D277" s="80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</row>
    <row r="278" spans="1:19" x14ac:dyDescent="0.2">
      <c r="A278" s="81"/>
      <c r="B278" s="81"/>
      <c r="C278" s="81"/>
      <c r="D278" s="80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</row>
    <row r="279" spans="1:19" x14ac:dyDescent="0.2">
      <c r="A279" s="81"/>
      <c r="B279" s="81"/>
      <c r="C279" s="81"/>
      <c r="D279" s="80"/>
      <c r="E279" s="81"/>
      <c r="F279" s="81"/>
      <c r="G279" s="81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</row>
    <row r="280" spans="1:19" x14ac:dyDescent="0.2">
      <c r="A280" s="81"/>
      <c r="B280" s="81"/>
      <c r="C280" s="81"/>
      <c r="D280" s="80"/>
      <c r="E280" s="81"/>
      <c r="F280" s="81"/>
      <c r="G280" s="81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</row>
    <row r="281" spans="1:19" x14ac:dyDescent="0.2">
      <c r="A281" s="81"/>
      <c r="B281" s="81"/>
      <c r="C281" s="81"/>
      <c r="D281" s="80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</row>
    <row r="282" spans="1:19" x14ac:dyDescent="0.2">
      <c r="A282" s="81"/>
      <c r="B282" s="81"/>
      <c r="C282" s="81"/>
      <c r="D282" s="80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</row>
    <row r="283" spans="1:19" x14ac:dyDescent="0.2">
      <c r="A283" s="81"/>
      <c r="B283" s="81"/>
      <c r="C283" s="81"/>
      <c r="D283" s="80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</row>
    <row r="284" spans="1:19" x14ac:dyDescent="0.2">
      <c r="A284" s="81"/>
      <c r="B284" s="81"/>
      <c r="C284" s="81"/>
      <c r="D284" s="80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</row>
    <row r="285" spans="1:19" x14ac:dyDescent="0.2">
      <c r="A285" s="81"/>
      <c r="B285" s="81"/>
      <c r="C285" s="81"/>
      <c r="D285" s="80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</row>
    <row r="286" spans="1:19" x14ac:dyDescent="0.2">
      <c r="A286" s="81"/>
      <c r="B286" s="81"/>
      <c r="C286" s="81"/>
      <c r="D286" s="80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</row>
    <row r="287" spans="1:19" x14ac:dyDescent="0.2">
      <c r="A287" s="81"/>
      <c r="B287" s="81"/>
      <c r="C287" s="81"/>
      <c r="D287" s="80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</row>
    <row r="288" spans="1:19" x14ac:dyDescent="0.2">
      <c r="A288" s="81"/>
      <c r="B288" s="81"/>
      <c r="C288" s="81"/>
      <c r="D288" s="80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</row>
    <row r="289" spans="1:19" x14ac:dyDescent="0.2">
      <c r="A289" s="81"/>
      <c r="B289" s="81"/>
      <c r="C289" s="81"/>
      <c r="D289" s="80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</row>
    <row r="290" spans="1:19" x14ac:dyDescent="0.2">
      <c r="A290" s="81"/>
      <c r="B290" s="81"/>
      <c r="C290" s="81"/>
      <c r="D290" s="80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</row>
    <row r="291" spans="1:19" x14ac:dyDescent="0.2">
      <c r="A291" s="81"/>
      <c r="B291" s="81"/>
      <c r="C291" s="81"/>
      <c r="D291" s="80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</row>
    <row r="292" spans="1:19" x14ac:dyDescent="0.2">
      <c r="A292" s="81"/>
      <c r="B292" s="81"/>
      <c r="C292" s="81"/>
      <c r="D292" s="80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</row>
    <row r="293" spans="1:19" x14ac:dyDescent="0.2">
      <c r="A293" s="81"/>
      <c r="B293" s="81"/>
      <c r="C293" s="81"/>
      <c r="D293" s="80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</row>
    <row r="294" spans="1:19" x14ac:dyDescent="0.2">
      <c r="A294" s="81"/>
      <c r="B294" s="81"/>
      <c r="C294" s="81"/>
      <c r="D294" s="80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</row>
    <row r="295" spans="1:19" x14ac:dyDescent="0.2">
      <c r="A295" s="81"/>
      <c r="B295" s="81"/>
      <c r="C295" s="81"/>
      <c r="D295" s="80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</row>
    <row r="296" spans="1:19" x14ac:dyDescent="0.2">
      <c r="A296" s="81"/>
      <c r="B296" s="81"/>
      <c r="C296" s="81"/>
      <c r="D296" s="80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</row>
    <row r="297" spans="1:19" x14ac:dyDescent="0.2">
      <c r="A297" s="81"/>
      <c r="B297" s="81"/>
      <c r="C297" s="81"/>
      <c r="D297" s="80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</row>
    <row r="298" spans="1:19" x14ac:dyDescent="0.2">
      <c r="A298" s="81"/>
      <c r="B298" s="81"/>
      <c r="C298" s="81"/>
      <c r="D298" s="80"/>
      <c r="E298" s="81"/>
      <c r="F298" s="81"/>
      <c r="G298" s="81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</row>
    <row r="299" spans="1:19" x14ac:dyDescent="0.2">
      <c r="A299" s="81"/>
      <c r="B299" s="81"/>
      <c r="C299" s="81"/>
      <c r="D299" s="80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</row>
    <row r="300" spans="1:19" x14ac:dyDescent="0.2">
      <c r="A300" s="81"/>
      <c r="B300" s="81"/>
      <c r="C300" s="81"/>
      <c r="D300" s="80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</row>
    <row r="301" spans="1:19" x14ac:dyDescent="0.2">
      <c r="A301" s="81"/>
      <c r="B301" s="81"/>
      <c r="C301" s="81"/>
      <c r="D301" s="80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</row>
    <row r="302" spans="1:19" x14ac:dyDescent="0.2">
      <c r="A302" s="81"/>
      <c r="B302" s="81"/>
      <c r="C302" s="81"/>
      <c r="D302" s="80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</row>
    <row r="303" spans="1:19" x14ac:dyDescent="0.2">
      <c r="A303" s="81"/>
      <c r="B303" s="81"/>
      <c r="C303" s="81"/>
      <c r="D303" s="80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</row>
    <row r="304" spans="1:19" x14ac:dyDescent="0.2">
      <c r="A304" s="81"/>
      <c r="B304" s="81"/>
      <c r="C304" s="81"/>
      <c r="D304" s="80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</row>
    <row r="305" spans="1:19" x14ac:dyDescent="0.2">
      <c r="A305" s="81"/>
      <c r="B305" s="81"/>
      <c r="C305" s="81"/>
      <c r="D305" s="80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</row>
    <row r="306" spans="1:19" x14ac:dyDescent="0.2">
      <c r="A306" s="81"/>
      <c r="B306" s="81"/>
      <c r="C306" s="81"/>
      <c r="D306" s="80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</row>
    <row r="307" spans="1:19" x14ac:dyDescent="0.2">
      <c r="A307" s="81"/>
      <c r="B307" s="81"/>
      <c r="C307" s="81"/>
      <c r="D307" s="80"/>
      <c r="E307" s="81"/>
      <c r="F307" s="81"/>
      <c r="G307" s="81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</row>
    <row r="308" spans="1:19" x14ac:dyDescent="0.2">
      <c r="A308" s="81"/>
      <c r="B308" s="81"/>
      <c r="C308" s="81"/>
      <c r="D308" s="80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</row>
    <row r="309" spans="1:19" x14ac:dyDescent="0.2">
      <c r="A309" s="81"/>
      <c r="B309" s="81"/>
      <c r="C309" s="81"/>
      <c r="D309" s="80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</row>
    <row r="310" spans="1:19" x14ac:dyDescent="0.2">
      <c r="A310" s="81"/>
      <c r="B310" s="81"/>
      <c r="C310" s="81"/>
      <c r="D310" s="80"/>
      <c r="E310" s="81"/>
      <c r="F310" s="81"/>
      <c r="G310" s="81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</row>
    <row r="311" spans="1:19" x14ac:dyDescent="0.2">
      <c r="A311" s="81"/>
      <c r="B311" s="81"/>
      <c r="C311" s="81"/>
      <c r="D311" s="80"/>
      <c r="E311" s="81"/>
      <c r="F311" s="81"/>
      <c r="G311" s="81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</row>
    <row r="312" spans="1:19" x14ac:dyDescent="0.2">
      <c r="A312" s="81"/>
      <c r="B312" s="81"/>
      <c r="C312" s="81"/>
      <c r="D312" s="80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</row>
    <row r="313" spans="1:19" x14ac:dyDescent="0.2">
      <c r="A313" s="81"/>
      <c r="B313" s="81"/>
      <c r="C313" s="81"/>
      <c r="D313" s="80"/>
      <c r="E313" s="81"/>
      <c r="F313" s="81"/>
      <c r="G313" s="81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</row>
    <row r="314" spans="1:19" x14ac:dyDescent="0.2">
      <c r="A314" s="81"/>
      <c r="B314" s="81"/>
      <c r="C314" s="81"/>
      <c r="D314" s="80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</row>
    <row r="315" spans="1:19" x14ac:dyDescent="0.2">
      <c r="A315" s="81"/>
      <c r="B315" s="81"/>
      <c r="C315" s="81"/>
      <c r="D315" s="80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</row>
    <row r="316" spans="1:19" x14ac:dyDescent="0.2">
      <c r="A316" s="81"/>
      <c r="B316" s="81"/>
      <c r="C316" s="81"/>
      <c r="D316" s="80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</row>
    <row r="317" spans="1:19" x14ac:dyDescent="0.2">
      <c r="A317" s="81"/>
      <c r="B317" s="81"/>
      <c r="C317" s="81"/>
      <c r="D317" s="80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</row>
    <row r="318" spans="1:19" x14ac:dyDescent="0.2">
      <c r="A318" s="81"/>
      <c r="B318" s="81"/>
      <c r="C318" s="81"/>
      <c r="D318" s="80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</row>
    <row r="319" spans="1:19" x14ac:dyDescent="0.2">
      <c r="A319" s="81"/>
      <c r="B319" s="81"/>
      <c r="C319" s="81"/>
      <c r="D319" s="80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</row>
    <row r="320" spans="1:19" x14ac:dyDescent="0.2">
      <c r="A320" s="81"/>
      <c r="B320" s="81"/>
      <c r="C320" s="81"/>
      <c r="D320" s="80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</row>
    <row r="321" spans="1:19" x14ac:dyDescent="0.2">
      <c r="A321" s="81"/>
      <c r="B321" s="81"/>
      <c r="C321" s="81"/>
      <c r="D321" s="80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</row>
    <row r="322" spans="1:19" x14ac:dyDescent="0.2">
      <c r="A322" s="81"/>
      <c r="B322" s="81"/>
      <c r="C322" s="81"/>
      <c r="D322" s="80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</row>
    <row r="323" spans="1:19" x14ac:dyDescent="0.2">
      <c r="A323" s="81"/>
      <c r="B323" s="81"/>
      <c r="C323" s="81"/>
      <c r="D323" s="80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</row>
    <row r="324" spans="1:19" x14ac:dyDescent="0.2">
      <c r="A324" s="81"/>
      <c r="B324" s="81"/>
      <c r="C324" s="81"/>
      <c r="D324" s="80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</row>
    <row r="325" spans="1:19" x14ac:dyDescent="0.2">
      <c r="A325" s="81"/>
      <c r="B325" s="81"/>
      <c r="C325" s="81"/>
      <c r="D325" s="80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</row>
    <row r="326" spans="1:19" x14ac:dyDescent="0.2">
      <c r="A326" s="81"/>
      <c r="B326" s="81"/>
      <c r="C326" s="81"/>
      <c r="D326" s="80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</row>
    <row r="327" spans="1:19" x14ac:dyDescent="0.2">
      <c r="A327" s="81"/>
      <c r="B327" s="81"/>
      <c r="C327" s="81"/>
      <c r="D327" s="80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</row>
    <row r="328" spans="1:19" x14ac:dyDescent="0.2">
      <c r="A328" s="81"/>
      <c r="B328" s="81"/>
      <c r="C328" s="81"/>
      <c r="D328" s="80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</row>
    <row r="329" spans="1:19" x14ac:dyDescent="0.2">
      <c r="A329" s="81"/>
      <c r="B329" s="81"/>
      <c r="C329" s="81"/>
      <c r="D329" s="80"/>
      <c r="E329" s="81"/>
      <c r="F329" s="81"/>
      <c r="G329" s="81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</row>
    <row r="330" spans="1:19" x14ac:dyDescent="0.2">
      <c r="A330" s="81"/>
      <c r="B330" s="81"/>
      <c r="C330" s="81"/>
      <c r="D330" s="80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</row>
    <row r="331" spans="1:19" x14ac:dyDescent="0.2">
      <c r="A331" s="81"/>
      <c r="B331" s="81"/>
      <c r="C331" s="81"/>
      <c r="D331" s="80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</row>
    <row r="332" spans="1:19" x14ac:dyDescent="0.2">
      <c r="A332" s="81"/>
      <c r="B332" s="81"/>
      <c r="C332" s="81"/>
      <c r="D332" s="80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</row>
    <row r="333" spans="1:19" x14ac:dyDescent="0.2">
      <c r="A333" s="81"/>
      <c r="B333" s="81"/>
      <c r="C333" s="81"/>
      <c r="D333" s="80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</row>
    <row r="334" spans="1:19" x14ac:dyDescent="0.2">
      <c r="A334" s="81"/>
      <c r="B334" s="81"/>
      <c r="C334" s="81"/>
      <c r="D334" s="80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</row>
    <row r="335" spans="1:19" x14ac:dyDescent="0.2">
      <c r="A335" s="81"/>
      <c r="B335" s="81"/>
      <c r="C335" s="81"/>
      <c r="D335" s="80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</row>
    <row r="336" spans="1:19" x14ac:dyDescent="0.2">
      <c r="A336" s="81"/>
      <c r="B336" s="81"/>
      <c r="C336" s="81"/>
      <c r="D336" s="80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</row>
    <row r="337" spans="1:19" x14ac:dyDescent="0.2">
      <c r="A337" s="81"/>
      <c r="B337" s="81"/>
      <c r="C337" s="81"/>
      <c r="D337" s="80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</row>
    <row r="338" spans="1:19" x14ac:dyDescent="0.2">
      <c r="A338" s="81"/>
      <c r="B338" s="81"/>
      <c r="C338" s="81"/>
      <c r="D338" s="80"/>
      <c r="E338" s="81"/>
      <c r="F338" s="81"/>
      <c r="G338" s="81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</row>
    <row r="339" spans="1:19" x14ac:dyDescent="0.2">
      <c r="A339" s="81"/>
      <c r="B339" s="81"/>
      <c r="C339" s="81"/>
      <c r="D339" s="80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</row>
    <row r="340" spans="1:19" x14ac:dyDescent="0.2">
      <c r="A340" s="81"/>
      <c r="B340" s="81"/>
      <c r="C340" s="81"/>
      <c r="D340" s="80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</row>
    <row r="341" spans="1:19" x14ac:dyDescent="0.2">
      <c r="A341" s="81"/>
      <c r="B341" s="81"/>
      <c r="C341" s="81"/>
      <c r="D341" s="80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</row>
    <row r="342" spans="1:19" x14ac:dyDescent="0.2">
      <c r="A342" s="81"/>
      <c r="B342" s="81"/>
      <c r="C342" s="81"/>
      <c r="D342" s="80"/>
      <c r="E342" s="81"/>
      <c r="F342" s="81"/>
      <c r="G342" s="81"/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</row>
    <row r="343" spans="1:19" x14ac:dyDescent="0.2">
      <c r="A343" s="81"/>
      <c r="B343" s="81"/>
      <c r="C343" s="81"/>
      <c r="D343" s="80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</row>
    <row r="344" spans="1:19" x14ac:dyDescent="0.2">
      <c r="A344" s="81"/>
      <c r="B344" s="81"/>
      <c r="C344" s="81"/>
      <c r="D344" s="80"/>
      <c r="E344" s="81"/>
      <c r="F344" s="81"/>
      <c r="G344" s="81"/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</row>
    <row r="345" spans="1:19" x14ac:dyDescent="0.2">
      <c r="A345" s="81"/>
      <c r="B345" s="81"/>
      <c r="C345" s="81"/>
      <c r="D345" s="80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</row>
    <row r="346" spans="1:19" x14ac:dyDescent="0.2">
      <c r="A346" s="81"/>
      <c r="B346" s="81"/>
      <c r="C346" s="81"/>
      <c r="D346" s="80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</row>
    <row r="347" spans="1:19" x14ac:dyDescent="0.2">
      <c r="A347" s="81"/>
      <c r="B347" s="81"/>
      <c r="C347" s="81"/>
      <c r="D347" s="80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</row>
    <row r="348" spans="1:19" x14ac:dyDescent="0.2">
      <c r="A348" s="81"/>
      <c r="B348" s="81"/>
      <c r="C348" s="81"/>
      <c r="D348" s="80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</row>
    <row r="349" spans="1:19" x14ac:dyDescent="0.2">
      <c r="A349" s="81"/>
      <c r="B349" s="81"/>
      <c r="C349" s="81"/>
      <c r="D349" s="80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</row>
    <row r="350" spans="1:19" x14ac:dyDescent="0.2">
      <c r="A350" s="81"/>
      <c r="B350" s="81"/>
      <c r="C350" s="81"/>
      <c r="D350" s="80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</row>
    <row r="351" spans="1:19" x14ac:dyDescent="0.2">
      <c r="A351" s="81"/>
      <c r="B351" s="81"/>
      <c r="C351" s="81"/>
      <c r="D351" s="80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</row>
    <row r="352" spans="1:19" x14ac:dyDescent="0.2">
      <c r="A352" s="81"/>
      <c r="B352" s="81"/>
      <c r="C352" s="81"/>
      <c r="D352" s="80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</row>
    <row r="353" spans="1:19" x14ac:dyDescent="0.2">
      <c r="A353" s="81"/>
      <c r="B353" s="81"/>
      <c r="C353" s="81"/>
      <c r="D353" s="80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</row>
    <row r="354" spans="1:19" x14ac:dyDescent="0.2">
      <c r="A354" s="81"/>
      <c r="B354" s="81"/>
      <c r="C354" s="81"/>
      <c r="D354" s="80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</row>
    <row r="355" spans="1:19" x14ac:dyDescent="0.2">
      <c r="A355" s="81"/>
      <c r="B355" s="81"/>
      <c r="C355" s="81"/>
      <c r="D355" s="80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</row>
    <row r="356" spans="1:19" x14ac:dyDescent="0.2">
      <c r="A356" s="81"/>
      <c r="B356" s="81"/>
      <c r="C356" s="81"/>
      <c r="D356" s="80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</row>
    <row r="357" spans="1:19" x14ac:dyDescent="0.2">
      <c r="A357" s="81"/>
      <c r="B357" s="81"/>
      <c r="C357" s="81"/>
      <c r="D357" s="80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</row>
    <row r="358" spans="1:19" x14ac:dyDescent="0.2">
      <c r="A358" s="81"/>
      <c r="B358" s="81"/>
      <c r="C358" s="81"/>
      <c r="D358" s="80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</row>
    <row r="359" spans="1:19" x14ac:dyDescent="0.2">
      <c r="A359" s="81"/>
      <c r="B359" s="81"/>
      <c r="C359" s="81"/>
      <c r="D359" s="80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</row>
    <row r="360" spans="1:19" x14ac:dyDescent="0.2">
      <c r="A360" s="81"/>
      <c r="B360" s="81"/>
      <c r="C360" s="81"/>
      <c r="D360" s="80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</row>
    <row r="361" spans="1:19" x14ac:dyDescent="0.2">
      <c r="A361" s="81"/>
      <c r="B361" s="81"/>
      <c r="C361" s="81"/>
      <c r="D361" s="80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</row>
    <row r="362" spans="1:19" x14ac:dyDescent="0.2">
      <c r="A362" s="81"/>
      <c r="B362" s="81"/>
      <c r="C362" s="81"/>
      <c r="D362" s="80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</row>
    <row r="363" spans="1:19" x14ac:dyDescent="0.2">
      <c r="A363" s="81"/>
      <c r="B363" s="81"/>
      <c r="C363" s="81"/>
      <c r="D363" s="80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</row>
    <row r="364" spans="1:19" x14ac:dyDescent="0.2">
      <c r="A364" s="81"/>
      <c r="B364" s="81"/>
      <c r="C364" s="81"/>
      <c r="D364" s="80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</row>
    <row r="365" spans="1:19" x14ac:dyDescent="0.2">
      <c r="A365" s="81"/>
      <c r="B365" s="81"/>
      <c r="C365" s="81"/>
      <c r="D365" s="80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</row>
    <row r="366" spans="1:19" x14ac:dyDescent="0.2">
      <c r="A366" s="81"/>
      <c r="B366" s="81"/>
      <c r="C366" s="81"/>
      <c r="D366" s="80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</row>
    <row r="367" spans="1:19" x14ac:dyDescent="0.2">
      <c r="A367" s="81"/>
      <c r="B367" s="81"/>
      <c r="C367" s="81"/>
      <c r="D367" s="80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</row>
    <row r="368" spans="1:19" x14ac:dyDescent="0.2">
      <c r="A368" s="81"/>
      <c r="B368" s="81"/>
      <c r="C368" s="81"/>
      <c r="D368" s="80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</row>
    <row r="369" spans="1:19" x14ac:dyDescent="0.2">
      <c r="A369" s="81"/>
      <c r="B369" s="81"/>
      <c r="C369" s="81"/>
      <c r="D369" s="80"/>
      <c r="E369" s="81"/>
      <c r="F369" s="81"/>
      <c r="G369" s="81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</row>
    <row r="370" spans="1:19" x14ac:dyDescent="0.2">
      <c r="A370" s="81"/>
      <c r="B370" s="81"/>
      <c r="C370" s="81"/>
      <c r="D370" s="80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</row>
    <row r="371" spans="1:19" x14ac:dyDescent="0.2">
      <c r="A371" s="81"/>
      <c r="B371" s="81"/>
      <c r="C371" s="81"/>
      <c r="D371" s="80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</row>
    <row r="372" spans="1:19" x14ac:dyDescent="0.2">
      <c r="A372" s="81"/>
      <c r="B372" s="81"/>
      <c r="C372" s="81"/>
      <c r="D372" s="80"/>
      <c r="E372" s="81"/>
      <c r="F372" s="81"/>
      <c r="G372" s="81"/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</row>
    <row r="373" spans="1:19" x14ac:dyDescent="0.2">
      <c r="D373" s="4"/>
    </row>
    <row r="374" spans="1:19" x14ac:dyDescent="0.2">
      <c r="D374" s="4"/>
    </row>
    <row r="375" spans="1:19" x14ac:dyDescent="0.2">
      <c r="D375" s="4"/>
    </row>
    <row r="376" spans="1:19" x14ac:dyDescent="0.2">
      <c r="D376" s="4"/>
    </row>
    <row r="377" spans="1:19" x14ac:dyDescent="0.2">
      <c r="D377" s="4"/>
    </row>
    <row r="378" spans="1:19" x14ac:dyDescent="0.2">
      <c r="D378" s="4"/>
    </row>
    <row r="379" spans="1:19" x14ac:dyDescent="0.2">
      <c r="D379" s="4"/>
    </row>
    <row r="380" spans="1:19" x14ac:dyDescent="0.2">
      <c r="D380" s="4"/>
    </row>
    <row r="381" spans="1:19" x14ac:dyDescent="0.2">
      <c r="D381" s="4"/>
    </row>
    <row r="382" spans="1:19" x14ac:dyDescent="0.2">
      <c r="D382" s="4"/>
    </row>
    <row r="383" spans="1:19" x14ac:dyDescent="0.2">
      <c r="D383" s="4"/>
    </row>
    <row r="384" spans="1:19" x14ac:dyDescent="0.2">
      <c r="D384" s="4"/>
    </row>
    <row r="385" spans="1:4" x14ac:dyDescent="0.2">
      <c r="D385" s="4"/>
    </row>
    <row r="386" spans="1:4" ht="13.5" thickBot="1" x14ac:dyDescent="0.25">
      <c r="A386" s="19"/>
      <c r="B386" s="19"/>
      <c r="C386" s="19"/>
      <c r="D386" s="20"/>
    </row>
    <row r="387" spans="1:4" ht="13.5" thickTop="1" x14ac:dyDescent="0.2">
      <c r="D387" s="4"/>
    </row>
    <row r="388" spans="1:4" x14ac:dyDescent="0.2">
      <c r="D388" s="4"/>
    </row>
  </sheetData>
  <protectedRanges>
    <protectedRange sqref="C231 C228" name="Oblast2_14_1_1_1"/>
    <protectedRange sqref="B3:B224" name="Oblast1_13"/>
    <protectedRange sqref="C3" name="Oblast2_13"/>
    <protectedRange sqref="C121:C144 C116 C6:C113" name="Oblast2_15"/>
    <protectedRange sqref="C5" name="Oblast2_13_2_1"/>
    <protectedRange sqref="B234:B270" name="Oblast1_13_1"/>
    <protectedRange sqref="C234" name="Oblast2_13_1"/>
    <protectedRange sqref="C237:C271" name="Oblast2_15_1"/>
    <protectedRange sqref="C236" name="Oblast2_13_2"/>
  </protectedRanges>
  <autoFilter ref="A1:F271">
    <filterColumn colId="0">
      <filters>
        <filter val="SO 06-30-02"/>
        <filter val="SO 10-30-01"/>
        <filter val="SO 11-30-03"/>
        <filter val="SO 11-30-04"/>
      </filters>
    </filterColumn>
  </autoFilter>
  <phoneticPr fontId="0" type="noConversion"/>
  <pageMargins left="0.78740157499999996" right="0.78740157499999996" top="0.984251969" bottom="0.984251969" header="0.4921259845" footer="0.4921259845"/>
  <pageSetup paperSize="1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objekty</vt:lpstr>
      <vt:lpstr>databáze</vt:lpstr>
      <vt:lpstr>objekty!Oblast_tisku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zakravsky</dc:creator>
  <cp:lastModifiedBy>jíza</cp:lastModifiedBy>
  <cp:lastPrinted>2019-03-27T16:09:26Z</cp:lastPrinted>
  <dcterms:created xsi:type="dcterms:W3CDTF">2007-06-28T13:05:49Z</dcterms:created>
  <dcterms:modified xsi:type="dcterms:W3CDTF">2019-06-18T12:37:17Z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