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 yWindow="-75" windowWidth="3367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SOPS!$A$10:$M$413</definedName>
    <definedName name="_xlnm.Print_Area" localSheetId="0">SOPS!$B$1:$L$411</definedName>
    <definedName name="Print_Area" localSheetId="0">SOPS!$B$1:$L$222</definedName>
    <definedName name="Print_Titles" localSheetId="0">SOPS!$9:$12</definedName>
  </definedNames>
  <calcPr calcId="145621"/>
</workbook>
</file>

<file path=xl/calcChain.xml><?xml version="1.0" encoding="utf-8"?>
<calcChain xmlns="http://schemas.openxmlformats.org/spreadsheetml/2006/main">
  <c r="V3" i="1" l="1"/>
  <c r="L106" i="1"/>
  <c r="J106" i="1"/>
  <c r="L98" i="1"/>
  <c r="J98" i="1"/>
  <c r="L190" i="1" l="1"/>
  <c r="J190" i="1"/>
  <c r="L186" i="1"/>
  <c r="J186" i="1"/>
  <c r="L294" i="1" l="1"/>
  <c r="J294" i="1"/>
  <c r="L406" i="1" l="1"/>
  <c r="J406" i="1"/>
  <c r="L402" i="1"/>
  <c r="J402" i="1"/>
  <c r="L398" i="1"/>
  <c r="J398" i="1"/>
  <c r="L394" i="1"/>
  <c r="J394" i="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0" i="1"/>
  <c r="J310" i="1"/>
  <c r="L306" i="1"/>
  <c r="J306" i="1"/>
  <c r="L302" i="1"/>
  <c r="J302" i="1"/>
  <c r="L298" i="1"/>
  <c r="J298" i="1"/>
  <c r="L290" i="1"/>
  <c r="J290" i="1"/>
  <c r="L286" i="1"/>
  <c r="J286" i="1"/>
  <c r="L282" i="1"/>
  <c r="J282" i="1"/>
  <c r="L274" i="1"/>
  <c r="J274" i="1"/>
  <c r="L270" i="1"/>
  <c r="J270" i="1"/>
  <c r="L266" i="1"/>
  <c r="J266" i="1"/>
  <c r="L258" i="1"/>
  <c r="J258" i="1"/>
  <c r="L254" i="1"/>
  <c r="J254" i="1"/>
  <c r="L246" i="1"/>
  <c r="J246" i="1"/>
  <c r="L242" i="1"/>
  <c r="J242" i="1"/>
  <c r="L238" i="1"/>
  <c r="J238" i="1"/>
  <c r="L230" i="1"/>
  <c r="J230" i="1"/>
  <c r="L226" i="1"/>
  <c r="J226" i="1"/>
  <c r="L222" i="1"/>
  <c r="J222" i="1"/>
  <c r="L218" i="1"/>
  <c r="J218" i="1"/>
  <c r="L214" i="1"/>
  <c r="J214" i="1"/>
  <c r="L210" i="1"/>
  <c r="J210" i="1"/>
  <c r="L206" i="1"/>
  <c r="J206" i="1"/>
  <c r="L202" i="1"/>
  <c r="J202" i="1"/>
  <c r="L198" i="1"/>
  <c r="J198" i="1"/>
  <c r="L194" i="1"/>
  <c r="J194"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2" i="1"/>
  <c r="J102" i="1"/>
  <c r="L94" i="1"/>
  <c r="J94" i="1"/>
  <c r="L90" i="1"/>
  <c r="J90" i="1"/>
  <c r="L86" i="1"/>
  <c r="J86" i="1"/>
  <c r="L82" i="1"/>
  <c r="J82" i="1"/>
  <c r="L78" i="1"/>
  <c r="J78" i="1"/>
  <c r="L70" i="1"/>
  <c r="J70" i="1"/>
  <c r="L66" i="1"/>
  <c r="J66" i="1"/>
  <c r="L62" i="1"/>
  <c r="J62" i="1"/>
  <c r="L58" i="1"/>
  <c r="J58" i="1"/>
  <c r="N2" i="1"/>
  <c r="L34" i="1"/>
  <c r="J34" i="1"/>
  <c r="L30" i="1"/>
  <c r="J30" i="1"/>
  <c r="L26" i="1"/>
  <c r="J26" i="1"/>
  <c r="L22" i="1"/>
  <c r="J22" i="1"/>
  <c r="L18" i="1"/>
  <c r="J18" i="1"/>
  <c r="L14" i="1"/>
  <c r="J14" i="1"/>
  <c r="J315" i="1" l="1"/>
  <c r="J263" i="1"/>
  <c r="J279" i="1"/>
  <c r="L251" i="1"/>
  <c r="L263" i="1"/>
  <c r="J411" i="1"/>
  <c r="J251" i="1"/>
  <c r="J39" i="1"/>
  <c r="J75" i="1"/>
  <c r="J235" i="1"/>
  <c r="L315" i="1"/>
  <c r="L411" i="1"/>
  <c r="L279" i="1"/>
  <c r="L235" i="1"/>
  <c r="L75" i="1"/>
  <c r="L39"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<sst xmlns="http://schemas.openxmlformats.org/spreadsheetml/2006/main" count="1059" uniqueCount="404">
  <si>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</si>
  <si>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</si>
  <si>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</si>
  <si>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</si>
  <si>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</si>
  <si>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</si>
  <si>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</si>
  <si>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</si>
  <si>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</si>
  <si>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</si>
  <si>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</si>
  <si>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</si>
  <si>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</si>
  <si>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</si>
  <si>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</si>
  <si>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</si>
  <si>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</si>
  <si>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</si>
  <si>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</si>
  <si>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</si>
  <si>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</si>
  <si>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</si>
  <si>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</si>
  <si>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</si>
  <si>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</si>
  <si>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</si>
  <si>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</si>
  <si>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</si>
  <si>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</si>
  <si>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</si>
  <si>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</si>
  <si>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</si>
  <si>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</si>
  <si>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</si>
  <si>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</si>
  <si>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</si>
  <si>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</si>
  <si>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</si>
  <si>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</si>
  <si>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</si>
  <si>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</si>
  <si>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</si>
  <si>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</si>
  <si>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</si>
  <si>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</si>
  <si>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</si>
  <si>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</si>
  <si>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</si>
  <si>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</si>
  <si>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</si>
  <si>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</si>
  <si>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</si>
  <si>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</si>
  <si>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</si>
  <si>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</si>
  <si>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</si>
  <si>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</si>
  <si>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</si>
  <si>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</si>
  <si>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</si>
  <si>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</si>
  <si>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</si>
  <si>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</si>
  <si>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</si>
  <si>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</si>
  <si>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</si>
  <si>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</si>
  <si>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</si>
  <si>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</si>
  <si>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</si>
  <si>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</si>
  <si>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</si>
  <si>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</si>
  <si>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</si>
  <si>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</si>
  <si>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</si>
  <si>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</si>
  <si>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</si>
  <si>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</si>
  <si>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</si>
  <si>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</si>
  <si>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</si>
  <si>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</si>
  <si>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</si>
  <si>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</si>
  <si>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</si>
  <si>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</si>
  <si>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</si>
  <si>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</si>
  <si>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</si>
  <si>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</si>
  <si>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</si>
  <si>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</si>
  <si>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</si>
  <si>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</si>
  <si>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</si>
  <si>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</si>
  <si>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</si>
  <si>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</si>
  <si>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</si>
  <si>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</si>
  <si>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</si>
  <si>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</si>
  <si>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</si>
  <si>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</si>
  <si>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</si>
  <si>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</si>
  <si>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</si>
  <si>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</si>
  <si>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</si>
  <si>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</si>
  <si>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</si>
  <si>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09-10-01</t>
  </si>
  <si>
    <t>Výh. Skály,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</si>
  <si>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</si>
  <si>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</si>
  <si>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</si>
  <si>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</si>
  <si>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</si>
  <si>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</si>
  <si>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</si>
  <si>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</si>
  <si>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</si>
  <si>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54; dle VK/50</t>
  </si>
  <si>
    <t>Technická specifikace položky odpovídá příslušné cenové soustavě</t>
  </si>
  <si>
    <t>015150</t>
  </si>
  <si>
    <t>POPLATKY ZA LIKVIDACŮ ODPADŮ NEKONTAMINOVANÝCH - 17 05 08  ŠTĚRK Z KOLEJIŠTĚ (ODPAD PO RECYKLACI)</t>
  </si>
  <si>
    <t>015210</t>
  </si>
  <si>
    <t>POPLATKY ZA LIKVIDACŮ ODPADŮ NEKONTAMINOVANÝCH - 17 01 01  ŽELEZNIČNÍ PRAŽCE BETONOVÉ</t>
  </si>
  <si>
    <t>1: 674*0,272; dle VK/52, převod na tuny</t>
  </si>
  <si>
    <t>015520</t>
  </si>
  <si>
    <t>POPLATKY ZA LIKVIDACŮ ODPADŮ NEBEZPEČNÝCH - 17 02 04*  ŽELEZNIČNÍ PRAŽCE DŘEVĚNÉ</t>
  </si>
  <si>
    <t>015250</t>
  </si>
  <si>
    <t>POPLATKY ZA LIKVIDACŮ ODPADŮ NEKONTAMINOVANÝCH - 17 02 03  POLYETYLÉNOVÉ  PODLOŽKY (ŽEL. SVRŠEK)</t>
  </si>
  <si>
    <t>1: 0,145; dle VK/55</t>
  </si>
  <si>
    <t>015260</t>
  </si>
  <si>
    <t>POPLATKY ZA LIKVIDACŮ ODPADŮ NEKONTAMINOVANÝCH - 07 02 99  PRYŽOVÉ PODLOŽKY (ŽEL. SVRŠEK)</t>
  </si>
  <si>
    <t>1: 0,294; dle VK/56</t>
  </si>
  <si>
    <t>05</t>
  </si>
  <si>
    <t>MATERIÁL ŽELEZNIČNÍHO SVRŠKU</t>
  </si>
  <si>
    <t>Materiál 201</t>
  </si>
  <si>
    <t>KUS</t>
  </si>
  <si>
    <t>RD05051cnm2.1</t>
  </si>
  <si>
    <t>doprava PRAŽCů BETONOVÝch  BEZPODKLADNICOVÝch - TYP B 91, vystrojených W 14</t>
  </si>
  <si>
    <t>tkm</t>
  </si>
  <si>
    <t>zajišťuje zhotovitel</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</si>
  <si>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</si>
  <si>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</si>
  <si>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</si>
  <si>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</si>
  <si>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</si>
  <si>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RD0518cnm2.1</t>
  </si>
  <si>
    <t>doprava KOLEJNIC 49 E1 R260</t>
  </si>
  <si>
    <t>1: 1,579*175; tonáž  dle položky 204, z Místa předání České Budějovice na MZ Praha- Libeň 175 km_x000D_
2: (6,328+9,652)*2*0,04939: dle VK/15+16, přepočet na tuny, celkem t 1,579</t>
  </si>
  <si>
    <t>52</t>
  </si>
  <si>
    <t>Zřízení drážního svršku</t>
  </si>
  <si>
    <t>512550</t>
  </si>
  <si>
    <t>KOLEJOVÉ LOŽE - ZŘÍZENÍ Z KAMENIVA HRUBÉHO DRCENÉHO (ŠTĚRK)</t>
  </si>
  <si>
    <t>M3</t>
  </si>
  <si>
    <t>1: 6821,5; dle VK/8</t>
  </si>
  <si>
    <t>513550</t>
  </si>
  <si>
    <t>KOLEJOVÉ LOŽE - DOPLNĚNÍ Z KAMENIVA HRUBÉHO DRCENÉHO (ŠTĚRK)</t>
  </si>
  <si>
    <t>1: 18,1; dle VK/9</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</si>
  <si>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</si>
  <si>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</si>
  <si>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</si>
  <si>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</si>
  <si>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</si>
  <si>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</si>
  <si>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</si>
  <si>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</si>
  <si>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</si>
  <si>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</si>
  <si>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</si>
  <si>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</si>
  <si>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</si>
  <si>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</si>
  <si>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R528372cnm2.1</t>
  </si>
  <si>
    <t>KOLEJ 49 E1, ROZD. "U", BEZSTYKOVÁ, PR. BET. VÝHYBKOVÝ KRÁTKÝ, UP. PRUŽNÉ</t>
  </si>
  <si>
    <t>1: 6,328; dle VK/15</t>
  </si>
  <si>
    <t>R529392cnm2.1</t>
  </si>
  <si>
    <t>KOLEJ 49 E1 DLOUHÉ PASY, ROZD. "U", BEZSTYKOVÁ, PR. BET. VÝHYBKOVÝ DLOUHÝ, UP. PRUŽNÉ</t>
  </si>
  <si>
    <t>1: 9,652; dle VK/16</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</si>
  <si>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</si>
  <si>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52A341</t>
  </si>
  <si>
    <t>KOLEJ 49 E1 REGENEROVANÁ, ROZD. "U", BEZSTYKOVÁ, PR. BET. PODKLADNICOVÝ UŽITÝ, UP. TUHÉ</t>
  </si>
  <si>
    <t>1: 724,154; dle VK/17</t>
  </si>
  <si>
    <t>5331G3</t>
  </si>
  <si>
    <t>J 60 1:18,5-1200, PR. BET., UP. PRUŽNÉ</t>
  </si>
  <si>
    <t>1: 1; dle VK/23</t>
  </si>
  <si>
    <t>5331H3</t>
  </si>
  <si>
    <t>J 60 1:18,5-1200-PHS, PR. BET., UP. PRUŽNÉ</t>
  </si>
  <si>
    <t>1: 1; dle VK/22</t>
  </si>
  <si>
    <t>5331E3</t>
  </si>
  <si>
    <t>J 60 1:14-760, PR. BET., UP. PRUŽNÉ</t>
  </si>
  <si>
    <t>1: 5; dle VK/25</t>
  </si>
  <si>
    <t>5332E3</t>
  </si>
  <si>
    <t>J 49 1:14-760, PR. BET., UP. PRUŽNÉ</t>
  </si>
  <si>
    <t>1: 1; dle VK/24</t>
  </si>
  <si>
    <t>539102</t>
  </si>
  <si>
    <t>ZVLÁŠTNÍ VYBAVENÍ VÝHYBEK, PRAŽCE ŽLABOVÉ, SESTAVA 2 KS</t>
  </si>
  <si>
    <t>KPL</t>
  </si>
  <si>
    <t>1: 1; dle VK/26</t>
  </si>
  <si>
    <t>539103</t>
  </si>
  <si>
    <t>ZVLÁŠTNÍ VYBAVENÍ VÝHYBEK, PRAŽCE ŽLABOVÉ, SESTAVA 3 KS</t>
  </si>
  <si>
    <t>1: 7; dle VK/27</t>
  </si>
  <si>
    <t>539540</t>
  </si>
  <si>
    <t>ZVLÁŠTNÍ VYBAVENÍ VÝHYBEK, ČELISŤOVÝ ZÁVĚR</t>
  </si>
  <si>
    <t>1: (1+1+1+5); dle VK/22 až 25</t>
  </si>
  <si>
    <t>53931E</t>
  </si>
  <si>
    <t>ZVLÁŠTNÍ VYBAVENÍ VÝHYBEK, TEPELNĚ OPRACOVANÝ JAZYK S OPORNICÍ 60 E2 PRO TVAR 1:14-760</t>
  </si>
  <si>
    <t>1: 1; dle VK/36+37</t>
  </si>
  <si>
    <t>53973G</t>
  </si>
  <si>
    <t>ZVLÁŠTNÍ VYBAVENÍ VÝHYBEK, PŘÍPLATEK ZA TEPELNÉ OPRACOVÁNÍ CELÉ VÝHYBKY 1:18,5-1200</t>
  </si>
  <si>
    <t>1: 1+1; dle VK/22+23, tj. včetně 40+41</t>
  </si>
  <si>
    <t>53932E</t>
  </si>
  <si>
    <t>ZVLÁŠTNÍ VYBAVENÍ VÝHYBEK, TEPELNĚ OPRACOVANÝ JAZYK S OPORNICÍ 49 E1 PRO TVAR 1:14-760</t>
  </si>
  <si>
    <t>1: 1; dle VK/38+39</t>
  </si>
  <si>
    <t>75C871</t>
  </si>
  <si>
    <t>KOLEJOVÁ PROPOJKA VÝHYBKOVÁ - DODÁVKA</t>
  </si>
  <si>
    <t>1: 16+2; dle VK/28+29</t>
  </si>
  <si>
    <t>75C877</t>
  </si>
  <si>
    <t>KOLEJOVÁ PROPOJKA VÝHYBKOVÁ - MONTÁŽ</t>
  </si>
  <si>
    <t xml:space="preserve">1: 16+2; dle VK/28+29	</t>
  </si>
  <si>
    <t>539511</t>
  </si>
  <si>
    <t>ZVLÁŠTNÍ VYBAVENÍ VÝHYBEK, VÁLEČKOVÁ STOLIČKA DOTLAČOVACÍ</t>
  </si>
  <si>
    <t>53940G</t>
  </si>
  <si>
    <t>ZVLÁŠTNÍ VYBAVENÍ VÝHYBEK, VÁLEČKOVÉ STOLIČKY NADZVEDÁVACÍ (BEZ ROZLIŠENÍ PROFILU KOLEJNIC) PRO TVAR - 1:18,5-1200</t>
  </si>
  <si>
    <t>1: 1+1; dle VK/34+35</t>
  </si>
  <si>
    <t>53940E</t>
  </si>
  <si>
    <t>ZVLÁŠTNÍ VYBAVENÍ VÝHYBEK, VÁLEČKOVÉ STOLIČKY NADZVEDÁVACÍ (BEZ ROZLIŠENÍ PROFILU KOLEJNIC) PRO TVAR - 1:14-760</t>
  </si>
  <si>
    <t>1: 6; dle VK/33</t>
  </si>
  <si>
    <t>539710</t>
  </si>
  <si>
    <t>ZVLÁŠTNÍ VYBAVENÍ VÝHYBEK, PŘÍPLATEK ZA KONSTRUKCI A VÝROBU OBLOUKOVÉ VÝHYBKY</t>
  </si>
  <si>
    <t>1: 2; dle VK/42</t>
  </si>
  <si>
    <t>545111</t>
  </si>
  <si>
    <t>SVAR KOLEJNIC (STEJNÉHO TVARU) 60 E2, R 65 JEDNOTLIVĚ</t>
  </si>
  <si>
    <t>1: 2+2; dle tab 2.1, závěrné svary po 300 m, 2 kolejnice, úseky delší než 300 m_x000D_
2: 3*2*2; 3 úseky -KÚ/ZÚ dle tab.2.1, 2 kolejnice_x000D_
3: 4*2; ve spojkách dle tab. 2.1 na jednom místě, 2 kolejnice</t>
  </si>
  <si>
    <t>545112</t>
  </si>
  <si>
    <t>SVAR KOLEJNIC (STEJNÉHO TVARU) 60 E2, R 65 SPOJITĚ</t>
  </si>
  <si>
    <t>1: 20; dle VK/44_x000D_
2: -24; odpočet jednotlivých_x000D_
3: 106; dle VK/46</t>
  </si>
  <si>
    <t>545121</t>
  </si>
  <si>
    <t>SVAR KOLEJNIC (STEJNÉHO TVARU) 49 E1, T JEDNOTLIVĚ</t>
  </si>
  <si>
    <t>1: 1*2*2; dle tab. 2.1, 1 úsek, ZÚ, KÚ, 2 kolejnice_x000D_
2: 2+2; závěrné svary na úsecích delších než 300 m dle tab. 2.1_x000D_
3: 2*1; ve spojce na jednom místě</t>
  </si>
  <si>
    <t>545122</t>
  </si>
  <si>
    <t>SVAR KOLEJNIC (STEJNÉHO TVARU) 49 E1, T SPOJITĚ</t>
  </si>
  <si>
    <t>1: 78; dle VK/45_x000D_
2: -10; odpočet jednotlivých_x000D_
3: 14; dle VK/47, výhybky</t>
  </si>
  <si>
    <t>545210</t>
  </si>
  <si>
    <t>SVAR PŘECHODOVÝ (PŘECHODOVÁ KOLEJNICE) 49 E1/60 E2</t>
  </si>
  <si>
    <t>1: 2*2; dle VK/18</t>
  </si>
  <si>
    <t>549111</t>
  </si>
  <si>
    <t>BROUŠENÍ KOLEJE A VÝHYBEK</t>
  </si>
  <si>
    <t>1: 1801,170; dle VK/19 koleje_x000D_
2: 682,404; dle VK/30 výhybky</t>
  </si>
  <si>
    <t>542121</t>
  </si>
  <si>
    <t>SMĚROVÉ A VÝŠKOVÉ VYROVNÁNÍ KOLEJE NA PRAŽCÍCH BETONOVÝCH DO 0,05 M</t>
  </si>
  <si>
    <t>1: 60,475; dle VK/48</t>
  </si>
  <si>
    <t>549311</t>
  </si>
  <si>
    <t>ZRUŠENÍ A ZNOVUZŘÍZENÍ BEZSTYKOVÉ KOLEJE NA NEDEMONTOVANÝCH ÚSECÍCH V KOLEJI</t>
  </si>
  <si>
    <t>549210</t>
  </si>
  <si>
    <t>PRAŽCOVÁ KOTVA V NOVĚ ZŘIZOVANÉ KOLEJI</t>
  </si>
  <si>
    <t>1: 35;  dle VK/19.1</t>
  </si>
  <si>
    <t>R548930013</t>
  </si>
  <si>
    <t>Vrtání kolejnic vrtačkou</t>
  </si>
  <si>
    <t>kus</t>
  </si>
  <si>
    <t>1: 48; dle VK/48.1- příprava na propojky SO 09-61-01</t>
  </si>
  <si>
    <t>544</t>
  </si>
  <si>
    <t>Izolované styky</t>
  </si>
  <si>
    <t>549510</t>
  </si>
  <si>
    <t>ŘEZÁNÍ KOLEJNIC BEZ OHLEDU NA TVAR</t>
  </si>
  <si>
    <t>1: (1)*2*2; dle VK/19.2, vyříznutí kolejnice pro vložení IS</t>
  </si>
  <si>
    <t>544212</t>
  </si>
  <si>
    <t>IZOLOVANÝ STYK LEPENÝ DÉLKY KRATŠÍ NEŽ STANDARDNÍ (DO 3,4 M), TEPELNĚ OPRACOVANÝ, TVARU 49 E1</t>
  </si>
  <si>
    <t>1: 1*2; dle VK/19.2</t>
  </si>
  <si>
    <t>1: 1*2*2; dle VK/19.2</t>
  </si>
  <si>
    <t>549</t>
  </si>
  <si>
    <t>Následná úprava</t>
  </si>
  <si>
    <t>542312</t>
  </si>
  <si>
    <t>NÁSLEDNÁ ÚPRAVA SMĚROVÉHO A VÝŠKOVÉHO USPOŘÁDÁNÍ KOLEJE - PRAŽCE BETONOVÉ</t>
  </si>
  <si>
    <t>1: 469,135+390,001+59,481+81,944+6,328+9,652+724,154; dle VK/12 až 17_x000D_
2: 60,475; dle VK/48</t>
  </si>
  <si>
    <t>542322</t>
  </si>
  <si>
    <t>NÁSLEDNÁ ÚPRAVA SMĚROVÉHO A VÝŠKOVÉHO USPOŘÁDÁNÍ VÝHYBKOVÉ KONSTRUKCE - PRAŽCE BETONOVÉ</t>
  </si>
  <si>
    <t>1: 682,404; dle VK/30</t>
  </si>
  <si>
    <t>92</t>
  </si>
  <si>
    <t>Doplňující konstrukce a práce na železnici</t>
  </si>
  <si>
    <t>925110</t>
  </si>
  <si>
    <t>DRÁŽNÍ STEZKY Z DRTI TL. DO 50 MM</t>
  </si>
  <si>
    <t>M2</t>
  </si>
  <si>
    <t>1: 9/0,05; dle VK/11, převod na m2, frakce 4/16</t>
  </si>
  <si>
    <t>R925120mj</t>
  </si>
  <si>
    <t>DRÁŽNÍ STEZKY TL. PŘES 50 MM</t>
  </si>
  <si>
    <t>m3</t>
  </si>
  <si>
    <t>1: 118,0; dle VK/10, frakce 32/63</t>
  </si>
  <si>
    <t>923131</t>
  </si>
  <si>
    <t>NÁMEZNÍK</t>
  </si>
  <si>
    <t>1: 8; dle VK/30</t>
  </si>
  <si>
    <t>96</t>
  </si>
  <si>
    <t>Bourání a demontáže</t>
  </si>
  <si>
    <t>965010</t>
  </si>
  <si>
    <t>ODSTRANĚNÍ KOLEJOVÉHO LOŽE A DRÁŽNÍCH STEZEK</t>
  </si>
  <si>
    <t>1: 1909,830+30; dle VK/1+2</t>
  </si>
  <si>
    <t>965021</t>
  </si>
  <si>
    <t>ODSTRANĚNÍ KOLEJOVÉHO LOŽE A DRÁŽNÍCH STEZEK - ODVOZ NA SKLÁDKU</t>
  </si>
  <si>
    <t>M3KM</t>
  </si>
  <si>
    <t>965023</t>
  </si>
  <si>
    <t>ODSTRANĚNÍ KOLEJOVÉHO LOŽE A DRÁŽNÍCH STEZEK - ODVOZ NA RECYKLACI</t>
  </si>
  <si>
    <t>1: 1909,83*9; dle tab. 1.1, stěrk k recyklaci na RZ Libeň 9 km</t>
  </si>
  <si>
    <t>965113</t>
  </si>
  <si>
    <t>DEMONTÁŽ KOLEJE NA BETONOVÝCH PRAŽCÍCH DO KOLEJOVÝCH POLÍ S ODVOZEM NA MONTÁŽNÍ ZÁKLADNU S NÁSLEDNÝM - ROZEBRÁNÍM</t>
  </si>
  <si>
    <t>1: 2060,905; dle VK/3</t>
  </si>
  <si>
    <t>965116</t>
  </si>
  <si>
    <t>DEMONTÁŽ KOLEJE NA BETONOVÝCH PRAŽCÍCH - ODVOZ ROZEBRANÝCH SOUČÁSTÍ (Z MÍSTA DEMONTÁŽE NEBO Z - MONTÁŽNÍ ZÁKLADNY) K LIKVIDACI</t>
  </si>
  <si>
    <t>TKM</t>
  </si>
  <si>
    <t>1: (674)*0,272*(4); bet. pražce dle VK/52 na RZ Klíčov, vzdál. 4 km z MDZ Libeň_x000D_
2: (220,217)*(9); ocelový šrot dle VK/53 , do Kovošrot D. Měcholupy 9 km_x000D_
3: (0,145+0,294)*38; dle VK/55+56 na skládku Benátský vrch 38 km</t>
  </si>
  <si>
    <t>965223</t>
  </si>
  <si>
    <t>DEMONTÁŽ VÝHYBKOVÉ KONSTRUKCE NA DŘEVĚNÝCH PRAŽCÍCH DO KOLEJOVÝCH POLÍ S ODVOZEM NA MONTÁŽNÍ - ZÁKLADNU S NÁSLEDNÝM ROZEBRÁNÍM</t>
  </si>
  <si>
    <t>1: 130,980; dle VK/4</t>
  </si>
  <si>
    <t>965226</t>
  </si>
  <si>
    <t>DEMONTÁŽ VÝHYBKOVÉ KONSTRUKCE NA DŘEVĚNÝCH PRAŽCÍCH - ODVOZ ROZEBRANÝCH SOUČÁSTÍ (Z MÍSTA DEMONTÁŽE - NEBO Z MONTÁŽNÍ ZÁKLADNY) K LIKVIDACI</t>
  </si>
  <si>
    <t>1: (21,218)*(2); ocelový šrot z výhybek VK/54 a dle tab. 1.2, do Kovošrot D. Měcholupy 9 km_x000D_
2: (134)*0,070*38; dle  VK/51, převod na tuny, na skládku Benátský vrch 38 km</t>
  </si>
  <si>
    <t>99</t>
  </si>
  <si>
    <t>Provizorní stavy</t>
  </si>
  <si>
    <t>1: 82,267; dle VK/68</t>
  </si>
  <si>
    <t>1: 115,701+47; dle VK/66+67</t>
  </si>
  <si>
    <t>1: 20,873; dle VK/58, čističkou lože</t>
  </si>
  <si>
    <t xml:space="preserve">1: 20,873*(34); na skládku Benátský vrch, průměrně 34 km </t>
  </si>
  <si>
    <t>1: 79,023; dle VK/63</t>
  </si>
  <si>
    <t>1: 216,493; dle VK/64</t>
  </si>
  <si>
    <t>543231</t>
  </si>
  <si>
    <t>VÝMĚNA JEDNOTLIVÉHO PRAŽCE BETONOVÉHO PODKLADNICOVÉHO, UPEVNĚNÍ TUHÉ</t>
  </si>
  <si>
    <t>1: 37; dle VK/69</t>
  </si>
  <si>
    <t>1: 10; dle VK/70</t>
  </si>
  <si>
    <t>1: 14; dle VK/71</t>
  </si>
  <si>
    <t>515000</t>
  </si>
  <si>
    <t>KOLEJOVÉ LOŽE - ZPEVNĚNÍ PRYSKYŘICÍ</t>
  </si>
  <si>
    <t>1: 352*1,0*0,55; dle VK/72, přepočet na m3</t>
  </si>
  <si>
    <t>541121</t>
  </si>
  <si>
    <t>PŘÍČNÝ POSUN KOLEJE NA PRAŽCÍCH BETONOVÝCH DO 0,5 M</t>
  </si>
  <si>
    <t>1: 327,968; dle VK/65</t>
  </si>
  <si>
    <t>1: 216,493+327,968; dle VK/64+65</t>
  </si>
  <si>
    <t>1: 26,422; dle VK/57</t>
  </si>
  <si>
    <t>533321</t>
  </si>
  <si>
    <t>J S 49 1:7,5-150, PR. DŘ., UP. TUHÉ</t>
  </si>
  <si>
    <t>1: 1; dle VK/62</t>
  </si>
  <si>
    <t>539541</t>
  </si>
  <si>
    <t>ZVLÁŠTNÍ VYBAVENÍ VÝHYBEK, HÁKOVÝ ZÁVĚR</t>
  </si>
  <si>
    <t>539530</t>
  </si>
  <si>
    <t>ZVLÁŠTNÍ VYBAVENÍ VÝHYBEK, RUČNÍ PŘESTAVNÍK (BEZ NÁVĚSTNÍHO TĚLESA)</t>
  </si>
  <si>
    <t>75C231</t>
  </si>
  <si>
    <t>NÁVĚSTNÍ TĚLESO PRO VÝHYBKU A VÝKOLEJKU - DODÁVKA</t>
  </si>
  <si>
    <t>75C237</t>
  </si>
  <si>
    <t>NÁVĚSTNÍ TĚLESO PRO VÝHYBKU A VÝKOLEJKU - MONTÁŽ</t>
  </si>
  <si>
    <t>965222</t>
  </si>
  <si>
    <t>DEMONTÁŽ VÝHYBKOVÉ KONSTRUKCE NA DŘEVĚNÝCH PRAŽCÍCH DO KOLEJOVÝCH POLÍ S ODVOZEM NA MONTÁŽNÍ - ZÁKLADNU BEZ NÁSLEDNÉHO ROZEBRÁNÍ</t>
  </si>
  <si>
    <t>1: 37,833; dle VK/61</t>
  </si>
  <si>
    <t>921332</t>
  </si>
  <si>
    <t>ŽELEZNIČNÍ PŘEJEZD A PŘECHOD ZE ZÁDLAŽBOVÝCH PANELŮ PRO KOLEJ NA BETONOVÝCHH PRAŽCÍCH</t>
  </si>
  <si>
    <t>1: 11,704; dle VK/74_x000D_
2: dle vzorového listu je včetně podsypu a geotextilie dle VK/75+76</t>
  </si>
  <si>
    <t>965311</t>
  </si>
  <si>
    <t>ROZEBRÁNÍ PŘEJEZDU, PŘECHODU Z DÍLCŮ</t>
  </si>
  <si>
    <t>1: 11,704; dle položky montáž_x000D_
2: dle vzorového listu je včetně rozebrání podsypu a geotextilie dle VK/75+76</t>
  </si>
  <si>
    <t>965312</t>
  </si>
  <si>
    <t>ROZEBRÁNÍ PŘEJEZDU, PŘECHODU Z DÍLCŮ - ODVOZ (NA LIKVIDACI ODPADŮ NEBO JINÉ URČENÉ MÍSTO)</t>
  </si>
  <si>
    <t>1: (10,30856/3)*5; hmotnost dle položky urs 92 192-1121, redukována z 6 na 2 panely, materiál do skladu investora 5 km</t>
  </si>
  <si>
    <t>Celkem za 015</t>
  </si>
  <si>
    <t>Celkem za 05</t>
  </si>
  <si>
    <t>Celkem za 52</t>
  </si>
  <si>
    <t>Celkem za 544</t>
  </si>
  <si>
    <t>Celkem za 549</t>
  </si>
  <si>
    <t>Celkem za 92</t>
  </si>
  <si>
    <t>Celkem za 96</t>
  </si>
  <si>
    <t>Celkem za 99</t>
  </si>
  <si>
    <t>do B.1.2 jde</t>
  </si>
  <si>
    <r>
      <t>1: 30*34; dle tab. 1.1, kontaminovaný štěrk na skládku Benátský vrch 34 km_x000D_
2:</t>
    </r>
    <r>
      <rPr>
        <sz val="8"/>
        <color rgb="FFFF33CC"/>
        <rFont val="Arial CE"/>
        <charset val="238"/>
      </rPr>
      <t xml:space="preserve"> rozdělení položky, oprava 1 27.5.2019</t>
    </r>
  </si>
  <si>
    <t>965090</t>
  </si>
  <si>
    <t>ODSTRANĚNÍ KOLEJOVÉHO LOŽE A DRÁŽNÍCH STEZEK - DOPRAVA VÝSIVEK</t>
  </si>
  <si>
    <t>1:572,95*(34+9); odpad po recyklaci z RZ na skládku Benátský vrch 34+9 km
2: rozdělení položky, oprava 1 27.5.2019</t>
  </si>
  <si>
    <t>oprava1 23.5.2019</t>
  </si>
  <si>
    <t>1: 134*0,070; dle VK/51, oprava1 23.5.2019</t>
  </si>
  <si>
    <t>oprava2 27.5.2019</t>
  </si>
  <si>
    <t>oprava3 4.6.2019</t>
  </si>
  <si>
    <t>1: 4; dle VK/42a, oprava3 4.6.2019</t>
  </si>
  <si>
    <t>539520</t>
  </si>
  <si>
    <t>ZVLÁŠTNÍ VYBAVENÍ VÝHYBEK, OMEZOVAČ POLOHY JAZYKA</t>
  </si>
  <si>
    <t>1: 12; dle VK/35a, oprava3 4.6.2019</t>
  </si>
  <si>
    <t>PÁR</t>
  </si>
  <si>
    <t>ZVLÁŠTNÍ VYBAVENÍ VÝHYBEK, PRODLOUŽENÍ KLUZNÉ STOLIČKY PRO SNÍMAČ POLOHY JAZYKŮ</t>
  </si>
  <si>
    <t>539551</t>
  </si>
  <si>
    <t>oprava4 11.6.2019</t>
  </si>
  <si>
    <t>1: 205,572; dle VK/12 oprava4 11.6.2019</t>
  </si>
  <si>
    <t>1: 649,564; dle VK/12.1  R350HT, oprava4 11.6.2019</t>
  </si>
  <si>
    <t>1: 37,702; dle VK/13 oprava4 11.6.2019</t>
  </si>
  <si>
    <t>1: 48,260; dle VK/14, oprava4 11.6.2019</t>
  </si>
  <si>
    <t>1: 21,779; dle VK/13.1, oprava4 11.6.2019</t>
  </si>
  <si>
    <t>R527372cnm2.1</t>
  </si>
  <si>
    <t>KOLEJ 60 E2 DLOUHÉ PASY TEPELNĚ OPRACOVANÉ, ROZD. "U", BEZSTYKOVÁ, PR. BET. VÝHYBKOVÝ KRÁTKÝ, UP. PRUŽNÉ</t>
  </si>
  <si>
    <t>R527392cnm2.1</t>
  </si>
  <si>
    <t>KOLEJ 60 E2 DLOUHÉ PASY TEPELNĚ OPRACOVANÉ, ROZD. "U", BEZSTYKOVÁ, PR. BET. VÝHYBKOVÝ DLOUHÝ, UP.. PRUŽNÉ</t>
  </si>
  <si>
    <t>1: 33,684; dle VK/14.1, oprava4 11.6.2019</t>
  </si>
  <si>
    <r>
      <t xml:space="preserve">1: 0,310*329*1432; počet ks dle položky 201, hmotnost jednoho pražce 0,310 t, z Místa předání Uherský Ostroh na MZ Praha- Libeň 329 km _x000D_
2: </t>
    </r>
    <r>
      <rPr>
        <sz val="8"/>
        <color rgb="FF00B050"/>
        <rFont val="Arial CE"/>
        <charset val="238"/>
      </rPr>
      <t>(209,572+649,564)/0,6: dle VK/12+12.1, přepočet na rozdělení 0,6 m, dle pč. 201 ks 1432, oprava4 11.6.2019</t>
    </r>
  </si>
  <si>
    <t>1: 35,482*(175); tonáž  dle položky 202, z Místa předání České Budějovice na MZ Praha- Libeň175 km, oprava4 11.6.2019
2: 209,572*2*0,06003: dle VK/12, přepočet na tuny + (37,702+18,260)*2*0,06003: dle VK/13+14, přepočet na tuny,  celkem t 35,482, oprava4 11.6.2019</t>
  </si>
  <si>
    <t>1: 84,646*114; tonáž  dle položky 203, z Místa předání Ústí nad Labem na MZ Praha- Libeň 114 km, oprava4 11.6.2019
2:(649,564+21,779+33,684)*2*0,06003: dle VK/12.1+13.1+14.1, 2 kolejnice, přepočet na tuny, dle pč.203 t 84,646, oprava4 11.6.2019</t>
  </si>
  <si>
    <t>1: 19; dle VK/32, oprava4 11.6.2019</t>
  </si>
  <si>
    <t>oprava5 12.6.2019</t>
  </si>
  <si>
    <t>1: 1073,631; dle VK/49, oprava5 12.6.2019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</si>
</sst>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
      <sz val="8"/>
      <color rgb="FFFF0000"/>
      <name val="Arial"/>
      <family val="2"/>
      <charset val="238"/>
    </font>
    <font>
      <sz val="8"/>
      <color rgb="FFFF0000"/>
      <name val="Arial CE"/>
      <charset val="238"/>
    </font>
    <font>
      <sz val="8"/>
      <color rgb="FF3333FF"/>
      <name val="Arial"/>
      <family val="2"/>
      <charset val="238"/>
    </font>
    <font>
      <sz val="8"/>
      <color rgb="FF3333FF"/>
      <name val="Arial CE"/>
      <charset val="238"/>
    </font>
    <font>
      <sz val="8"/>
      <color rgb="FF00B050"/>
      <name val="Arial"/>
      <family val="2"/>
      <charset val="238"/>
    </font>
    <font>
      <sz val="8"/>
      <color rgb="FF00B050"/>
      <name val="Arial CE"/>
      <charset val="238"/>
    </font>
    <font>
      <b/>
      <sz val="10"/>
      <color rgb="FFC00000"/>
      <name val="Arial"/>
      <family val="2"/>
      <charset val="238"/>
    </font>
    <font>
      <sz val="8"/>
      <color rgb="FFC00000"/>
      <name val="Arial"/>
      <family val="2"/>
      <charset val="238"/>
    </font>
    <font>
      <sz val="8"/>
      <color rgb="FFC00000"/>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5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167"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xf numFmtId="0" fontId="50"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167" fontId="51"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hidden="1"/>
    </xf>
    <xf numFmtId="49" fontId="53" fillId="0" borderId="54" xfId="0" applyNumberFormat="1" applyFont="1" applyFill="1" applyBorder="1" applyAlignment="1" applyProtection="1">
      <alignment vertical="center" wrapText="1"/>
      <protection locked="0"/>
    </xf>
    <xf numFmtId="167" fontId="53"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locked="0"/>
    </xf>
    <xf numFmtId="49" fontId="53" fillId="0" borderId="1" xfId="0" applyNumberFormat="1" applyFont="1" applyFill="1" applyBorder="1" applyAlignment="1" applyProtection="1">
      <alignment vertical="center" wrapText="1"/>
      <protection locked="0"/>
    </xf>
    <xf numFmtId="49" fontId="53" fillId="0" borderId="1" xfId="0" applyNumberFormat="1" applyFont="1" applyFill="1" applyBorder="1" applyAlignment="1" applyProtection="1">
      <alignment horizontal="center" vertical="center" wrapText="1"/>
      <protection locked="0"/>
    </xf>
    <xf numFmtId="4" fontId="53" fillId="0" borderId="1" xfId="0" applyNumberFormat="1" applyFont="1" applyFill="1" applyBorder="1" applyAlignment="1" applyProtection="1">
      <alignment horizontal="right" vertical="center"/>
      <protection locked="0"/>
    </xf>
    <xf numFmtId="4" fontId="53" fillId="0" borderId="62" xfId="0" applyNumberFormat="1" applyFont="1" applyFill="1" applyBorder="1" applyAlignment="1" applyProtection="1">
      <alignment horizontal="right" vertical="center"/>
      <protection locked="0"/>
    </xf>
    <xf numFmtId="0" fontId="53" fillId="0" borderId="56" xfId="0" applyFont="1" applyFill="1" applyBorder="1" applyAlignment="1" applyProtection="1">
      <alignment vertical="center" wrapText="1"/>
      <protection locked="0"/>
    </xf>
    <xf numFmtId="49" fontId="53" fillId="0" borderId="0" xfId="0" applyNumberFormat="1" applyFont="1" applyFill="1" applyBorder="1" applyAlignment="1" applyProtection="1">
      <alignment vertical="center" wrapText="1"/>
      <protection locked="0"/>
    </xf>
    <xf numFmtId="49" fontId="53" fillId="0" borderId="0" xfId="0" applyNumberFormat="1" applyFont="1" applyFill="1" applyBorder="1" applyAlignment="1" applyProtection="1">
      <alignment horizontal="center" vertical="center" wrapText="1"/>
      <protection locked="0"/>
    </xf>
    <xf numFmtId="167" fontId="53" fillId="0" borderId="0" xfId="0" applyNumberFormat="1" applyFont="1" applyFill="1" applyBorder="1" applyAlignment="1" applyProtection="1">
      <alignment horizontal="center" vertical="center" wrapText="1"/>
      <protection locked="0"/>
    </xf>
    <xf numFmtId="4" fontId="53" fillId="0" borderId="0" xfId="0" applyNumberFormat="1" applyFont="1" applyFill="1" applyBorder="1" applyAlignment="1" applyProtection="1">
      <alignment horizontal="right" vertical="center"/>
      <protection locked="0"/>
    </xf>
    <xf numFmtId="4" fontId="53" fillId="0" borderId="63"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54" fillId="0" borderId="0" xfId="0" applyFont="1" applyAlignment="1" applyProtection="1">
      <alignment vertical="center"/>
      <protection hidden="1"/>
    </xf>
    <xf numFmtId="49" fontId="55" fillId="0" borderId="54" xfId="0" applyNumberFormat="1" applyFont="1" applyFill="1" applyBorder="1" applyAlignment="1" applyProtection="1">
      <alignment vertical="center" wrapText="1"/>
      <protection locked="0"/>
    </xf>
    <xf numFmtId="167" fontId="55" fillId="0" borderId="1" xfId="0" applyNumberFormat="1" applyFont="1" applyFill="1" applyBorder="1" applyAlignment="1" applyProtection="1">
      <alignment horizontal="center" vertical="center" wrapText="1"/>
      <protection locked="0"/>
    </xf>
    <xf numFmtId="0" fontId="54" fillId="0" borderId="0" xfId="0" applyFont="1" applyAlignment="1" applyProtection="1">
      <alignment vertical="center"/>
      <protection locked="0"/>
    </xf>
    <xf numFmtId="0" fontId="55" fillId="0" borderId="57" xfId="0" applyFont="1" applyFill="1" applyBorder="1" applyAlignment="1" applyProtection="1">
      <alignment vertical="center" wrapText="1"/>
      <protection locked="0"/>
    </xf>
    <xf numFmtId="49" fontId="55" fillId="0" borderId="1" xfId="0" applyNumberFormat="1" applyFont="1" applyFill="1" applyBorder="1" applyAlignment="1" applyProtection="1">
      <alignment vertical="center" wrapText="1"/>
      <protection locked="0"/>
    </xf>
    <xf numFmtId="49" fontId="55" fillId="0" borderId="1" xfId="0" applyNumberFormat="1" applyFont="1" applyFill="1" applyBorder="1" applyAlignment="1" applyProtection="1">
      <alignment horizontal="center" vertical="center" wrapText="1"/>
      <protection locked="0"/>
    </xf>
    <xf numFmtId="4" fontId="55" fillId="0" borderId="1" xfId="0" applyNumberFormat="1" applyFont="1" applyFill="1" applyBorder="1" applyAlignment="1" applyProtection="1">
      <alignment horizontal="right" vertical="center"/>
      <protection locked="0"/>
    </xf>
    <xf numFmtId="4" fontId="55" fillId="0" borderId="62" xfId="0" applyNumberFormat="1" applyFont="1" applyFill="1" applyBorder="1" applyAlignment="1" applyProtection="1">
      <alignment horizontal="right" vertical="center"/>
      <protection locked="0"/>
    </xf>
    <xf numFmtId="0" fontId="55" fillId="0" borderId="56" xfId="0" applyFont="1" applyFill="1" applyBorder="1" applyAlignment="1" applyProtection="1">
      <alignment vertical="center" wrapText="1"/>
      <protection locked="0"/>
    </xf>
    <xf numFmtId="49" fontId="55" fillId="0" borderId="0" xfId="0" applyNumberFormat="1" applyFont="1" applyFill="1" applyBorder="1" applyAlignment="1" applyProtection="1">
      <alignment vertical="center" wrapText="1"/>
      <protection locked="0"/>
    </xf>
    <xf numFmtId="49" fontId="55" fillId="0" borderId="0" xfId="0" applyNumberFormat="1" applyFont="1" applyFill="1" applyBorder="1" applyAlignment="1" applyProtection="1">
      <alignment horizontal="center" vertical="center" wrapText="1"/>
      <protection locked="0"/>
    </xf>
    <xf numFmtId="167" fontId="55" fillId="0" borderId="0" xfId="0" applyNumberFormat="1" applyFont="1" applyFill="1" applyBorder="1" applyAlignment="1" applyProtection="1">
      <alignment horizontal="center" vertical="center" wrapText="1"/>
      <protection locked="0"/>
    </xf>
    <xf numFmtId="4" fontId="55" fillId="0" borderId="0" xfId="0" applyNumberFormat="1" applyFont="1" applyFill="1" applyBorder="1" applyAlignment="1" applyProtection="1">
      <alignment horizontal="right" vertical="center"/>
      <protection locked="0"/>
    </xf>
    <xf numFmtId="4" fontId="55" fillId="0"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56" fillId="3" borderId="49" xfId="0" applyNumberFormat="1" applyFont="1" applyFill="1" applyBorder="1" applyAlignment="1" applyProtection="1">
      <alignment vertical="center"/>
      <protection locked="0"/>
    </xf>
    <xf numFmtId="0" fontId="57" fillId="0" borderId="0" xfId="0" applyFont="1" applyAlignment="1" applyProtection="1">
      <alignment vertical="center"/>
      <protection hidden="1"/>
    </xf>
    <xf numFmtId="49" fontId="58" fillId="0" borderId="54" xfId="0" applyNumberFormat="1" applyFont="1" applyFill="1" applyBorder="1" applyAlignment="1" applyProtection="1">
      <alignment vertical="center" wrapText="1"/>
      <protection locked="0"/>
    </xf>
    <xf numFmtId="167" fontId="58"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3333FF"/>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V1123"/>
  <sheetViews>
    <sheetView showGridLines="0" tabSelected="1" view="pageBreakPreview" zoomScale="70" zoomScaleNormal="85" zoomScaleSheetLayoutView="70" workbookViewId="0">
      <pane ySplit="12" topLeftCell="A13" activePane="bottomLeft" state="frozen"/>
      <selection activeCell="B1" sqref="B1"/>
      <selection pane="bottomLeft" activeCell="H19" sqref="H19"/>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42578125" style="10" customWidth="1"/>
    <col min="15" max="16384" width="9.140625" style="10"/>
  </cols>
  <sheetData>
    <row r="1" spans="1:22" s="13" customFormat="1" ht="30.75" customHeight="1" thickTop="1" thickBot="1" x14ac:dyDescent="0.3">
      <c r="A1" s="13" t="s">
        <v>91</v>
      </c>
      <c r="B1" s="218" t="s">
        <v>82</v>
      </c>
      <c r="C1" s="219"/>
      <c r="D1" s="219"/>
      <c r="E1" s="219"/>
      <c r="F1" s="219"/>
      <c r="G1" s="219"/>
      <c r="H1" s="219"/>
      <c r="I1" s="91"/>
      <c r="J1" s="92"/>
      <c r="K1" s="42"/>
      <c r="L1" s="43" t="str">
        <f>D3</f>
        <v>SO 09-10-01</v>
      </c>
      <c r="N1" s="150" t="s">
        <v>371</v>
      </c>
    </row>
    <row r="2" spans="1:22" s="13" customFormat="1" ht="57" customHeight="1" thickTop="1" thickBot="1" x14ac:dyDescent="0.3">
      <c r="B2" s="220" t="s">
        <v>10</v>
      </c>
      <c r="C2" s="221"/>
      <c r="D2" s="93"/>
      <c r="E2" s="46"/>
      <c r="F2" s="28" t="s">
        <v>108</v>
      </c>
      <c r="G2" s="44"/>
      <c r="H2" s="45"/>
      <c r="I2" s="222" t="s">
        <v>25</v>
      </c>
      <c r="J2" s="223"/>
      <c r="K2" s="224">
        <f>ROUND(SUBTOTAL(9,L13:L411),2)</f>
        <v>0</v>
      </c>
      <c r="L2" s="225"/>
      <c r="N2" s="151">
        <f>SUM(L42:L57)</f>
        <v>0</v>
      </c>
    </row>
    <row r="3" spans="1:22" s="13" customFormat="1" ht="42.75" customHeight="1" thickTop="1" thickBot="1" x14ac:dyDescent="0.3">
      <c r="B3" s="94" t="s">
        <v>30</v>
      </c>
      <c r="C3" s="95"/>
      <c r="D3" s="96" t="s">
        <v>112</v>
      </c>
      <c r="E3" s="30"/>
      <c r="F3" s="29" t="s">
        <v>113</v>
      </c>
      <c r="G3" s="97"/>
      <c r="H3" s="98"/>
      <c r="I3" s="99"/>
      <c r="J3" s="100"/>
      <c r="K3" s="242"/>
      <c r="L3" s="243"/>
      <c r="V3" s="13">
        <f>SQRT(9.25*9.25+1.1*1.1)</f>
        <v>9.3151757900750312</v>
      </c>
    </row>
    <row r="4" spans="1:22" s="13" customFormat="1" ht="18" customHeight="1" thickTop="1" x14ac:dyDescent="0.25">
      <c r="B4" s="228" t="s">
        <v>19</v>
      </c>
      <c r="C4" s="229"/>
      <c r="D4" s="230"/>
      <c r="E4" s="4" t="s">
        <v>35</v>
      </c>
      <c r="F4" s="41" t="s">
        <v>31</v>
      </c>
      <c r="G4" s="39"/>
      <c r="H4" s="40"/>
      <c r="I4" s="240" t="s">
        <v>28</v>
      </c>
      <c r="J4" s="241"/>
      <c r="K4" s="2">
        <v>824</v>
      </c>
      <c r="L4" s="3">
        <v>30</v>
      </c>
      <c r="N4" s="254" t="s">
        <v>402</v>
      </c>
    </row>
    <row r="5" spans="1:22" s="13" customFormat="1" ht="18" customHeight="1" x14ac:dyDescent="0.25">
      <c r="B5" s="101" t="s">
        <v>26</v>
      </c>
      <c r="C5" s="102"/>
      <c r="D5" s="102"/>
      <c r="E5" s="4" t="s">
        <v>27</v>
      </c>
      <c r="F5" s="232" t="str">
        <f>IF((E5="Stádium 2"),"  Dokumentace pro územní řízení - DUR",(IF((E5="Stádium 3"),"  Projektová dokumentace (DOS/DSP)","")))</f>
        <v xml:space="preserve">  Projektová dokumentace (DOS/DSP)</v>
      </c>
      <c r="G5" s="232"/>
      <c r="H5" s="233"/>
      <c r="I5" s="231" t="s">
        <v>20</v>
      </c>
      <c r="J5" s="230"/>
      <c r="K5" s="5" t="s">
        <v>109</v>
      </c>
      <c r="L5" s="48"/>
      <c r="N5" s="199" t="s">
        <v>387</v>
      </c>
    </row>
    <row r="6" spans="1:22" s="13" customFormat="1" ht="18" customHeight="1" x14ac:dyDescent="0.2">
      <c r="B6" s="101" t="s">
        <v>18</v>
      </c>
      <c r="C6" s="102"/>
      <c r="D6" s="102"/>
      <c r="E6" s="4" t="s">
        <v>81</v>
      </c>
      <c r="F6" s="244"/>
      <c r="G6" s="244"/>
      <c r="H6" s="245"/>
      <c r="I6" s="231" t="s">
        <v>21</v>
      </c>
      <c r="J6" s="230"/>
      <c r="K6" s="5" t="s">
        <v>110</v>
      </c>
      <c r="L6" s="48"/>
      <c r="N6" s="171" t="s">
        <v>379</v>
      </c>
      <c r="O6" s="52"/>
    </row>
    <row r="7" spans="1:22" s="13" customFormat="1" ht="18" customHeight="1" x14ac:dyDescent="0.2">
      <c r="B7" s="234" t="s">
        <v>22</v>
      </c>
      <c r="C7" s="217"/>
      <c r="D7" s="217"/>
      <c r="E7" s="103">
        <v>44256</v>
      </c>
      <c r="F7" s="246" t="s">
        <v>17</v>
      </c>
      <c r="G7" s="247"/>
      <c r="H7" s="248"/>
      <c r="I7" s="239" t="s">
        <v>24</v>
      </c>
      <c r="J7" s="229"/>
      <c r="K7" s="47">
        <v>2018</v>
      </c>
      <c r="L7" s="49"/>
      <c r="N7" s="152" t="s">
        <v>378</v>
      </c>
      <c r="O7" s="53"/>
    </row>
    <row r="8" spans="1:22" s="13" customFormat="1" ht="19.5" customHeight="1" thickBot="1" x14ac:dyDescent="0.3">
      <c r="B8" s="249" t="s">
        <v>23</v>
      </c>
      <c r="C8" s="250"/>
      <c r="D8" s="250"/>
      <c r="E8" s="104">
        <v>45170</v>
      </c>
      <c r="F8" s="19" t="s">
        <v>98</v>
      </c>
      <c r="G8" s="251" t="s">
        <v>111</v>
      </c>
      <c r="H8" s="252"/>
      <c r="I8" s="216" t="s">
        <v>16</v>
      </c>
      <c r="J8" s="217"/>
      <c r="K8" s="253">
        <v>43628</v>
      </c>
      <c r="L8" s="50"/>
      <c r="N8" s="168" t="s">
        <v>376</v>
      </c>
    </row>
    <row r="9" spans="1:22" s="13" customFormat="1" ht="9.75" customHeight="1" x14ac:dyDescent="0.25">
      <c r="B9" s="237" t="str">
        <f>F2</f>
        <v>Optimalizace traťového úseku Mstětice (mimo) - Praha-Vysočany (včetně) - cnm2.1</v>
      </c>
      <c r="C9" s="238"/>
      <c r="D9" s="238"/>
      <c r="E9" s="238"/>
      <c r="F9" s="238"/>
      <c r="G9" s="238"/>
      <c r="H9" s="238"/>
      <c r="I9" s="238"/>
      <c r="J9" s="238"/>
      <c r="K9" s="20" t="str">
        <f>$I$5</f>
        <v>ISPROFIN:</v>
      </c>
      <c r="L9" s="51" t="str">
        <f>K5</f>
        <v>327 321 4901</v>
      </c>
    </row>
    <row r="10" spans="1:22" s="13" customFormat="1" ht="15" customHeight="1" x14ac:dyDescent="0.25">
      <c r="B10" s="235" t="s">
        <v>11</v>
      </c>
      <c r="C10" s="214" t="s">
        <v>0</v>
      </c>
      <c r="D10" s="214" t="s">
        <v>1</v>
      </c>
      <c r="E10" s="214" t="s">
        <v>12</v>
      </c>
      <c r="F10" s="214" t="s">
        <v>29</v>
      </c>
      <c r="G10" s="214" t="s">
        <v>2</v>
      </c>
      <c r="H10" s="214" t="s">
        <v>3</v>
      </c>
      <c r="I10" s="214" t="s">
        <v>13</v>
      </c>
      <c r="J10" s="214" t="s">
        <v>14</v>
      </c>
      <c r="K10" s="226" t="s">
        <v>95</v>
      </c>
      <c r="L10" s="227"/>
    </row>
    <row r="11" spans="1:22" s="13" customFormat="1" ht="15" customHeight="1" x14ac:dyDescent="0.25">
      <c r="B11" s="235"/>
      <c r="C11" s="214"/>
      <c r="D11" s="214"/>
      <c r="E11" s="214"/>
      <c r="F11" s="214"/>
      <c r="G11" s="214"/>
      <c r="H11" s="214"/>
      <c r="I11" s="214"/>
      <c r="J11" s="214"/>
      <c r="K11" s="226"/>
      <c r="L11" s="227"/>
    </row>
    <row r="12" spans="1:22" s="13" customFormat="1" ht="12.75" customHeight="1" thickBot="1" x14ac:dyDescent="0.3">
      <c r="B12" s="236"/>
      <c r="C12" s="215"/>
      <c r="D12" s="215"/>
      <c r="E12" s="215"/>
      <c r="F12" s="215"/>
      <c r="G12" s="215"/>
      <c r="H12" s="215"/>
      <c r="I12" s="215"/>
      <c r="J12" s="215"/>
      <c r="K12" s="66" t="s">
        <v>15</v>
      </c>
      <c r="L12" s="67" t="s">
        <v>4</v>
      </c>
    </row>
    <row r="13" spans="1:22" s="68" customFormat="1" x14ac:dyDescent="0.2">
      <c r="A13" s="68" t="s">
        <v>114</v>
      </c>
      <c r="B13" s="105" t="s">
        <v>115</v>
      </c>
      <c r="C13" s="106" t="s">
        <v>116</v>
      </c>
      <c r="D13" s="106"/>
      <c r="E13" s="106"/>
      <c r="F13" s="106" t="s">
        <v>117</v>
      </c>
      <c r="G13" s="106"/>
      <c r="H13" s="107"/>
      <c r="I13" s="107"/>
      <c r="J13" s="107"/>
      <c r="K13" s="83"/>
      <c r="L13" s="84"/>
      <c r="M13" s="70"/>
    </row>
    <row r="14" spans="1:22" s="68" customFormat="1" ht="22.5" x14ac:dyDescent="0.2">
      <c r="A14" s="68" t="s">
        <v>118</v>
      </c>
      <c r="B14" s="108">
        <v>6</v>
      </c>
      <c r="C14" s="109" t="s">
        <v>119</v>
      </c>
      <c r="D14" s="109"/>
      <c r="E14" s="109" t="s">
        <v>120</v>
      </c>
      <c r="F14" s="87" t="s">
        <v>121</v>
      </c>
      <c r="G14" s="109" t="s">
        <v>122</v>
      </c>
      <c r="H14" s="110">
        <v>54</v>
      </c>
      <c r="I14" s="110"/>
      <c r="J14" s="110" t="str">
        <f>IF(ISNUMBER(I14),ROUND(H14*I14,3),"")</f>
        <v/>
      </c>
      <c r="K14" s="80"/>
      <c r="L14" s="77">
        <f>ROUND(H14*K14,2)</f>
        <v>0</v>
      </c>
      <c r="M14" s="70"/>
    </row>
    <row r="15" spans="1:22" s="68" customFormat="1" x14ac:dyDescent="0.2">
      <c r="A15" s="68" t="s">
        <v>5</v>
      </c>
      <c r="B15" s="111"/>
      <c r="C15" s="112"/>
      <c r="D15" s="112"/>
      <c r="E15" s="112"/>
      <c r="F15" s="87"/>
      <c r="G15" s="112"/>
      <c r="H15" s="113"/>
      <c r="I15" s="113"/>
      <c r="J15" s="113"/>
      <c r="K15" s="79"/>
      <c r="L15" s="78"/>
      <c r="M15" s="70"/>
    </row>
    <row r="16" spans="1:22"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7</v>
      </c>
      <c r="C18" s="109" t="s">
        <v>125</v>
      </c>
      <c r="D18" s="109"/>
      <c r="E18" s="109" t="s">
        <v>120</v>
      </c>
      <c r="F18" s="87" t="s">
        <v>126</v>
      </c>
      <c r="G18" s="109" t="s">
        <v>122</v>
      </c>
      <c r="H18" s="256">
        <v>1073.6310000000001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255" t="s">
        <v>403</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8</v>
      </c>
      <c r="C22" s="109" t="s">
        <v>127</v>
      </c>
      <c r="D22" s="109"/>
      <c r="E22" s="109" t="s">
        <v>120</v>
      </c>
      <c r="F22" s="87" t="s">
        <v>128</v>
      </c>
      <c r="G22" s="109" t="s">
        <v>122</v>
      </c>
      <c r="H22" s="110">
        <v>183.328</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9</v>
      </c>
      <c r="C26" s="109" t="s">
        <v>130</v>
      </c>
      <c r="D26" s="109"/>
      <c r="E26" s="109" t="s">
        <v>120</v>
      </c>
      <c r="F26" s="87" t="s">
        <v>131</v>
      </c>
      <c r="G26" s="109" t="s">
        <v>122</v>
      </c>
      <c r="H26" s="170">
        <v>9.3800000000000008</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377</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10</v>
      </c>
      <c r="C30" s="109" t="s">
        <v>132</v>
      </c>
      <c r="D30" s="109"/>
      <c r="E30" s="109" t="s">
        <v>120</v>
      </c>
      <c r="F30" s="87" t="s">
        <v>133</v>
      </c>
      <c r="G30" s="109" t="s">
        <v>122</v>
      </c>
      <c r="H30" s="110">
        <v>0.14499999999999999</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2" s="68" customFormat="1" x14ac:dyDescent="0.2">
      <c r="A33" s="69" t="s">
        <v>8</v>
      </c>
      <c r="B33" s="111"/>
      <c r="C33" s="112"/>
      <c r="D33" s="112"/>
      <c r="E33" s="112"/>
      <c r="F33" s="87" t="s">
        <v>124</v>
      </c>
      <c r="G33" s="114"/>
      <c r="H33" s="113"/>
      <c r="I33" s="113"/>
      <c r="J33" s="113"/>
      <c r="K33" s="79"/>
      <c r="L33" s="78"/>
    </row>
    <row r="34" spans="1:12" s="68" customFormat="1" ht="22.5" x14ac:dyDescent="0.2">
      <c r="A34" s="69" t="s">
        <v>118</v>
      </c>
      <c r="B34" s="108">
        <v>11</v>
      </c>
      <c r="C34" s="109" t="s">
        <v>135</v>
      </c>
      <c r="D34" s="109"/>
      <c r="E34" s="109" t="s">
        <v>120</v>
      </c>
      <c r="F34" s="87" t="s">
        <v>136</v>
      </c>
      <c r="G34" s="115" t="s">
        <v>122</v>
      </c>
      <c r="H34" s="110">
        <v>0.29399999999999998</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137</v>
      </c>
      <c r="G36" s="114"/>
      <c r="H36" s="113"/>
      <c r="I36" s="113"/>
      <c r="J36" s="113"/>
      <c r="K36" s="79"/>
      <c r="L36" s="78"/>
    </row>
    <row r="37" spans="1:12" s="68" customFormat="1" x14ac:dyDescent="0.2">
      <c r="A37" s="69" t="s">
        <v>8</v>
      </c>
      <c r="B37" s="111"/>
      <c r="C37" s="112"/>
      <c r="D37" s="112"/>
      <c r="E37" s="112"/>
      <c r="F37" s="87" t="s">
        <v>124</v>
      </c>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102</v>
      </c>
      <c r="B39" s="120"/>
      <c r="C39" s="121" t="s">
        <v>363</v>
      </c>
      <c r="D39" s="121"/>
      <c r="E39" s="121"/>
      <c r="F39" s="121" t="s">
        <v>117</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114</v>
      </c>
      <c r="B41" s="105" t="s">
        <v>115</v>
      </c>
      <c r="C41" s="106" t="s">
        <v>138</v>
      </c>
      <c r="D41" s="106"/>
      <c r="E41" s="106"/>
      <c r="F41" s="106" t="s">
        <v>139</v>
      </c>
      <c r="G41" s="129"/>
      <c r="H41" s="107"/>
      <c r="I41" s="107"/>
      <c r="J41" s="107"/>
      <c r="K41" s="83"/>
      <c r="L41" s="84"/>
    </row>
    <row r="42" spans="1:12" s="68" customFormat="1" x14ac:dyDescent="0.2">
      <c r="A42" s="185"/>
      <c r="B42" s="186"/>
      <c r="C42" s="187"/>
      <c r="D42" s="187"/>
      <c r="E42" s="187"/>
      <c r="F42" s="188"/>
      <c r="G42" s="189"/>
      <c r="H42" s="190"/>
      <c r="I42" s="190"/>
      <c r="J42" s="190"/>
      <c r="K42" s="191"/>
      <c r="L42" s="192"/>
    </row>
    <row r="43" spans="1:12" s="68" customFormat="1" x14ac:dyDescent="0.2">
      <c r="A43" s="185"/>
      <c r="B43" s="193"/>
      <c r="C43" s="194"/>
      <c r="D43" s="194"/>
      <c r="E43" s="194"/>
      <c r="F43" s="188"/>
      <c r="G43" s="195"/>
      <c r="H43" s="196"/>
      <c r="I43" s="196"/>
      <c r="J43" s="196"/>
      <c r="K43" s="197"/>
      <c r="L43" s="198"/>
    </row>
    <row r="44" spans="1:12" s="68" customFormat="1" x14ac:dyDescent="0.2">
      <c r="A44" s="185"/>
      <c r="B44" s="193"/>
      <c r="C44" s="194"/>
      <c r="D44" s="194"/>
      <c r="E44" s="194"/>
      <c r="F44" s="188"/>
      <c r="G44" s="195"/>
      <c r="H44" s="196"/>
      <c r="I44" s="196"/>
      <c r="J44" s="196"/>
      <c r="K44" s="197"/>
      <c r="L44" s="198"/>
    </row>
    <row r="45" spans="1:12" s="68" customFormat="1" x14ac:dyDescent="0.2">
      <c r="A45" s="185"/>
      <c r="B45" s="193"/>
      <c r="C45" s="194"/>
      <c r="D45" s="194"/>
      <c r="E45" s="194"/>
      <c r="F45" s="188"/>
      <c r="G45" s="195"/>
      <c r="H45" s="196"/>
      <c r="I45" s="196"/>
      <c r="J45" s="196"/>
      <c r="K45" s="197"/>
      <c r="L45" s="198"/>
    </row>
    <row r="46" spans="1:12" s="68" customFormat="1" x14ac:dyDescent="0.2">
      <c r="A46" s="185"/>
      <c r="B46" s="186"/>
      <c r="C46" s="187"/>
      <c r="D46" s="187"/>
      <c r="E46" s="187"/>
      <c r="F46" s="188"/>
      <c r="G46" s="189"/>
      <c r="H46" s="190"/>
      <c r="I46" s="190"/>
      <c r="J46" s="190"/>
      <c r="K46" s="191"/>
      <c r="L46" s="192"/>
    </row>
    <row r="47" spans="1:12" s="68" customFormat="1" x14ac:dyDescent="0.2">
      <c r="A47" s="185"/>
      <c r="B47" s="193"/>
      <c r="C47" s="194"/>
      <c r="D47" s="194"/>
      <c r="E47" s="194"/>
      <c r="F47" s="188"/>
      <c r="G47" s="195"/>
      <c r="H47" s="196"/>
      <c r="I47" s="196"/>
      <c r="J47" s="196"/>
      <c r="K47" s="197"/>
      <c r="L47" s="198"/>
    </row>
    <row r="48" spans="1:12" s="68" customFormat="1" x14ac:dyDescent="0.2">
      <c r="A48" s="185"/>
      <c r="B48" s="193"/>
      <c r="C48" s="194"/>
      <c r="D48" s="194"/>
      <c r="E48" s="194"/>
      <c r="F48" s="188"/>
      <c r="G48" s="195"/>
      <c r="H48" s="196"/>
      <c r="I48" s="196"/>
      <c r="J48" s="196"/>
      <c r="K48" s="197"/>
      <c r="L48" s="198"/>
    </row>
    <row r="49" spans="1:12" s="68" customFormat="1" x14ac:dyDescent="0.2">
      <c r="A49" s="185"/>
      <c r="B49" s="193"/>
      <c r="C49" s="194"/>
      <c r="D49" s="194"/>
      <c r="E49" s="194"/>
      <c r="F49" s="188"/>
      <c r="G49" s="195"/>
      <c r="H49" s="196"/>
      <c r="I49" s="196"/>
      <c r="J49" s="196"/>
      <c r="K49" s="197"/>
      <c r="L49" s="198"/>
    </row>
    <row r="50" spans="1:12" x14ac:dyDescent="0.2">
      <c r="A50" s="185"/>
      <c r="B50" s="186"/>
      <c r="C50" s="187"/>
      <c r="D50" s="187"/>
      <c r="E50" s="187"/>
      <c r="F50" s="188"/>
      <c r="G50" s="189"/>
      <c r="H50" s="190"/>
      <c r="I50" s="190"/>
      <c r="J50" s="190"/>
      <c r="K50" s="191"/>
      <c r="L50" s="192"/>
    </row>
    <row r="51" spans="1:12" x14ac:dyDescent="0.2">
      <c r="A51" s="185"/>
      <c r="B51" s="193"/>
      <c r="C51" s="194"/>
      <c r="D51" s="194"/>
      <c r="E51" s="194"/>
      <c r="F51" s="188"/>
      <c r="G51" s="195"/>
      <c r="H51" s="196"/>
      <c r="I51" s="196"/>
      <c r="J51" s="196"/>
      <c r="K51" s="197"/>
      <c r="L51" s="198"/>
    </row>
    <row r="52" spans="1:12" x14ac:dyDescent="0.2">
      <c r="A52" s="185"/>
      <c r="B52" s="193"/>
      <c r="C52" s="194"/>
      <c r="D52" s="194"/>
      <c r="E52" s="194"/>
      <c r="F52" s="188"/>
      <c r="G52" s="195"/>
      <c r="H52" s="196"/>
      <c r="I52" s="196"/>
      <c r="J52" s="196"/>
      <c r="K52" s="197"/>
      <c r="L52" s="198"/>
    </row>
    <row r="53" spans="1:12" x14ac:dyDescent="0.2">
      <c r="A53" s="185"/>
      <c r="B53" s="193"/>
      <c r="C53" s="194"/>
      <c r="D53" s="194"/>
      <c r="E53" s="194"/>
      <c r="F53" s="188"/>
      <c r="G53" s="195"/>
      <c r="H53" s="196"/>
      <c r="I53" s="196"/>
      <c r="J53" s="196"/>
      <c r="K53" s="197"/>
      <c r="L53" s="198"/>
    </row>
    <row r="54" spans="1:12" x14ac:dyDescent="0.2">
      <c r="A54" s="185"/>
      <c r="B54" s="186"/>
      <c r="C54" s="187"/>
      <c r="D54" s="187"/>
      <c r="E54" s="187"/>
      <c r="F54" s="188"/>
      <c r="G54" s="189"/>
      <c r="H54" s="190"/>
      <c r="I54" s="190"/>
      <c r="J54" s="190"/>
      <c r="K54" s="191"/>
      <c r="L54" s="192"/>
    </row>
    <row r="55" spans="1:12" s="68" customFormat="1" x14ac:dyDescent="0.2">
      <c r="A55" s="185"/>
      <c r="B55" s="193"/>
      <c r="C55" s="194"/>
      <c r="D55" s="194"/>
      <c r="E55" s="194"/>
      <c r="F55" s="188"/>
      <c r="G55" s="195"/>
      <c r="H55" s="196"/>
      <c r="I55" s="196"/>
      <c r="J55" s="196"/>
      <c r="K55" s="197"/>
      <c r="L55" s="198"/>
    </row>
    <row r="56" spans="1:12" s="68" customFormat="1" x14ac:dyDescent="0.2">
      <c r="A56" s="185"/>
      <c r="B56" s="193"/>
      <c r="C56" s="194"/>
      <c r="D56" s="194"/>
      <c r="E56" s="194"/>
      <c r="F56" s="188"/>
      <c r="G56" s="195"/>
      <c r="H56" s="196"/>
      <c r="I56" s="196"/>
      <c r="J56" s="196"/>
      <c r="K56" s="197"/>
      <c r="L56" s="198"/>
    </row>
    <row r="57" spans="1:12" s="68" customFormat="1" x14ac:dyDescent="0.2">
      <c r="A57" s="185"/>
      <c r="B57" s="193"/>
      <c r="C57" s="194"/>
      <c r="D57" s="194"/>
      <c r="E57" s="194"/>
      <c r="F57" s="188"/>
      <c r="G57" s="195"/>
      <c r="H57" s="196"/>
      <c r="I57" s="196"/>
      <c r="J57" s="196"/>
      <c r="K57" s="197"/>
      <c r="L57" s="198"/>
    </row>
    <row r="58" spans="1:12" s="68" customFormat="1" ht="22.5" x14ac:dyDescent="0.2">
      <c r="A58" s="69" t="s">
        <v>118</v>
      </c>
      <c r="B58" s="108">
        <v>301</v>
      </c>
      <c r="C58" s="109" t="s">
        <v>142</v>
      </c>
      <c r="D58" s="109"/>
      <c r="E58" s="109" t="s">
        <v>140</v>
      </c>
      <c r="F58" s="87" t="s">
        <v>143</v>
      </c>
      <c r="G58" s="115" t="s">
        <v>144</v>
      </c>
      <c r="H58" s="110">
        <v>146049.68</v>
      </c>
      <c r="I58" s="110"/>
      <c r="J58" s="110" t="str">
        <f>IF(ISNUMBER(I58),ROUND(H58*I58,3),"")</f>
        <v/>
      </c>
      <c r="K58" s="80"/>
      <c r="L58" s="77">
        <f>ROUND(H58*K58,2)</f>
        <v>0</v>
      </c>
    </row>
    <row r="59" spans="1:12" s="68" customFormat="1" x14ac:dyDescent="0.2">
      <c r="A59" s="69" t="s">
        <v>5</v>
      </c>
      <c r="B59" s="111"/>
      <c r="C59" s="112"/>
      <c r="D59" s="112"/>
      <c r="E59" s="112"/>
      <c r="F59" s="87" t="s">
        <v>145</v>
      </c>
      <c r="G59" s="114"/>
      <c r="H59" s="113"/>
      <c r="I59" s="113"/>
      <c r="J59" s="113"/>
      <c r="K59" s="79"/>
      <c r="L59" s="78"/>
    </row>
    <row r="60" spans="1:12" s="68" customFormat="1" ht="45" x14ac:dyDescent="0.2">
      <c r="A60" s="69" t="s">
        <v>7</v>
      </c>
      <c r="B60" s="111"/>
      <c r="C60" s="112"/>
      <c r="D60" s="112"/>
      <c r="E60" s="112"/>
      <c r="F60" s="87" t="s">
        <v>398</v>
      </c>
      <c r="G60" s="114"/>
      <c r="H60" s="113"/>
      <c r="I60" s="113"/>
      <c r="J60" s="113"/>
      <c r="K60" s="79"/>
      <c r="L60" s="78"/>
    </row>
    <row r="61" spans="1:12" s="68" customFormat="1" ht="112.5" x14ac:dyDescent="0.2">
      <c r="A61" s="69" t="s">
        <v>8</v>
      </c>
      <c r="B61" s="111"/>
      <c r="C61" s="112"/>
      <c r="D61" s="112"/>
      <c r="E61" s="112"/>
      <c r="F61" s="87" t="s">
        <v>146</v>
      </c>
      <c r="G61" s="114"/>
      <c r="H61" s="113"/>
      <c r="I61" s="113"/>
      <c r="J61" s="113"/>
      <c r="K61" s="79"/>
      <c r="L61" s="78"/>
    </row>
    <row r="62" spans="1:12" s="68" customFormat="1" ht="22.5" x14ac:dyDescent="0.2">
      <c r="A62" s="69" t="s">
        <v>118</v>
      </c>
      <c r="B62" s="108">
        <v>302</v>
      </c>
      <c r="C62" s="109" t="s">
        <v>147</v>
      </c>
      <c r="D62" s="109"/>
      <c r="E62" s="109" t="s">
        <v>140</v>
      </c>
      <c r="F62" s="87" t="s">
        <v>148</v>
      </c>
      <c r="G62" s="115" t="s">
        <v>144</v>
      </c>
      <c r="H62" s="201">
        <v>6209.35</v>
      </c>
      <c r="I62" s="110"/>
      <c r="J62" s="110" t="str">
        <f>IF(ISNUMBER(I62),ROUND(H62*I62,3),"")</f>
        <v/>
      </c>
      <c r="K62" s="80"/>
      <c r="L62" s="77">
        <f>ROUND(H62*K62,2)</f>
        <v>0</v>
      </c>
    </row>
    <row r="63" spans="1:12" s="68" customFormat="1" x14ac:dyDescent="0.2">
      <c r="A63" s="69" t="s">
        <v>5</v>
      </c>
      <c r="B63" s="111"/>
      <c r="C63" s="112"/>
      <c r="D63" s="112"/>
      <c r="E63" s="112"/>
      <c r="F63" s="87" t="s">
        <v>145</v>
      </c>
      <c r="G63" s="114"/>
      <c r="H63" s="113"/>
      <c r="I63" s="113"/>
      <c r="J63" s="113"/>
      <c r="K63" s="79"/>
      <c r="L63" s="78"/>
    </row>
    <row r="64" spans="1:12" s="68" customFormat="1" ht="45" x14ac:dyDescent="0.2">
      <c r="A64" s="69" t="s">
        <v>7</v>
      </c>
      <c r="B64" s="111"/>
      <c r="C64" s="112"/>
      <c r="D64" s="112"/>
      <c r="E64" s="112"/>
      <c r="F64" s="200" t="s">
        <v>399</v>
      </c>
      <c r="G64" s="114"/>
      <c r="H64" s="113"/>
      <c r="I64" s="113"/>
      <c r="J64" s="113"/>
      <c r="K64" s="79"/>
      <c r="L64" s="78"/>
    </row>
    <row r="65" spans="1:12" s="68" customFormat="1" ht="112.5" x14ac:dyDescent="0.2">
      <c r="A65" s="69" t="s">
        <v>8</v>
      </c>
      <c r="B65" s="111"/>
      <c r="C65" s="112"/>
      <c r="D65" s="112"/>
      <c r="E65" s="112"/>
      <c r="F65" s="87" t="s">
        <v>146</v>
      </c>
      <c r="G65" s="114"/>
      <c r="H65" s="113"/>
      <c r="I65" s="113"/>
      <c r="J65" s="113"/>
      <c r="K65" s="79"/>
      <c r="L65" s="78"/>
    </row>
    <row r="66" spans="1:12" s="68" customFormat="1" ht="22.5" x14ac:dyDescent="0.2">
      <c r="A66" s="69" t="s">
        <v>118</v>
      </c>
      <c r="B66" s="108">
        <v>303</v>
      </c>
      <c r="C66" s="109" t="s">
        <v>149</v>
      </c>
      <c r="D66" s="109"/>
      <c r="E66" s="109" t="s">
        <v>140</v>
      </c>
      <c r="F66" s="87" t="s">
        <v>150</v>
      </c>
      <c r="G66" s="115" t="s">
        <v>144</v>
      </c>
      <c r="H66" s="201">
        <v>9649.6440000000002</v>
      </c>
      <c r="I66" s="110"/>
      <c r="J66" s="110" t="str">
        <f>IF(ISNUMBER(I66),ROUND(H66*I66,3),"")</f>
        <v/>
      </c>
      <c r="K66" s="80"/>
      <c r="L66" s="77">
        <f>ROUND(H66*K66,2)</f>
        <v>0</v>
      </c>
    </row>
    <row r="67" spans="1:12" s="68" customFormat="1" x14ac:dyDescent="0.2">
      <c r="A67" s="69" t="s">
        <v>5</v>
      </c>
      <c r="B67" s="111"/>
      <c r="C67" s="112"/>
      <c r="D67" s="112"/>
      <c r="E67" s="112"/>
      <c r="F67" s="87" t="s">
        <v>145</v>
      </c>
      <c r="G67" s="114"/>
      <c r="H67" s="113"/>
      <c r="I67" s="113"/>
      <c r="J67" s="113"/>
      <c r="K67" s="79"/>
      <c r="L67" s="78"/>
    </row>
    <row r="68" spans="1:12" s="68" customFormat="1" ht="45" x14ac:dyDescent="0.2">
      <c r="A68" s="69" t="s">
        <v>7</v>
      </c>
      <c r="B68" s="111"/>
      <c r="C68" s="112"/>
      <c r="D68" s="112"/>
      <c r="E68" s="112"/>
      <c r="F68" s="200" t="s">
        <v>400</v>
      </c>
      <c r="G68" s="114"/>
      <c r="H68" s="113"/>
      <c r="I68" s="113"/>
      <c r="J68" s="113"/>
      <c r="K68" s="79"/>
      <c r="L68" s="78"/>
    </row>
    <row r="69" spans="1:12" ht="112.5" x14ac:dyDescent="0.2">
      <c r="A69" s="1" t="s">
        <v>8</v>
      </c>
      <c r="B69" s="111"/>
      <c r="C69" s="112"/>
      <c r="D69" s="112"/>
      <c r="E69" s="112"/>
      <c r="F69" s="87" t="s">
        <v>146</v>
      </c>
      <c r="G69" s="114"/>
      <c r="H69" s="113"/>
      <c r="I69" s="113"/>
      <c r="J69" s="113"/>
      <c r="K69" s="79"/>
      <c r="L69" s="78"/>
    </row>
    <row r="70" spans="1:12" ht="22.5" x14ac:dyDescent="0.2">
      <c r="A70" s="1" t="s">
        <v>118</v>
      </c>
      <c r="B70" s="108">
        <v>304</v>
      </c>
      <c r="C70" s="109" t="s">
        <v>151</v>
      </c>
      <c r="D70" s="109"/>
      <c r="E70" s="109" t="s">
        <v>140</v>
      </c>
      <c r="F70" s="87" t="s">
        <v>152</v>
      </c>
      <c r="G70" s="115" t="s">
        <v>144</v>
      </c>
      <c r="H70" s="110">
        <v>276.32499999999999</v>
      </c>
      <c r="I70" s="110"/>
      <c r="J70" s="110" t="str">
        <f>IF(ISNUMBER(I70),ROUND(H70*I70,3),"")</f>
        <v/>
      </c>
      <c r="K70" s="80"/>
      <c r="L70" s="77">
        <f>ROUND(H70*K70,2)</f>
        <v>0</v>
      </c>
    </row>
    <row r="71" spans="1:12" x14ac:dyDescent="0.2">
      <c r="A71" s="1" t="s">
        <v>5</v>
      </c>
      <c r="B71" s="111"/>
      <c r="C71" s="112"/>
      <c r="D71" s="112"/>
      <c r="E71" s="112"/>
      <c r="F71" s="87" t="s">
        <v>145</v>
      </c>
      <c r="G71" s="114"/>
      <c r="H71" s="113"/>
      <c r="I71" s="113"/>
      <c r="J71" s="113"/>
      <c r="K71" s="79"/>
      <c r="L71" s="78"/>
    </row>
    <row r="72" spans="1:12" ht="22.5" x14ac:dyDescent="0.2">
      <c r="A72" s="1" t="s">
        <v>7</v>
      </c>
      <c r="B72" s="111"/>
      <c r="C72" s="112"/>
      <c r="D72" s="112"/>
      <c r="E72" s="112"/>
      <c r="F72" s="87" t="s">
        <v>153</v>
      </c>
      <c r="G72" s="114"/>
      <c r="H72" s="113"/>
      <c r="I72" s="113"/>
      <c r="J72" s="113"/>
      <c r="K72" s="79"/>
      <c r="L72" s="78"/>
    </row>
    <row r="73" spans="1:12" ht="112.5" x14ac:dyDescent="0.2">
      <c r="A73" s="1" t="s">
        <v>8</v>
      </c>
      <c r="B73" s="111"/>
      <c r="C73" s="112"/>
      <c r="D73" s="112"/>
      <c r="E73" s="112"/>
      <c r="F73" s="87" t="s">
        <v>146</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364</v>
      </c>
      <c r="D75" s="121"/>
      <c r="E75" s="121"/>
      <c r="F75" s="121" t="s">
        <v>139</v>
      </c>
      <c r="G75" s="122"/>
      <c r="H75" s="123"/>
      <c r="I75" s="123"/>
      <c r="J75" s="123">
        <f>SUBTOTAL(9,J42:J74)</f>
        <v>0</v>
      </c>
      <c r="K75" s="85"/>
      <c r="L75" s="86">
        <f>SUBTOTAL(9,L42:L74)</f>
        <v>0</v>
      </c>
    </row>
    <row r="76" spans="1:12" ht="12" thickBot="1" x14ac:dyDescent="0.25">
      <c r="A76" s="1"/>
      <c r="B76" s="124"/>
      <c r="C76" s="125"/>
      <c r="D76" s="125"/>
      <c r="E76" s="125"/>
      <c r="F76" s="125"/>
      <c r="G76" s="126"/>
      <c r="H76" s="127"/>
      <c r="I76" s="128"/>
      <c r="J76" s="127"/>
      <c r="K76" s="76"/>
      <c r="L76" s="76"/>
    </row>
    <row r="77" spans="1:12" x14ac:dyDescent="0.2">
      <c r="A77" s="1" t="s">
        <v>114</v>
      </c>
      <c r="B77" s="105" t="s">
        <v>115</v>
      </c>
      <c r="C77" s="106" t="s">
        <v>154</v>
      </c>
      <c r="D77" s="106"/>
      <c r="E77" s="106"/>
      <c r="F77" s="106" t="s">
        <v>155</v>
      </c>
      <c r="G77" s="129"/>
      <c r="H77" s="107"/>
      <c r="I77" s="107"/>
      <c r="J77" s="107"/>
      <c r="K77" s="83"/>
      <c r="L77" s="84"/>
    </row>
    <row r="78" spans="1:12" ht="22.5" x14ac:dyDescent="0.2">
      <c r="A78" s="1" t="s">
        <v>118</v>
      </c>
      <c r="B78" s="108">
        <v>19</v>
      </c>
      <c r="C78" s="109" t="s">
        <v>156</v>
      </c>
      <c r="D78" s="109"/>
      <c r="E78" s="109" t="s">
        <v>120</v>
      </c>
      <c r="F78" s="87" t="s">
        <v>157</v>
      </c>
      <c r="G78" s="115" t="s">
        <v>158</v>
      </c>
      <c r="H78" s="110">
        <v>6821.5</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159</v>
      </c>
      <c r="G80" s="114"/>
      <c r="H80" s="113"/>
      <c r="I80" s="113"/>
      <c r="J80" s="113"/>
      <c r="K80" s="79"/>
      <c r="L80" s="78"/>
    </row>
    <row r="81" spans="1:12" x14ac:dyDescent="0.2">
      <c r="A81" s="1" t="s">
        <v>8</v>
      </c>
      <c r="B81" s="111"/>
      <c r="C81" s="112"/>
      <c r="D81" s="112"/>
      <c r="E81" s="112"/>
      <c r="F81" s="87" t="s">
        <v>124</v>
      </c>
      <c r="G81" s="114"/>
      <c r="H81" s="113"/>
      <c r="I81" s="113"/>
      <c r="J81" s="113"/>
      <c r="K81" s="79"/>
      <c r="L81" s="78"/>
    </row>
    <row r="82" spans="1:12" ht="22.5" x14ac:dyDescent="0.2">
      <c r="A82" s="1" t="s">
        <v>118</v>
      </c>
      <c r="B82" s="108">
        <v>20</v>
      </c>
      <c r="C82" s="109" t="s">
        <v>160</v>
      </c>
      <c r="D82" s="109"/>
      <c r="E82" s="109" t="s">
        <v>120</v>
      </c>
      <c r="F82" s="87" t="s">
        <v>161</v>
      </c>
      <c r="G82" s="115" t="s">
        <v>158</v>
      </c>
      <c r="H82" s="110">
        <v>18.100000000000001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162</v>
      </c>
      <c r="G84" s="114"/>
      <c r="H84" s="113"/>
      <c r="I84" s="113"/>
      <c r="J84" s="113"/>
      <c r="K84" s="79"/>
      <c r="L84" s="78"/>
    </row>
    <row r="85" spans="1:12" x14ac:dyDescent="0.2">
      <c r="A85" s="1" t="s">
        <v>8</v>
      </c>
      <c r="B85" s="111"/>
      <c r="C85" s="112"/>
      <c r="D85" s="112"/>
      <c r="E85" s="112"/>
      <c r="F85" s="87" t="s">
        <v>124</v>
      </c>
      <c r="G85" s="114"/>
      <c r="H85" s="113"/>
      <c r="I85" s="113"/>
      <c r="J85" s="113"/>
      <c r="K85" s="79"/>
      <c r="L85" s="78"/>
    </row>
    <row r="86" spans="1:12" ht="22.5" x14ac:dyDescent="0.2">
      <c r="A86" s="1" t="s">
        <v>118</v>
      </c>
      <c r="B86" s="108">
        <v>21</v>
      </c>
      <c r="C86" s="109" t="s">
        <v>163</v>
      </c>
      <c r="D86" s="109"/>
      <c r="E86" s="109" t="s">
        <v>164</v>
      </c>
      <c r="F86" s="87" t="s">
        <v>165</v>
      </c>
      <c r="G86" s="115" t="s">
        <v>166</v>
      </c>
      <c r="H86" s="201">
        <v>205.572</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200" t="s">
        <v>388</v>
      </c>
      <c r="G88" s="114"/>
      <c r="H88" s="113"/>
      <c r="I88" s="113"/>
      <c r="J88" s="113"/>
      <c r="K88" s="79"/>
      <c r="L88" s="78"/>
    </row>
    <row r="89" spans="1:12" ht="326.25" x14ac:dyDescent="0.2">
      <c r="A89" s="1" t="s">
        <v>8</v>
      </c>
      <c r="B89" s="111"/>
      <c r="C89" s="112"/>
      <c r="D89" s="112"/>
      <c r="E89" s="112"/>
      <c r="F89" s="87" t="s">
        <v>167</v>
      </c>
      <c r="G89" s="114"/>
      <c r="H89" s="113"/>
      <c r="I89" s="113"/>
      <c r="J89" s="113"/>
      <c r="K89" s="79"/>
      <c r="L89" s="78"/>
    </row>
    <row r="90" spans="1:12" ht="22.5" x14ac:dyDescent="0.2">
      <c r="A90" s="1" t="s">
        <v>118</v>
      </c>
      <c r="B90" s="108">
        <v>22</v>
      </c>
      <c r="C90" s="109" t="s">
        <v>168</v>
      </c>
      <c r="D90" s="109"/>
      <c r="E90" s="109" t="s">
        <v>164</v>
      </c>
      <c r="F90" s="87" t="s">
        <v>169</v>
      </c>
      <c r="G90" s="115" t="s">
        <v>166</v>
      </c>
      <c r="H90" s="201">
        <v>649.56399999999996</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200" t="s">
        <v>389</v>
      </c>
      <c r="G92" s="114"/>
      <c r="H92" s="113"/>
      <c r="I92" s="113"/>
      <c r="J92" s="113"/>
      <c r="K92" s="79"/>
      <c r="L92" s="78"/>
    </row>
    <row r="93" spans="1:12" ht="326.25" x14ac:dyDescent="0.2">
      <c r="A93" s="1" t="s">
        <v>8</v>
      </c>
      <c r="B93" s="111"/>
      <c r="C93" s="112"/>
      <c r="D93" s="112"/>
      <c r="E93" s="112"/>
      <c r="F93" s="87" t="s">
        <v>170</v>
      </c>
      <c r="G93" s="114"/>
      <c r="H93" s="113"/>
      <c r="I93" s="113"/>
      <c r="J93" s="113"/>
      <c r="K93" s="79"/>
      <c r="L93" s="78"/>
    </row>
    <row r="94" spans="1:12" ht="22.5" x14ac:dyDescent="0.2">
      <c r="A94" s="1" t="s">
        <v>118</v>
      </c>
      <c r="B94" s="108">
        <v>23</v>
      </c>
      <c r="C94" s="109" t="s">
        <v>171</v>
      </c>
      <c r="D94" s="109"/>
      <c r="E94" s="109" t="s">
        <v>164</v>
      </c>
      <c r="F94" s="87" t="s">
        <v>172</v>
      </c>
      <c r="G94" s="115" t="s">
        <v>166</v>
      </c>
      <c r="H94" s="201">
        <v>37.701999999999998</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200" t="s">
        <v>390</v>
      </c>
      <c r="G96" s="114"/>
      <c r="H96" s="113"/>
      <c r="I96" s="113"/>
      <c r="J96" s="113"/>
      <c r="K96" s="79"/>
      <c r="L96" s="78"/>
    </row>
    <row r="97" spans="1:12" ht="337.5" x14ac:dyDescent="0.2">
      <c r="A97" s="1" t="s">
        <v>8</v>
      </c>
      <c r="B97" s="111"/>
      <c r="C97" s="112"/>
      <c r="D97" s="112"/>
      <c r="E97" s="112"/>
      <c r="F97" s="87" t="s">
        <v>173</v>
      </c>
      <c r="G97" s="114"/>
      <c r="H97" s="113"/>
      <c r="I97" s="113"/>
      <c r="J97" s="113"/>
      <c r="K97" s="79"/>
      <c r="L97" s="78"/>
    </row>
    <row r="98" spans="1:12" ht="22.5" x14ac:dyDescent="0.2">
      <c r="A98" s="202" t="s">
        <v>118</v>
      </c>
      <c r="B98" s="203">
        <v>102</v>
      </c>
      <c r="C98" s="204" t="s">
        <v>393</v>
      </c>
      <c r="D98" s="204"/>
      <c r="E98" s="204" t="s">
        <v>164</v>
      </c>
      <c r="F98" s="200" t="s">
        <v>394</v>
      </c>
      <c r="G98" s="205" t="s">
        <v>166</v>
      </c>
      <c r="H98" s="201">
        <v>21.779</v>
      </c>
      <c r="I98" s="201"/>
      <c r="J98" s="201" t="str">
        <f>IF(ISNUMBER(I98),ROUND(H98*I98,3),"")</f>
        <v/>
      </c>
      <c r="K98" s="206"/>
      <c r="L98" s="207">
        <f>ROUND(H98*K98,2)</f>
        <v>0</v>
      </c>
    </row>
    <row r="99" spans="1:12" x14ac:dyDescent="0.2">
      <c r="A99" s="202" t="s">
        <v>5</v>
      </c>
      <c r="B99" s="208"/>
      <c r="C99" s="209"/>
      <c r="D99" s="209"/>
      <c r="E99" s="209"/>
      <c r="F99" s="200"/>
      <c r="G99" s="210"/>
      <c r="H99" s="211"/>
      <c r="I99" s="211"/>
      <c r="J99" s="211"/>
      <c r="K99" s="212"/>
      <c r="L99" s="213"/>
    </row>
    <row r="100" spans="1:12" x14ac:dyDescent="0.2">
      <c r="A100" s="202" t="s">
        <v>7</v>
      </c>
      <c r="B100" s="208"/>
      <c r="C100" s="209"/>
      <c r="D100" s="209"/>
      <c r="E100" s="209"/>
      <c r="F100" s="200" t="s">
        <v>392</v>
      </c>
      <c r="G100" s="210"/>
      <c r="H100" s="211"/>
      <c r="I100" s="211"/>
      <c r="J100" s="211"/>
      <c r="K100" s="212"/>
      <c r="L100" s="213"/>
    </row>
    <row r="101" spans="1:12" ht="348.75" x14ac:dyDescent="0.2">
      <c r="A101" s="202" t="s">
        <v>8</v>
      </c>
      <c r="B101" s="208"/>
      <c r="C101" s="209"/>
      <c r="D101" s="209"/>
      <c r="E101" s="209"/>
      <c r="F101" s="200" t="s">
        <v>183</v>
      </c>
      <c r="G101" s="210"/>
      <c r="H101" s="211"/>
      <c r="I101" s="211"/>
      <c r="J101" s="211"/>
      <c r="K101" s="212"/>
      <c r="L101" s="213"/>
    </row>
    <row r="102" spans="1:12" ht="22.5" x14ac:dyDescent="0.2">
      <c r="A102" s="1" t="s">
        <v>118</v>
      </c>
      <c r="B102" s="108">
        <v>24</v>
      </c>
      <c r="C102" s="109" t="s">
        <v>174</v>
      </c>
      <c r="D102" s="109"/>
      <c r="E102" s="109" t="s">
        <v>164</v>
      </c>
      <c r="F102" s="87" t="s">
        <v>175</v>
      </c>
      <c r="G102" s="115" t="s">
        <v>166</v>
      </c>
      <c r="H102" s="201">
        <v>48.26</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200" t="s">
        <v>391</v>
      </c>
      <c r="G104" s="114"/>
      <c r="H104" s="113"/>
      <c r="I104" s="113"/>
      <c r="J104" s="113"/>
      <c r="K104" s="79"/>
      <c r="L104" s="78"/>
    </row>
    <row r="105" spans="1:12" ht="348.75" x14ac:dyDescent="0.2">
      <c r="A105" s="1" t="s">
        <v>8</v>
      </c>
      <c r="B105" s="111"/>
      <c r="C105" s="112"/>
      <c r="D105" s="112"/>
      <c r="E105" s="112"/>
      <c r="F105" s="87" t="s">
        <v>176</v>
      </c>
      <c r="G105" s="114"/>
      <c r="H105" s="113"/>
      <c r="I105" s="113"/>
      <c r="J105" s="113"/>
      <c r="K105" s="79"/>
      <c r="L105" s="78"/>
    </row>
    <row r="106" spans="1:12" ht="22.5" x14ac:dyDescent="0.2">
      <c r="A106" s="202" t="s">
        <v>118</v>
      </c>
      <c r="B106" s="203">
        <v>103</v>
      </c>
      <c r="C106" s="204" t="s">
        <v>395</v>
      </c>
      <c r="D106" s="204"/>
      <c r="E106" s="204" t="s">
        <v>164</v>
      </c>
      <c r="F106" s="200" t="s">
        <v>396</v>
      </c>
      <c r="G106" s="205" t="s">
        <v>166</v>
      </c>
      <c r="H106" s="201">
        <v>33.683999999999997</v>
      </c>
      <c r="I106" s="201"/>
      <c r="J106" s="201" t="str">
        <f>IF(ISNUMBER(I106),ROUND(H106*I106,3),"")</f>
        <v/>
      </c>
      <c r="K106" s="206"/>
      <c r="L106" s="207">
        <f>ROUND(H106*K106,2)</f>
        <v>0</v>
      </c>
    </row>
    <row r="107" spans="1:12" x14ac:dyDescent="0.2">
      <c r="A107" s="202" t="s">
        <v>5</v>
      </c>
      <c r="B107" s="208"/>
      <c r="C107" s="209"/>
      <c r="D107" s="209"/>
      <c r="E107" s="209"/>
      <c r="F107" s="200"/>
      <c r="G107" s="210"/>
      <c r="H107" s="211"/>
      <c r="I107" s="211"/>
      <c r="J107" s="211"/>
      <c r="K107" s="212"/>
      <c r="L107" s="213"/>
    </row>
    <row r="108" spans="1:12" x14ac:dyDescent="0.2">
      <c r="A108" s="202" t="s">
        <v>7</v>
      </c>
      <c r="B108" s="208"/>
      <c r="C108" s="209"/>
      <c r="D108" s="209"/>
      <c r="E108" s="209"/>
      <c r="F108" s="200" t="s">
        <v>397</v>
      </c>
      <c r="G108" s="210"/>
      <c r="H108" s="211"/>
      <c r="I108" s="211"/>
      <c r="J108" s="211"/>
      <c r="K108" s="212"/>
      <c r="L108" s="213"/>
    </row>
    <row r="109" spans="1:12" ht="333" customHeight="1" x14ac:dyDescent="0.2">
      <c r="A109" s="202" t="s">
        <v>8</v>
      </c>
      <c r="B109" s="208"/>
      <c r="C109" s="209"/>
      <c r="D109" s="209"/>
      <c r="E109" s="209"/>
      <c r="F109" s="200" t="s">
        <v>183</v>
      </c>
      <c r="G109" s="210"/>
      <c r="H109" s="211"/>
      <c r="I109" s="211"/>
      <c r="J109" s="211"/>
      <c r="K109" s="212"/>
      <c r="L109" s="213"/>
    </row>
    <row r="110" spans="1:12" ht="22.5" x14ac:dyDescent="0.2">
      <c r="A110" s="1" t="s">
        <v>118</v>
      </c>
      <c r="B110" s="108">
        <v>25</v>
      </c>
      <c r="C110" s="109" t="s">
        <v>177</v>
      </c>
      <c r="D110" s="109"/>
      <c r="E110" s="109" t="s">
        <v>164</v>
      </c>
      <c r="F110" s="87" t="s">
        <v>178</v>
      </c>
      <c r="G110" s="115" t="s">
        <v>166</v>
      </c>
      <c r="H110" s="110">
        <v>6.3280000000000003</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179</v>
      </c>
      <c r="G112" s="114"/>
      <c r="H112" s="113"/>
      <c r="I112" s="113"/>
      <c r="J112" s="113"/>
      <c r="K112" s="79"/>
      <c r="L112" s="78"/>
    </row>
    <row r="113" spans="1:12" x14ac:dyDescent="0.2">
      <c r="A113" s="1" t="s">
        <v>8</v>
      </c>
      <c r="B113" s="111"/>
      <c r="C113" s="112"/>
      <c r="D113" s="112"/>
      <c r="E113" s="112"/>
      <c r="F113" s="87"/>
      <c r="G113" s="114"/>
      <c r="H113" s="113"/>
      <c r="I113" s="113"/>
      <c r="J113" s="113"/>
      <c r="K113" s="79"/>
      <c r="L113" s="78"/>
    </row>
    <row r="114" spans="1:12" ht="22.5" x14ac:dyDescent="0.2">
      <c r="A114" s="1" t="s">
        <v>118</v>
      </c>
      <c r="B114" s="108">
        <v>26</v>
      </c>
      <c r="C114" s="109" t="s">
        <v>180</v>
      </c>
      <c r="D114" s="109"/>
      <c r="E114" s="109" t="s">
        <v>164</v>
      </c>
      <c r="F114" s="87" t="s">
        <v>181</v>
      </c>
      <c r="G114" s="115" t="s">
        <v>166</v>
      </c>
      <c r="H114" s="110">
        <v>9.6519999999999992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182</v>
      </c>
      <c r="G116" s="114"/>
      <c r="H116" s="113"/>
      <c r="I116" s="113"/>
      <c r="J116" s="113"/>
      <c r="K116" s="79"/>
      <c r="L116" s="78"/>
    </row>
    <row r="117" spans="1:12" ht="348.75" x14ac:dyDescent="0.2">
      <c r="A117" s="1" t="s">
        <v>8</v>
      </c>
      <c r="B117" s="111"/>
      <c r="C117" s="112"/>
      <c r="D117" s="112"/>
      <c r="E117" s="112"/>
      <c r="F117" s="87" t="s">
        <v>183</v>
      </c>
      <c r="G117" s="114"/>
      <c r="H117" s="113"/>
      <c r="I117" s="113"/>
      <c r="J117" s="113"/>
      <c r="K117" s="79"/>
      <c r="L117" s="78"/>
    </row>
    <row r="118" spans="1:12" ht="22.5" x14ac:dyDescent="0.2">
      <c r="A118" s="1" t="s">
        <v>118</v>
      </c>
      <c r="B118" s="108">
        <v>27</v>
      </c>
      <c r="C118" s="109" t="s">
        <v>184</v>
      </c>
      <c r="D118" s="109"/>
      <c r="E118" s="109" t="s">
        <v>120</v>
      </c>
      <c r="F118" s="87" t="s">
        <v>185</v>
      </c>
      <c r="G118" s="115" t="s">
        <v>166</v>
      </c>
      <c r="H118" s="110">
        <v>724.154</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186</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28</v>
      </c>
      <c r="C122" s="109" t="s">
        <v>187</v>
      </c>
      <c r="D122" s="109"/>
      <c r="E122" s="109" t="s">
        <v>120</v>
      </c>
      <c r="F122" s="87" t="s">
        <v>188</v>
      </c>
      <c r="G122" s="115" t="s">
        <v>141</v>
      </c>
      <c r="H122" s="110">
        <v>1</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189</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29</v>
      </c>
      <c r="C126" s="109" t="s">
        <v>190</v>
      </c>
      <c r="D126" s="109"/>
      <c r="E126" s="109" t="s">
        <v>120</v>
      </c>
      <c r="F126" s="87" t="s">
        <v>191</v>
      </c>
      <c r="G126" s="115" t="s">
        <v>141</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192</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30</v>
      </c>
      <c r="C130" s="109" t="s">
        <v>193</v>
      </c>
      <c r="D130" s="109"/>
      <c r="E130" s="109" t="s">
        <v>120</v>
      </c>
      <c r="F130" s="87" t="s">
        <v>194</v>
      </c>
      <c r="G130" s="115" t="s">
        <v>141</v>
      </c>
      <c r="H130" s="110">
        <v>5</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195</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31</v>
      </c>
      <c r="C134" s="109" t="s">
        <v>196</v>
      </c>
      <c r="D134" s="109"/>
      <c r="E134" s="109" t="s">
        <v>120</v>
      </c>
      <c r="F134" s="87" t="s">
        <v>197</v>
      </c>
      <c r="G134" s="115" t="s">
        <v>141</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198</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32</v>
      </c>
      <c r="C138" s="109" t="s">
        <v>199</v>
      </c>
      <c r="D138" s="109"/>
      <c r="E138" s="109" t="s">
        <v>120</v>
      </c>
      <c r="F138" s="87" t="s">
        <v>200</v>
      </c>
      <c r="G138" s="115" t="s">
        <v>201</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202</v>
      </c>
      <c r="G140" s="114"/>
      <c r="H140" s="113"/>
      <c r="I140" s="113"/>
      <c r="J140" s="113"/>
      <c r="K140" s="79"/>
      <c r="L140" s="78"/>
    </row>
    <row r="141" spans="1:12" x14ac:dyDescent="0.2">
      <c r="A141" s="1" t="s">
        <v>8</v>
      </c>
      <c r="B141" s="111"/>
      <c r="C141" s="112"/>
      <c r="D141" s="112"/>
      <c r="E141" s="112"/>
      <c r="F141" s="87" t="s">
        <v>124</v>
      </c>
      <c r="G141" s="114"/>
      <c r="H141" s="113"/>
      <c r="I141" s="113"/>
      <c r="J141" s="113"/>
      <c r="K141" s="79"/>
      <c r="L141" s="78"/>
    </row>
    <row r="142" spans="1:12" ht="22.5" x14ac:dyDescent="0.2">
      <c r="A142" s="1" t="s">
        <v>118</v>
      </c>
      <c r="B142" s="108">
        <v>33</v>
      </c>
      <c r="C142" s="109" t="s">
        <v>203</v>
      </c>
      <c r="D142" s="109"/>
      <c r="E142" s="109" t="s">
        <v>120</v>
      </c>
      <c r="F142" s="87" t="s">
        <v>204</v>
      </c>
      <c r="G142" s="115" t="s">
        <v>201</v>
      </c>
      <c r="H142" s="110">
        <v>7</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205</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34</v>
      </c>
      <c r="C146" s="109" t="s">
        <v>206</v>
      </c>
      <c r="D146" s="109"/>
      <c r="E146" s="109" t="s">
        <v>120</v>
      </c>
      <c r="F146" s="87" t="s">
        <v>207</v>
      </c>
      <c r="G146" s="115" t="s">
        <v>141</v>
      </c>
      <c r="H146" s="110">
        <v>8</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208</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35</v>
      </c>
      <c r="C150" s="109" t="s">
        <v>209</v>
      </c>
      <c r="D150" s="109"/>
      <c r="E150" s="109" t="s">
        <v>120</v>
      </c>
      <c r="F150" s="87" t="s">
        <v>210</v>
      </c>
      <c r="G150" s="115" t="s">
        <v>201</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211</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08">
        <v>36</v>
      </c>
      <c r="C154" s="109" t="s">
        <v>212</v>
      </c>
      <c r="D154" s="109"/>
      <c r="E154" s="109" t="s">
        <v>120</v>
      </c>
      <c r="F154" s="87" t="s">
        <v>213</v>
      </c>
      <c r="G154" s="115" t="s">
        <v>141</v>
      </c>
      <c r="H154" s="110">
        <v>2</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214</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37</v>
      </c>
      <c r="C158" s="109" t="s">
        <v>215</v>
      </c>
      <c r="D158" s="109"/>
      <c r="E158" s="109" t="s">
        <v>120</v>
      </c>
      <c r="F158" s="87" t="s">
        <v>216</v>
      </c>
      <c r="G158" s="115" t="s">
        <v>201</v>
      </c>
      <c r="H158" s="110">
        <v>1</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217</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38</v>
      </c>
      <c r="C162" s="109" t="s">
        <v>218</v>
      </c>
      <c r="D162" s="109"/>
      <c r="E162" s="109" t="s">
        <v>120</v>
      </c>
      <c r="F162" s="87" t="s">
        <v>219</v>
      </c>
      <c r="G162" s="115" t="s">
        <v>141</v>
      </c>
      <c r="H162" s="110">
        <v>18</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220</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39</v>
      </c>
      <c r="C166" s="109" t="s">
        <v>221</v>
      </c>
      <c r="D166" s="109"/>
      <c r="E166" s="109" t="s">
        <v>120</v>
      </c>
      <c r="F166" s="87" t="s">
        <v>222</v>
      </c>
      <c r="G166" s="115" t="s">
        <v>141</v>
      </c>
      <c r="H166" s="110">
        <v>18</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223</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40</v>
      </c>
      <c r="C170" s="109" t="s">
        <v>224</v>
      </c>
      <c r="D170" s="109"/>
      <c r="E170" s="109" t="s">
        <v>120</v>
      </c>
      <c r="F170" s="87" t="s">
        <v>225</v>
      </c>
      <c r="G170" s="115" t="s">
        <v>141</v>
      </c>
      <c r="H170" s="201">
        <v>19</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200" t="s">
        <v>401</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41</v>
      </c>
      <c r="C174" s="109" t="s">
        <v>226</v>
      </c>
      <c r="D174" s="109"/>
      <c r="E174" s="109" t="s">
        <v>120</v>
      </c>
      <c r="F174" s="87" t="s">
        <v>227</v>
      </c>
      <c r="G174" s="115" t="s">
        <v>201</v>
      </c>
      <c r="H174" s="110">
        <v>2</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228</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42</v>
      </c>
      <c r="C178" s="109" t="s">
        <v>229</v>
      </c>
      <c r="D178" s="109"/>
      <c r="E178" s="109" t="s">
        <v>120</v>
      </c>
      <c r="F178" s="87" t="s">
        <v>230</v>
      </c>
      <c r="G178" s="115" t="s">
        <v>201</v>
      </c>
      <c r="H178" s="110">
        <v>6</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231</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43</v>
      </c>
      <c r="C182" s="109" t="s">
        <v>232</v>
      </c>
      <c r="D182" s="109"/>
      <c r="E182" s="109" t="s">
        <v>120</v>
      </c>
      <c r="F182" s="87" t="s">
        <v>233</v>
      </c>
      <c r="G182" s="115" t="s">
        <v>141</v>
      </c>
      <c r="H182" s="110">
        <v>2</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234</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74" t="s">
        <v>118</v>
      </c>
      <c r="B186" s="203">
        <v>104</v>
      </c>
      <c r="C186" s="175" t="s">
        <v>386</v>
      </c>
      <c r="D186" s="175"/>
      <c r="E186" s="175" t="s">
        <v>120</v>
      </c>
      <c r="F186" s="172" t="s">
        <v>385</v>
      </c>
      <c r="G186" s="176" t="s">
        <v>384</v>
      </c>
      <c r="H186" s="173">
        <v>12</v>
      </c>
      <c r="I186" s="173"/>
      <c r="J186" s="173" t="str">
        <f>IF(ISNUMBER(I186),ROUND(H186*I186,3),"")</f>
        <v/>
      </c>
      <c r="K186" s="177"/>
      <c r="L186" s="178">
        <f>ROUND(H186*K186,2)</f>
        <v>0</v>
      </c>
    </row>
    <row r="187" spans="1:12" x14ac:dyDescent="0.2">
      <c r="A187" s="174" t="s">
        <v>5</v>
      </c>
      <c r="B187" s="179"/>
      <c r="C187" s="180"/>
      <c r="D187" s="180"/>
      <c r="E187" s="180"/>
      <c r="F187" s="172"/>
      <c r="G187" s="181"/>
      <c r="H187" s="182"/>
      <c r="I187" s="182"/>
      <c r="J187" s="182"/>
      <c r="K187" s="183"/>
      <c r="L187" s="184"/>
    </row>
    <row r="188" spans="1:12" x14ac:dyDescent="0.2">
      <c r="A188" s="174" t="s">
        <v>7</v>
      </c>
      <c r="B188" s="179"/>
      <c r="C188" s="180"/>
      <c r="D188" s="180"/>
      <c r="E188" s="180"/>
      <c r="F188" s="172" t="s">
        <v>383</v>
      </c>
      <c r="G188" s="181"/>
      <c r="H188" s="182"/>
      <c r="I188" s="182"/>
      <c r="J188" s="182"/>
      <c r="K188" s="183"/>
      <c r="L188" s="184"/>
    </row>
    <row r="189" spans="1:12" x14ac:dyDescent="0.2">
      <c r="A189" s="174" t="s">
        <v>8</v>
      </c>
      <c r="B189" s="179"/>
      <c r="C189" s="180"/>
      <c r="D189" s="180"/>
      <c r="E189" s="180"/>
      <c r="F189" s="172" t="s">
        <v>124</v>
      </c>
      <c r="G189" s="181"/>
      <c r="H189" s="182"/>
      <c r="I189" s="182"/>
      <c r="J189" s="182"/>
      <c r="K189" s="183"/>
      <c r="L189" s="184"/>
    </row>
    <row r="190" spans="1:12" ht="22.5" x14ac:dyDescent="0.2">
      <c r="A190" s="174" t="s">
        <v>118</v>
      </c>
      <c r="B190" s="203">
        <v>105</v>
      </c>
      <c r="C190" s="175" t="s">
        <v>381</v>
      </c>
      <c r="D190" s="175"/>
      <c r="E190" s="175" t="s">
        <v>120</v>
      </c>
      <c r="F190" s="172" t="s">
        <v>382</v>
      </c>
      <c r="G190" s="176" t="s">
        <v>141</v>
      </c>
      <c r="H190" s="173">
        <v>4</v>
      </c>
      <c r="I190" s="173"/>
      <c r="J190" s="173" t="str">
        <f>IF(ISNUMBER(I190),ROUND(H190*I190,3),"")</f>
        <v/>
      </c>
      <c r="K190" s="177"/>
      <c r="L190" s="178">
        <f>ROUND(H190*K190,2)</f>
        <v>0</v>
      </c>
    </row>
    <row r="191" spans="1:12" x14ac:dyDescent="0.2">
      <c r="A191" s="174" t="s">
        <v>5</v>
      </c>
      <c r="B191" s="179"/>
      <c r="C191" s="180"/>
      <c r="D191" s="180"/>
      <c r="E191" s="180"/>
      <c r="F191" s="172"/>
      <c r="G191" s="181"/>
      <c r="H191" s="182"/>
      <c r="I191" s="182"/>
      <c r="J191" s="182"/>
      <c r="K191" s="183"/>
      <c r="L191" s="184"/>
    </row>
    <row r="192" spans="1:12" x14ac:dyDescent="0.2">
      <c r="A192" s="174" t="s">
        <v>7</v>
      </c>
      <c r="B192" s="179"/>
      <c r="C192" s="180"/>
      <c r="D192" s="180"/>
      <c r="E192" s="180"/>
      <c r="F192" s="172" t="s">
        <v>380</v>
      </c>
      <c r="G192" s="181"/>
      <c r="H192" s="182"/>
      <c r="I192" s="182"/>
      <c r="J192" s="182"/>
      <c r="K192" s="183"/>
      <c r="L192" s="184"/>
    </row>
    <row r="193" spans="1:12" x14ac:dyDescent="0.2">
      <c r="A193" s="174" t="s">
        <v>8</v>
      </c>
      <c r="B193" s="179"/>
      <c r="C193" s="180"/>
      <c r="D193" s="180"/>
      <c r="E193" s="180"/>
      <c r="F193" s="172" t="s">
        <v>124</v>
      </c>
      <c r="G193" s="181"/>
      <c r="H193" s="182"/>
      <c r="I193" s="182"/>
      <c r="J193" s="182"/>
      <c r="K193" s="183"/>
      <c r="L193" s="184"/>
    </row>
    <row r="194" spans="1:12" ht="22.5" x14ac:dyDescent="0.2">
      <c r="A194" s="1" t="s">
        <v>118</v>
      </c>
      <c r="B194" s="108">
        <v>44</v>
      </c>
      <c r="C194" s="109" t="s">
        <v>235</v>
      </c>
      <c r="D194" s="109"/>
      <c r="E194" s="109" t="s">
        <v>120</v>
      </c>
      <c r="F194" s="87" t="s">
        <v>236</v>
      </c>
      <c r="G194" s="115" t="s">
        <v>141</v>
      </c>
      <c r="H194" s="110">
        <v>24</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ht="33.75" x14ac:dyDescent="0.2">
      <c r="A196" s="1" t="s">
        <v>7</v>
      </c>
      <c r="B196" s="111"/>
      <c r="C196" s="112"/>
      <c r="D196" s="112"/>
      <c r="E196" s="112"/>
      <c r="F196" s="87" t="s">
        <v>237</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45</v>
      </c>
      <c r="C198" s="109" t="s">
        <v>238</v>
      </c>
      <c r="D198" s="109"/>
      <c r="E198" s="109" t="s">
        <v>120</v>
      </c>
      <c r="F198" s="87" t="s">
        <v>239</v>
      </c>
      <c r="G198" s="115" t="s">
        <v>141</v>
      </c>
      <c r="H198" s="110">
        <v>102</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ht="33.75" x14ac:dyDescent="0.2">
      <c r="A200" s="1" t="s">
        <v>7</v>
      </c>
      <c r="B200" s="111"/>
      <c r="C200" s="112"/>
      <c r="D200" s="112"/>
      <c r="E200" s="112"/>
      <c r="F200" s="87" t="s">
        <v>240</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46</v>
      </c>
      <c r="C202" s="109" t="s">
        <v>241</v>
      </c>
      <c r="D202" s="109"/>
      <c r="E202" s="109" t="s">
        <v>120</v>
      </c>
      <c r="F202" s="87" t="s">
        <v>242</v>
      </c>
      <c r="G202" s="115" t="s">
        <v>141</v>
      </c>
      <c r="H202" s="110">
        <v>10</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ht="33.75" x14ac:dyDescent="0.2">
      <c r="A204" s="1" t="s">
        <v>7</v>
      </c>
      <c r="B204" s="111"/>
      <c r="C204" s="112"/>
      <c r="D204" s="112"/>
      <c r="E204" s="112"/>
      <c r="F204" s="87" t="s">
        <v>243</v>
      </c>
      <c r="G204" s="114"/>
      <c r="H204" s="113"/>
      <c r="I204" s="113"/>
      <c r="J204" s="113"/>
      <c r="K204" s="79"/>
      <c r="L204" s="78"/>
    </row>
    <row r="205" spans="1:12" x14ac:dyDescent="0.2">
      <c r="A205" s="1" t="s">
        <v>8</v>
      </c>
      <c r="B205" s="111"/>
      <c r="C205" s="112"/>
      <c r="D205" s="112"/>
      <c r="E205" s="112"/>
      <c r="F205" s="87" t="s">
        <v>124</v>
      </c>
      <c r="G205" s="114"/>
      <c r="H205" s="113"/>
      <c r="I205" s="113"/>
      <c r="J205" s="113"/>
      <c r="K205" s="79"/>
      <c r="L205" s="78"/>
    </row>
    <row r="206" spans="1:12" ht="22.5" x14ac:dyDescent="0.2">
      <c r="A206" s="1" t="s">
        <v>118</v>
      </c>
      <c r="B206" s="108">
        <v>47</v>
      </c>
      <c r="C206" s="109" t="s">
        <v>244</v>
      </c>
      <c r="D206" s="109"/>
      <c r="E206" s="109" t="s">
        <v>120</v>
      </c>
      <c r="F206" s="87" t="s">
        <v>245</v>
      </c>
      <c r="G206" s="115" t="s">
        <v>141</v>
      </c>
      <c r="H206" s="110">
        <v>82</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ht="33.75" x14ac:dyDescent="0.2">
      <c r="A208" s="1" t="s">
        <v>7</v>
      </c>
      <c r="B208" s="111"/>
      <c r="C208" s="112"/>
      <c r="D208" s="112"/>
      <c r="E208" s="112"/>
      <c r="F208" s="87" t="s">
        <v>246</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48</v>
      </c>
      <c r="C210" s="109" t="s">
        <v>247</v>
      </c>
      <c r="D210" s="109"/>
      <c r="E210" s="109" t="s">
        <v>120</v>
      </c>
      <c r="F210" s="87" t="s">
        <v>248</v>
      </c>
      <c r="G210" s="115" t="s">
        <v>141</v>
      </c>
      <c r="H210" s="110">
        <v>4</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249</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49</v>
      </c>
      <c r="C214" s="109" t="s">
        <v>250</v>
      </c>
      <c r="D214" s="109"/>
      <c r="E214" s="109" t="s">
        <v>120</v>
      </c>
      <c r="F214" s="87" t="s">
        <v>251</v>
      </c>
      <c r="G214" s="115" t="s">
        <v>166</v>
      </c>
      <c r="H214" s="110">
        <v>2483.5740000000001</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252</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50</v>
      </c>
      <c r="C218" s="109" t="s">
        <v>253</v>
      </c>
      <c r="D218" s="109"/>
      <c r="E218" s="109" t="s">
        <v>120</v>
      </c>
      <c r="F218" s="87" t="s">
        <v>254</v>
      </c>
      <c r="G218" s="115" t="s">
        <v>166</v>
      </c>
      <c r="H218" s="110">
        <v>60.475000000000001</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255</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51</v>
      </c>
      <c r="C222" s="109" t="s">
        <v>256</v>
      </c>
      <c r="D222" s="109"/>
      <c r="E222" s="109" t="s">
        <v>120</v>
      </c>
      <c r="F222" s="87" t="s">
        <v>257</v>
      </c>
      <c r="G222" s="115" t="s">
        <v>166</v>
      </c>
      <c r="H222" s="110">
        <v>60.475000000000001</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255</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52</v>
      </c>
      <c r="C226" s="109" t="s">
        <v>258</v>
      </c>
      <c r="D226" s="109"/>
      <c r="E226" s="109" t="s">
        <v>120</v>
      </c>
      <c r="F226" s="87" t="s">
        <v>259</v>
      </c>
      <c r="G226" s="115" t="s">
        <v>141</v>
      </c>
      <c r="H226" s="110">
        <v>35</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260</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x14ac:dyDescent="0.2">
      <c r="A230" s="1" t="s">
        <v>118</v>
      </c>
      <c r="B230" s="108">
        <v>53</v>
      </c>
      <c r="C230" s="109" t="s">
        <v>261</v>
      </c>
      <c r="D230" s="109"/>
      <c r="E230" s="109" t="s">
        <v>164</v>
      </c>
      <c r="F230" s="87" t="s">
        <v>262</v>
      </c>
      <c r="G230" s="115" t="s">
        <v>263</v>
      </c>
      <c r="H230" s="110">
        <v>48</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264</v>
      </c>
      <c r="G232" s="114"/>
      <c r="H232" s="113"/>
      <c r="I232" s="113"/>
      <c r="J232" s="113"/>
      <c r="K232" s="79"/>
      <c r="L232" s="78"/>
    </row>
    <row r="233" spans="1:12" x14ac:dyDescent="0.2">
      <c r="A233" s="1" t="s">
        <v>8</v>
      </c>
      <c r="B233" s="111"/>
      <c r="C233" s="112"/>
      <c r="D233" s="112"/>
      <c r="E233" s="112"/>
      <c r="F233" s="87"/>
      <c r="G233" s="114"/>
      <c r="H233" s="113"/>
      <c r="I233" s="113"/>
      <c r="J233" s="113"/>
      <c r="K233" s="79"/>
      <c r="L233" s="78"/>
    </row>
    <row r="234" spans="1:12" x14ac:dyDescent="0.2">
      <c r="A234" s="1"/>
      <c r="B234" s="116"/>
      <c r="C234" s="117"/>
      <c r="D234" s="117"/>
      <c r="E234" s="117"/>
      <c r="F234" s="117"/>
      <c r="G234" s="118"/>
      <c r="H234" s="119"/>
      <c r="I234" s="119"/>
      <c r="J234" s="119"/>
      <c r="K234" s="81"/>
      <c r="L234" s="82"/>
    </row>
    <row r="235" spans="1:12" ht="22.5" x14ac:dyDescent="0.2">
      <c r="A235" s="1" t="s">
        <v>102</v>
      </c>
      <c r="B235" s="120"/>
      <c r="C235" s="121" t="s">
        <v>365</v>
      </c>
      <c r="D235" s="121"/>
      <c r="E235" s="121"/>
      <c r="F235" s="121" t="s">
        <v>155</v>
      </c>
      <c r="G235" s="122"/>
      <c r="H235" s="123"/>
      <c r="I235" s="123"/>
      <c r="J235" s="123">
        <f>SUBTOTAL(9,J78:J234)</f>
        <v>0</v>
      </c>
      <c r="K235" s="85"/>
      <c r="L235" s="86">
        <f>SUBTOTAL(9,L78:L234)</f>
        <v>0</v>
      </c>
    </row>
    <row r="236" spans="1:12" ht="12" thickBot="1" x14ac:dyDescent="0.25">
      <c r="A236" s="1"/>
      <c r="B236" s="124"/>
      <c r="C236" s="125"/>
      <c r="D236" s="125"/>
      <c r="E236" s="125"/>
      <c r="F236" s="125"/>
      <c r="G236" s="126"/>
      <c r="H236" s="127"/>
      <c r="I236" s="128"/>
      <c r="J236" s="127"/>
      <c r="K236" s="76"/>
      <c r="L236" s="76"/>
    </row>
    <row r="237" spans="1:12" x14ac:dyDescent="0.2">
      <c r="A237" s="1" t="s">
        <v>114</v>
      </c>
      <c r="B237" s="105" t="s">
        <v>115</v>
      </c>
      <c r="C237" s="106" t="s">
        <v>265</v>
      </c>
      <c r="D237" s="106"/>
      <c r="E237" s="106"/>
      <c r="F237" s="106" t="s">
        <v>266</v>
      </c>
      <c r="G237" s="129"/>
      <c r="H237" s="107"/>
      <c r="I237" s="107"/>
      <c r="J237" s="107"/>
      <c r="K237" s="83"/>
      <c r="L237" s="84"/>
    </row>
    <row r="238" spans="1:12" ht="22.5" x14ac:dyDescent="0.2">
      <c r="A238" s="1" t="s">
        <v>118</v>
      </c>
      <c r="B238" s="108">
        <v>54</v>
      </c>
      <c r="C238" s="109" t="s">
        <v>267</v>
      </c>
      <c r="D238" s="109"/>
      <c r="E238" s="109" t="s">
        <v>120</v>
      </c>
      <c r="F238" s="87" t="s">
        <v>268</v>
      </c>
      <c r="G238" s="115" t="s">
        <v>141</v>
      </c>
      <c r="H238" s="110">
        <v>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269</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55</v>
      </c>
      <c r="C242" s="109" t="s">
        <v>270</v>
      </c>
      <c r="D242" s="109"/>
      <c r="E242" s="109" t="s">
        <v>120</v>
      </c>
      <c r="F242" s="87" t="s">
        <v>271</v>
      </c>
      <c r="G242" s="115" t="s">
        <v>141</v>
      </c>
      <c r="H242" s="110">
        <v>2</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272</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56</v>
      </c>
      <c r="C246" s="109" t="s">
        <v>241</v>
      </c>
      <c r="D246" s="109"/>
      <c r="E246" s="109" t="s">
        <v>120</v>
      </c>
      <c r="F246" s="87" t="s">
        <v>242</v>
      </c>
      <c r="G246" s="115" t="s">
        <v>141</v>
      </c>
      <c r="H246" s="110">
        <v>4</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273</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x14ac:dyDescent="0.2">
      <c r="A250" s="1"/>
      <c r="B250" s="116"/>
      <c r="C250" s="117"/>
      <c r="D250" s="117"/>
      <c r="E250" s="117"/>
      <c r="F250" s="117"/>
      <c r="G250" s="118"/>
      <c r="H250" s="119"/>
      <c r="I250" s="119"/>
      <c r="J250" s="119"/>
      <c r="K250" s="81"/>
      <c r="L250" s="82"/>
    </row>
    <row r="251" spans="1:12" ht="22.5" x14ac:dyDescent="0.2">
      <c r="A251" s="1" t="s">
        <v>102</v>
      </c>
      <c r="B251" s="120"/>
      <c r="C251" s="121" t="s">
        <v>366</v>
      </c>
      <c r="D251" s="121"/>
      <c r="E251" s="121"/>
      <c r="F251" s="121" t="s">
        <v>266</v>
      </c>
      <c r="G251" s="122"/>
      <c r="H251" s="123"/>
      <c r="I251" s="123"/>
      <c r="J251" s="123">
        <f>SUBTOTAL(9,J238:J250)</f>
        <v>0</v>
      </c>
      <c r="K251" s="85"/>
      <c r="L251" s="86">
        <f>SUBTOTAL(9,L238:L250)</f>
        <v>0</v>
      </c>
    </row>
    <row r="252" spans="1:12" ht="12" thickBot="1" x14ac:dyDescent="0.25">
      <c r="A252" s="1"/>
      <c r="B252" s="124"/>
      <c r="C252" s="125"/>
      <c r="D252" s="125"/>
      <c r="E252" s="125"/>
      <c r="F252" s="125"/>
      <c r="G252" s="126"/>
      <c r="H252" s="127"/>
      <c r="I252" s="128"/>
      <c r="J252" s="127"/>
      <c r="K252" s="76"/>
      <c r="L252" s="76"/>
    </row>
    <row r="253" spans="1:12" x14ac:dyDescent="0.2">
      <c r="A253" s="1" t="s">
        <v>114</v>
      </c>
      <c r="B253" s="105" t="s">
        <v>115</v>
      </c>
      <c r="C253" s="106" t="s">
        <v>274</v>
      </c>
      <c r="D253" s="106"/>
      <c r="E253" s="106"/>
      <c r="F253" s="106" t="s">
        <v>275</v>
      </c>
      <c r="G253" s="129"/>
      <c r="H253" s="107"/>
      <c r="I253" s="107"/>
      <c r="J253" s="107"/>
      <c r="K253" s="83"/>
      <c r="L253" s="84"/>
    </row>
    <row r="254" spans="1:12" ht="22.5" x14ac:dyDescent="0.2">
      <c r="A254" s="1" t="s">
        <v>118</v>
      </c>
      <c r="B254" s="108">
        <v>4</v>
      </c>
      <c r="C254" s="109" t="s">
        <v>276</v>
      </c>
      <c r="D254" s="109"/>
      <c r="E254" s="109" t="s">
        <v>120</v>
      </c>
      <c r="F254" s="87" t="s">
        <v>277</v>
      </c>
      <c r="G254" s="115" t="s">
        <v>166</v>
      </c>
      <c r="H254" s="110">
        <v>1801.17</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ht="22.5" x14ac:dyDescent="0.2">
      <c r="A256" s="1" t="s">
        <v>7</v>
      </c>
      <c r="B256" s="111"/>
      <c r="C256" s="112"/>
      <c r="D256" s="112"/>
      <c r="E256" s="112"/>
      <c r="F256" s="87" t="s">
        <v>278</v>
      </c>
      <c r="G256" s="114"/>
      <c r="H256" s="113"/>
      <c r="I256" s="113"/>
      <c r="J256" s="113"/>
      <c r="K256" s="79"/>
      <c r="L256" s="78"/>
    </row>
    <row r="257" spans="1:12" x14ac:dyDescent="0.2">
      <c r="A257" s="1" t="s">
        <v>8</v>
      </c>
      <c r="B257" s="111"/>
      <c r="C257" s="112"/>
      <c r="D257" s="112"/>
      <c r="E257" s="112"/>
      <c r="F257" s="87" t="s">
        <v>124</v>
      </c>
      <c r="G257" s="114"/>
      <c r="H257" s="113"/>
      <c r="I257" s="113"/>
      <c r="J257" s="113"/>
      <c r="K257" s="79"/>
      <c r="L257" s="78"/>
    </row>
    <row r="258" spans="1:12" ht="22.5" x14ac:dyDescent="0.2">
      <c r="A258" s="1" t="s">
        <v>118</v>
      </c>
      <c r="B258" s="108">
        <v>5</v>
      </c>
      <c r="C258" s="109" t="s">
        <v>279</v>
      </c>
      <c r="D258" s="109"/>
      <c r="E258" s="109" t="s">
        <v>120</v>
      </c>
      <c r="F258" s="87" t="s">
        <v>280</v>
      </c>
      <c r="G258" s="115" t="s">
        <v>166</v>
      </c>
      <c r="H258" s="110">
        <v>682.404</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281</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x14ac:dyDescent="0.2">
      <c r="A262" s="1"/>
      <c r="B262" s="116"/>
      <c r="C262" s="117"/>
      <c r="D262" s="117"/>
      <c r="E262" s="117"/>
      <c r="F262" s="117"/>
      <c r="G262" s="118"/>
      <c r="H262" s="119"/>
      <c r="I262" s="119"/>
      <c r="J262" s="119"/>
      <c r="K262" s="81"/>
      <c r="L262" s="82"/>
    </row>
    <row r="263" spans="1:12" ht="22.5" x14ac:dyDescent="0.2">
      <c r="A263" s="1" t="s">
        <v>102</v>
      </c>
      <c r="B263" s="120"/>
      <c r="C263" s="121" t="s">
        <v>367</v>
      </c>
      <c r="D263" s="121"/>
      <c r="E263" s="121"/>
      <c r="F263" s="121" t="s">
        <v>275</v>
      </c>
      <c r="G263" s="122"/>
      <c r="H263" s="123"/>
      <c r="I263" s="123"/>
      <c r="J263" s="123">
        <f>SUBTOTAL(9,J254:J262)</f>
        <v>0</v>
      </c>
      <c r="K263" s="85"/>
      <c r="L263" s="86">
        <f>SUBTOTAL(9,L254:L262)</f>
        <v>0</v>
      </c>
    </row>
    <row r="264" spans="1:12" ht="12" thickBot="1" x14ac:dyDescent="0.25">
      <c r="A264" s="1"/>
      <c r="B264" s="124"/>
      <c r="C264" s="125"/>
      <c r="D264" s="125"/>
      <c r="E264" s="125"/>
      <c r="F264" s="125"/>
      <c r="G264" s="126"/>
      <c r="H264" s="127"/>
      <c r="I264" s="128"/>
      <c r="J264" s="127"/>
      <c r="K264" s="76"/>
      <c r="L264" s="76"/>
    </row>
    <row r="265" spans="1:12" x14ac:dyDescent="0.2">
      <c r="A265" s="1" t="s">
        <v>114</v>
      </c>
      <c r="B265" s="105" t="s">
        <v>115</v>
      </c>
      <c r="C265" s="106" t="s">
        <v>282</v>
      </c>
      <c r="D265" s="106"/>
      <c r="E265" s="106"/>
      <c r="F265" s="106" t="s">
        <v>283</v>
      </c>
      <c r="G265" s="129"/>
      <c r="H265" s="107"/>
      <c r="I265" s="107"/>
      <c r="J265" s="107"/>
      <c r="K265" s="83"/>
      <c r="L265" s="84"/>
    </row>
    <row r="266" spans="1:12" ht="22.5" x14ac:dyDescent="0.2">
      <c r="A266" s="1" t="s">
        <v>118</v>
      </c>
      <c r="B266" s="108">
        <v>1</v>
      </c>
      <c r="C266" s="109" t="s">
        <v>284</v>
      </c>
      <c r="D266" s="109"/>
      <c r="E266" s="109" t="s">
        <v>120</v>
      </c>
      <c r="F266" s="87" t="s">
        <v>285</v>
      </c>
      <c r="G266" s="115" t="s">
        <v>286</v>
      </c>
      <c r="H266" s="110">
        <v>180</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287</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x14ac:dyDescent="0.2">
      <c r="A270" s="1" t="s">
        <v>118</v>
      </c>
      <c r="B270" s="108">
        <v>2</v>
      </c>
      <c r="C270" s="109" t="s">
        <v>288</v>
      </c>
      <c r="D270" s="109"/>
      <c r="E270" s="109" t="s">
        <v>164</v>
      </c>
      <c r="F270" s="87" t="s">
        <v>289</v>
      </c>
      <c r="G270" s="115" t="s">
        <v>290</v>
      </c>
      <c r="H270" s="110">
        <v>118</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291</v>
      </c>
      <c r="G272" s="114"/>
      <c r="H272" s="113"/>
      <c r="I272" s="113"/>
      <c r="J272" s="113"/>
      <c r="K272" s="79"/>
      <c r="L272" s="78"/>
    </row>
    <row r="273" spans="1:12" x14ac:dyDescent="0.2">
      <c r="A273" s="1" t="s">
        <v>8</v>
      </c>
      <c r="B273" s="111"/>
      <c r="C273" s="112"/>
      <c r="D273" s="112"/>
      <c r="E273" s="112"/>
      <c r="F273" s="87"/>
      <c r="G273" s="114"/>
      <c r="H273" s="113"/>
      <c r="I273" s="113"/>
      <c r="J273" s="113"/>
      <c r="K273" s="79"/>
      <c r="L273" s="78"/>
    </row>
    <row r="274" spans="1:12" ht="22.5" x14ac:dyDescent="0.2">
      <c r="A274" s="1" t="s">
        <v>118</v>
      </c>
      <c r="B274" s="108">
        <v>3</v>
      </c>
      <c r="C274" s="109" t="s">
        <v>292</v>
      </c>
      <c r="D274" s="109"/>
      <c r="E274" s="109" t="s">
        <v>120</v>
      </c>
      <c r="F274" s="87" t="s">
        <v>293</v>
      </c>
      <c r="G274" s="115" t="s">
        <v>141</v>
      </c>
      <c r="H274" s="110">
        <v>8</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294</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x14ac:dyDescent="0.2">
      <c r="A278" s="1"/>
      <c r="B278" s="116"/>
      <c r="C278" s="117"/>
      <c r="D278" s="117"/>
      <c r="E278" s="117"/>
      <c r="F278" s="117"/>
      <c r="G278" s="118"/>
      <c r="H278" s="119"/>
      <c r="I278" s="119"/>
      <c r="J278" s="119"/>
      <c r="K278" s="81"/>
      <c r="L278" s="82"/>
    </row>
    <row r="279" spans="1:12" ht="22.5" x14ac:dyDescent="0.2">
      <c r="A279" s="1" t="s">
        <v>102</v>
      </c>
      <c r="B279" s="120"/>
      <c r="C279" s="121" t="s">
        <v>368</v>
      </c>
      <c r="D279" s="121"/>
      <c r="E279" s="121"/>
      <c r="F279" s="121" t="s">
        <v>283</v>
      </c>
      <c r="G279" s="122"/>
      <c r="H279" s="123"/>
      <c r="I279" s="123"/>
      <c r="J279" s="123">
        <f>SUBTOTAL(9,J266:J278)</f>
        <v>0</v>
      </c>
      <c r="K279" s="85"/>
      <c r="L279" s="86">
        <f>SUBTOTAL(9,L266:L278)</f>
        <v>0</v>
      </c>
    </row>
    <row r="280" spans="1:12" ht="12" thickBot="1" x14ac:dyDescent="0.25">
      <c r="A280" s="1"/>
      <c r="B280" s="124"/>
      <c r="C280" s="125"/>
      <c r="D280" s="125"/>
      <c r="E280" s="125"/>
      <c r="F280" s="125"/>
      <c r="G280" s="126"/>
      <c r="H280" s="127"/>
      <c r="I280" s="128"/>
      <c r="J280" s="127"/>
      <c r="K280" s="76"/>
      <c r="L280" s="76"/>
    </row>
    <row r="281" spans="1:12" x14ac:dyDescent="0.2">
      <c r="A281" s="1" t="s">
        <v>114</v>
      </c>
      <c r="B281" s="105" t="s">
        <v>115</v>
      </c>
      <c r="C281" s="106" t="s">
        <v>295</v>
      </c>
      <c r="D281" s="106"/>
      <c r="E281" s="106"/>
      <c r="F281" s="106" t="s">
        <v>296</v>
      </c>
      <c r="G281" s="129"/>
      <c r="H281" s="107"/>
      <c r="I281" s="107"/>
      <c r="J281" s="107"/>
      <c r="K281" s="83"/>
      <c r="L281" s="84"/>
    </row>
    <row r="282" spans="1:12" ht="22.5" x14ac:dyDescent="0.2">
      <c r="A282" s="1" t="s">
        <v>118</v>
      </c>
      <c r="B282" s="108">
        <v>12</v>
      </c>
      <c r="C282" s="109" t="s">
        <v>297</v>
      </c>
      <c r="D282" s="109"/>
      <c r="E282" s="109" t="s">
        <v>120</v>
      </c>
      <c r="F282" s="87" t="s">
        <v>298</v>
      </c>
      <c r="G282" s="115" t="s">
        <v>158</v>
      </c>
      <c r="H282" s="110">
        <v>1939.83</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299</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ht="22.5" x14ac:dyDescent="0.2">
      <c r="A286" s="1" t="s">
        <v>118</v>
      </c>
      <c r="B286" s="108">
        <v>13</v>
      </c>
      <c r="C286" s="109" t="s">
        <v>300</v>
      </c>
      <c r="D286" s="109"/>
      <c r="E286" s="109" t="s">
        <v>120</v>
      </c>
      <c r="F286" s="87" t="s">
        <v>301</v>
      </c>
      <c r="G286" s="115" t="s">
        <v>302</v>
      </c>
      <c r="H286" s="153">
        <v>1020</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ht="22.5" x14ac:dyDescent="0.2">
      <c r="A288" s="1" t="s">
        <v>7</v>
      </c>
      <c r="B288" s="111"/>
      <c r="C288" s="112"/>
      <c r="D288" s="112"/>
      <c r="E288" s="112"/>
      <c r="F288" s="87" t="s">
        <v>372</v>
      </c>
      <c r="G288" s="114"/>
      <c r="H288" s="113"/>
      <c r="I288" s="113"/>
      <c r="J288" s="113"/>
      <c r="K288" s="79"/>
      <c r="L288" s="78"/>
    </row>
    <row r="289" spans="1:12" x14ac:dyDescent="0.2">
      <c r="A289" s="1" t="s">
        <v>8</v>
      </c>
      <c r="B289" s="111"/>
      <c r="C289" s="112"/>
      <c r="D289" s="112"/>
      <c r="E289" s="112"/>
      <c r="F289" s="87" t="s">
        <v>124</v>
      </c>
      <c r="G289" s="114"/>
      <c r="H289" s="113"/>
      <c r="I289" s="113"/>
      <c r="J289" s="113"/>
      <c r="K289" s="79"/>
      <c r="L289" s="78"/>
    </row>
    <row r="290" spans="1:12" ht="22.5" x14ac:dyDescent="0.2">
      <c r="A290" s="1" t="s">
        <v>118</v>
      </c>
      <c r="B290" s="108">
        <v>14</v>
      </c>
      <c r="C290" s="109" t="s">
        <v>303</v>
      </c>
      <c r="D290" s="109"/>
      <c r="E290" s="109" t="s">
        <v>120</v>
      </c>
      <c r="F290" s="87" t="s">
        <v>304</v>
      </c>
      <c r="G290" s="115" t="s">
        <v>302</v>
      </c>
      <c r="H290" s="110">
        <v>17188.47</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305</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ht="22.5" x14ac:dyDescent="0.2">
      <c r="A294" s="154" t="s">
        <v>118</v>
      </c>
      <c r="B294" s="155">
        <v>101</v>
      </c>
      <c r="C294" s="156" t="s">
        <v>373</v>
      </c>
      <c r="D294" s="156"/>
      <c r="E294" s="156" t="s">
        <v>120</v>
      </c>
      <c r="F294" s="157" t="s">
        <v>374</v>
      </c>
      <c r="G294" s="158" t="s">
        <v>302</v>
      </c>
      <c r="H294" s="159">
        <v>24636.85</v>
      </c>
      <c r="I294" s="159"/>
      <c r="J294" s="159" t="str">
        <f>IF(ISNUMBER(I294),ROUND(H294*I294,3),"")</f>
        <v/>
      </c>
      <c r="K294" s="160"/>
      <c r="L294" s="161">
        <f>ROUND(H294*K294,2)</f>
        <v>0</v>
      </c>
    </row>
    <row r="295" spans="1:12" x14ac:dyDescent="0.2">
      <c r="A295" s="154" t="s">
        <v>5</v>
      </c>
      <c r="B295" s="162"/>
      <c r="C295" s="163"/>
      <c r="D295" s="163"/>
      <c r="E295" s="163"/>
      <c r="F295" s="157"/>
      <c r="G295" s="164"/>
      <c r="H295" s="165"/>
      <c r="I295" s="165"/>
      <c r="J295" s="165"/>
      <c r="K295" s="166"/>
      <c r="L295" s="167"/>
    </row>
    <row r="296" spans="1:12" ht="22.5" x14ac:dyDescent="0.2">
      <c r="A296" s="154" t="s">
        <v>7</v>
      </c>
      <c r="B296" s="162"/>
      <c r="C296" s="163"/>
      <c r="D296" s="163"/>
      <c r="E296" s="163"/>
      <c r="F296" s="157" t="s">
        <v>375</v>
      </c>
      <c r="G296" s="164"/>
      <c r="H296" s="165"/>
      <c r="I296" s="165"/>
      <c r="J296" s="165"/>
      <c r="K296" s="166"/>
      <c r="L296" s="167"/>
    </row>
    <row r="297" spans="1:12" x14ac:dyDescent="0.2">
      <c r="A297" s="154" t="s">
        <v>8</v>
      </c>
      <c r="B297" s="162"/>
      <c r="C297" s="163"/>
      <c r="D297" s="163"/>
      <c r="E297" s="163"/>
      <c r="F297" s="157" t="s">
        <v>124</v>
      </c>
      <c r="G297" s="164"/>
      <c r="H297" s="165"/>
      <c r="I297" s="165"/>
      <c r="J297" s="165"/>
      <c r="K297" s="166"/>
      <c r="L297" s="167"/>
    </row>
    <row r="298" spans="1:12" ht="22.5" x14ac:dyDescent="0.2">
      <c r="A298" s="1" t="s">
        <v>118</v>
      </c>
      <c r="B298" s="108">
        <v>15</v>
      </c>
      <c r="C298" s="109" t="s">
        <v>306</v>
      </c>
      <c r="D298" s="109"/>
      <c r="E298" s="109" t="s">
        <v>120</v>
      </c>
      <c r="F298" s="87" t="s">
        <v>307</v>
      </c>
      <c r="G298" s="115" t="s">
        <v>166</v>
      </c>
      <c r="H298" s="110">
        <v>2060.9050000000002</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308</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16</v>
      </c>
      <c r="C302" s="109" t="s">
        <v>309</v>
      </c>
      <c r="D302" s="109"/>
      <c r="E302" s="109" t="s">
        <v>120</v>
      </c>
      <c r="F302" s="87" t="s">
        <v>310</v>
      </c>
      <c r="G302" s="115" t="s">
        <v>311</v>
      </c>
      <c r="H302" s="110">
        <v>2731.9470000000001</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ht="33.75" x14ac:dyDescent="0.2">
      <c r="A304" s="1" t="s">
        <v>7</v>
      </c>
      <c r="B304" s="111"/>
      <c r="C304" s="112"/>
      <c r="D304" s="112"/>
      <c r="E304" s="112"/>
      <c r="F304" s="87" t="s">
        <v>312</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17</v>
      </c>
      <c r="C306" s="109" t="s">
        <v>313</v>
      </c>
      <c r="D306" s="109"/>
      <c r="E306" s="109" t="s">
        <v>120</v>
      </c>
      <c r="F306" s="87" t="s">
        <v>314</v>
      </c>
      <c r="G306" s="115" t="s">
        <v>166</v>
      </c>
      <c r="H306" s="110">
        <v>130.97999999999999</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315</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ht="22.5" x14ac:dyDescent="0.2">
      <c r="A310" s="1" t="s">
        <v>118</v>
      </c>
      <c r="B310" s="108">
        <v>18</v>
      </c>
      <c r="C310" s="109" t="s">
        <v>316</v>
      </c>
      <c r="D310" s="109"/>
      <c r="E310" s="109" t="s">
        <v>120</v>
      </c>
      <c r="F310" s="87" t="s">
        <v>317</v>
      </c>
      <c r="G310" s="115" t="s">
        <v>311</v>
      </c>
      <c r="H310" s="110">
        <v>398.87599999999998</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ht="22.5" x14ac:dyDescent="0.2">
      <c r="A312" s="1" t="s">
        <v>7</v>
      </c>
      <c r="B312" s="111"/>
      <c r="C312" s="112"/>
      <c r="D312" s="112"/>
      <c r="E312" s="112"/>
      <c r="F312" s="87" t="s">
        <v>318</v>
      </c>
      <c r="G312" s="114"/>
      <c r="H312" s="113"/>
      <c r="I312" s="113"/>
      <c r="J312" s="113"/>
      <c r="K312" s="79"/>
      <c r="L312" s="78"/>
    </row>
    <row r="313" spans="1:12" x14ac:dyDescent="0.2">
      <c r="A313" s="1" t="s">
        <v>8</v>
      </c>
      <c r="B313" s="111"/>
      <c r="C313" s="112"/>
      <c r="D313" s="112"/>
      <c r="E313" s="112"/>
      <c r="F313" s="87" t="s">
        <v>124</v>
      </c>
      <c r="G313" s="114"/>
      <c r="H313" s="113"/>
      <c r="I313" s="113"/>
      <c r="J313" s="113"/>
      <c r="K313" s="79"/>
      <c r="L313" s="78"/>
    </row>
    <row r="314" spans="1:12" x14ac:dyDescent="0.2">
      <c r="A314" s="1"/>
      <c r="B314" s="116"/>
      <c r="C314" s="117"/>
      <c r="D314" s="117"/>
      <c r="E314" s="117"/>
      <c r="F314" s="117"/>
      <c r="G314" s="118"/>
      <c r="H314" s="119"/>
      <c r="I314" s="119"/>
      <c r="J314" s="119"/>
      <c r="K314" s="81"/>
      <c r="L314" s="82"/>
    </row>
    <row r="315" spans="1:12" ht="22.5" x14ac:dyDescent="0.2">
      <c r="A315" s="1" t="s">
        <v>102</v>
      </c>
      <c r="B315" s="120"/>
      <c r="C315" s="121" t="s">
        <v>369</v>
      </c>
      <c r="D315" s="121"/>
      <c r="E315" s="121"/>
      <c r="F315" s="121" t="s">
        <v>296</v>
      </c>
      <c r="G315" s="122"/>
      <c r="H315" s="123"/>
      <c r="I315" s="123"/>
      <c r="J315" s="123">
        <f>SUBTOTAL(9,J282:J314)</f>
        <v>0</v>
      </c>
      <c r="K315" s="85"/>
      <c r="L315" s="86">
        <f>SUBTOTAL(9,L282:L314)</f>
        <v>0</v>
      </c>
    </row>
    <row r="316" spans="1:12" ht="12" thickBot="1" x14ac:dyDescent="0.25">
      <c r="A316" s="1"/>
      <c r="B316" s="124"/>
      <c r="C316" s="125"/>
      <c r="D316" s="125"/>
      <c r="E316" s="125"/>
      <c r="F316" s="125"/>
      <c r="G316" s="126"/>
      <c r="H316" s="127"/>
      <c r="I316" s="128"/>
      <c r="J316" s="127"/>
      <c r="K316" s="76"/>
      <c r="L316" s="76"/>
    </row>
    <row r="317" spans="1:12" x14ac:dyDescent="0.2">
      <c r="A317" s="1" t="s">
        <v>114</v>
      </c>
      <c r="B317" s="105" t="s">
        <v>115</v>
      </c>
      <c r="C317" s="106" t="s">
        <v>319</v>
      </c>
      <c r="D317" s="106"/>
      <c r="E317" s="106"/>
      <c r="F317" s="106" t="s">
        <v>320</v>
      </c>
      <c r="G317" s="129"/>
      <c r="H317" s="107"/>
      <c r="I317" s="107"/>
      <c r="J317" s="107"/>
      <c r="K317" s="83"/>
      <c r="L317" s="84"/>
    </row>
    <row r="318" spans="1:12" ht="22.5" x14ac:dyDescent="0.2">
      <c r="A318" s="1" t="s">
        <v>118</v>
      </c>
      <c r="B318" s="108">
        <v>57</v>
      </c>
      <c r="C318" s="109" t="s">
        <v>160</v>
      </c>
      <c r="D318" s="109"/>
      <c r="E318" s="109" t="s">
        <v>120</v>
      </c>
      <c r="F318" s="87" t="s">
        <v>161</v>
      </c>
      <c r="G318" s="115" t="s">
        <v>158</v>
      </c>
      <c r="H318" s="110">
        <v>82.266999999999996</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321</v>
      </c>
      <c r="G320" s="114"/>
      <c r="H320" s="113"/>
      <c r="I320" s="113"/>
      <c r="J320" s="113"/>
      <c r="K320" s="79"/>
      <c r="L320" s="78"/>
    </row>
    <row r="321" spans="1:12" x14ac:dyDescent="0.2">
      <c r="A321" s="1" t="s">
        <v>8</v>
      </c>
      <c r="B321" s="111"/>
      <c r="C321" s="112"/>
      <c r="D321" s="112"/>
      <c r="E321" s="112"/>
      <c r="F321" s="87" t="s">
        <v>124</v>
      </c>
      <c r="G321" s="114"/>
      <c r="H321" s="113"/>
      <c r="I321" s="113"/>
      <c r="J321" s="113"/>
      <c r="K321" s="79"/>
      <c r="L321" s="78"/>
    </row>
    <row r="322" spans="1:12" ht="22.5" x14ac:dyDescent="0.2">
      <c r="A322" s="1" t="s">
        <v>118</v>
      </c>
      <c r="B322" s="108">
        <v>58</v>
      </c>
      <c r="C322" s="109" t="s">
        <v>156</v>
      </c>
      <c r="D322" s="109"/>
      <c r="E322" s="109" t="s">
        <v>120</v>
      </c>
      <c r="F322" s="87" t="s">
        <v>157</v>
      </c>
      <c r="G322" s="115" t="s">
        <v>158</v>
      </c>
      <c r="H322" s="110">
        <v>162.70099999999999</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322</v>
      </c>
      <c r="G324" s="114"/>
      <c r="H324" s="113"/>
      <c r="I324" s="113"/>
      <c r="J324" s="113"/>
      <c r="K324" s="79"/>
      <c r="L324" s="78"/>
    </row>
    <row r="325" spans="1:12" x14ac:dyDescent="0.2">
      <c r="A325" s="1" t="s">
        <v>8</v>
      </c>
      <c r="B325" s="111"/>
      <c r="C325" s="112"/>
      <c r="D325" s="112"/>
      <c r="E325" s="112"/>
      <c r="F325" s="87" t="s">
        <v>124</v>
      </c>
      <c r="G325" s="114"/>
      <c r="H325" s="113"/>
      <c r="I325" s="113"/>
      <c r="J325" s="113"/>
      <c r="K325" s="79"/>
      <c r="L325" s="78"/>
    </row>
    <row r="326" spans="1:12" ht="22.5" x14ac:dyDescent="0.2">
      <c r="A326" s="1" t="s">
        <v>118</v>
      </c>
      <c r="B326" s="108">
        <v>59</v>
      </c>
      <c r="C326" s="109" t="s">
        <v>297</v>
      </c>
      <c r="D326" s="109"/>
      <c r="E326" s="109" t="s">
        <v>120</v>
      </c>
      <c r="F326" s="87" t="s">
        <v>298</v>
      </c>
      <c r="G326" s="115" t="s">
        <v>158</v>
      </c>
      <c r="H326" s="110">
        <v>20.873000000000001</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323</v>
      </c>
      <c r="G328" s="114"/>
      <c r="H328" s="113"/>
      <c r="I328" s="113"/>
      <c r="J328" s="113"/>
      <c r="K328" s="79"/>
      <c r="L328" s="78"/>
    </row>
    <row r="329" spans="1:12" x14ac:dyDescent="0.2">
      <c r="A329" s="1" t="s">
        <v>8</v>
      </c>
      <c r="B329" s="111"/>
      <c r="C329" s="112"/>
      <c r="D329" s="112"/>
      <c r="E329" s="112"/>
      <c r="F329" s="87" t="s">
        <v>124</v>
      </c>
      <c r="G329" s="114"/>
      <c r="H329" s="113"/>
      <c r="I329" s="113"/>
      <c r="J329" s="113"/>
      <c r="K329" s="79"/>
      <c r="L329" s="78"/>
    </row>
    <row r="330" spans="1:12" ht="22.5" x14ac:dyDescent="0.2">
      <c r="A330" s="1" t="s">
        <v>118</v>
      </c>
      <c r="B330" s="108">
        <v>60</v>
      </c>
      <c r="C330" s="109" t="s">
        <v>300</v>
      </c>
      <c r="D330" s="109"/>
      <c r="E330" s="109" t="s">
        <v>120</v>
      </c>
      <c r="F330" s="87" t="s">
        <v>301</v>
      </c>
      <c r="G330" s="115" t="s">
        <v>302</v>
      </c>
      <c r="H330" s="110">
        <v>709.68200000000002</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x14ac:dyDescent="0.2">
      <c r="A332" s="1" t="s">
        <v>7</v>
      </c>
      <c r="B332" s="111"/>
      <c r="C332" s="112"/>
      <c r="D332" s="112"/>
      <c r="E332" s="112"/>
      <c r="F332" s="87" t="s">
        <v>324</v>
      </c>
      <c r="G332" s="114"/>
      <c r="H332" s="113"/>
      <c r="I332" s="113"/>
      <c r="J332" s="113"/>
      <c r="K332" s="79"/>
      <c r="L332" s="78"/>
    </row>
    <row r="333" spans="1:12" x14ac:dyDescent="0.2">
      <c r="A333" s="1" t="s">
        <v>8</v>
      </c>
      <c r="B333" s="111"/>
      <c r="C333" s="112"/>
      <c r="D333" s="112"/>
      <c r="E333" s="112"/>
      <c r="F333" s="87" t="s">
        <v>124</v>
      </c>
      <c r="G333" s="114"/>
      <c r="H333" s="113"/>
      <c r="I333" s="113"/>
      <c r="J333" s="113"/>
      <c r="K333" s="79"/>
      <c r="L333" s="78"/>
    </row>
    <row r="334" spans="1:12" ht="22.5" x14ac:dyDescent="0.2">
      <c r="A334" s="1" t="s">
        <v>118</v>
      </c>
      <c r="B334" s="108">
        <v>61</v>
      </c>
      <c r="C334" s="109" t="s">
        <v>184</v>
      </c>
      <c r="D334" s="109"/>
      <c r="E334" s="109" t="s">
        <v>120</v>
      </c>
      <c r="F334" s="87" t="s">
        <v>185</v>
      </c>
      <c r="G334" s="115" t="s">
        <v>166</v>
      </c>
      <c r="H334" s="110">
        <v>79.022999999999996</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325</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62</v>
      </c>
      <c r="C338" s="109" t="s">
        <v>253</v>
      </c>
      <c r="D338" s="109"/>
      <c r="E338" s="109" t="s">
        <v>120</v>
      </c>
      <c r="F338" s="87" t="s">
        <v>254</v>
      </c>
      <c r="G338" s="115" t="s">
        <v>166</v>
      </c>
      <c r="H338" s="110">
        <v>216.49299999999999</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326</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63</v>
      </c>
      <c r="C342" s="109" t="s">
        <v>327</v>
      </c>
      <c r="D342" s="109"/>
      <c r="E342" s="109" t="s">
        <v>120</v>
      </c>
      <c r="F342" s="87" t="s">
        <v>328</v>
      </c>
      <c r="G342" s="115" t="s">
        <v>141</v>
      </c>
      <c r="H342" s="110">
        <v>37</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329</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64</v>
      </c>
      <c r="C346" s="109" t="s">
        <v>241</v>
      </c>
      <c r="D346" s="109"/>
      <c r="E346" s="109" t="s">
        <v>120</v>
      </c>
      <c r="F346" s="87" t="s">
        <v>242</v>
      </c>
      <c r="G346" s="115" t="s">
        <v>141</v>
      </c>
      <c r="H346" s="110">
        <v>10</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x14ac:dyDescent="0.2">
      <c r="A348" s="1" t="s">
        <v>7</v>
      </c>
      <c r="B348" s="111"/>
      <c r="C348" s="112"/>
      <c r="D348" s="112"/>
      <c r="E348" s="112"/>
      <c r="F348" s="87" t="s">
        <v>330</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65</v>
      </c>
      <c r="C350" s="109" t="s">
        <v>244</v>
      </c>
      <c r="D350" s="109"/>
      <c r="E350" s="109" t="s">
        <v>120</v>
      </c>
      <c r="F350" s="87" t="s">
        <v>245</v>
      </c>
      <c r="G350" s="115" t="s">
        <v>141</v>
      </c>
      <c r="H350" s="110">
        <v>14</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331</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66</v>
      </c>
      <c r="C354" s="109" t="s">
        <v>332</v>
      </c>
      <c r="D354" s="109"/>
      <c r="E354" s="109" t="s">
        <v>120</v>
      </c>
      <c r="F354" s="87" t="s">
        <v>333</v>
      </c>
      <c r="G354" s="115" t="s">
        <v>158</v>
      </c>
      <c r="H354" s="110">
        <v>193.6</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334</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67</v>
      </c>
      <c r="C358" s="109" t="s">
        <v>335</v>
      </c>
      <c r="D358" s="109"/>
      <c r="E358" s="109" t="s">
        <v>120</v>
      </c>
      <c r="F358" s="87" t="s">
        <v>336</v>
      </c>
      <c r="G358" s="115" t="s">
        <v>166</v>
      </c>
      <c r="H358" s="110">
        <v>327.96800000000002</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x14ac:dyDescent="0.2">
      <c r="A360" s="1" t="s">
        <v>7</v>
      </c>
      <c r="B360" s="111"/>
      <c r="C360" s="112"/>
      <c r="D360" s="112"/>
      <c r="E360" s="112"/>
      <c r="F360" s="87" t="s">
        <v>337</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68</v>
      </c>
      <c r="C362" s="109" t="s">
        <v>256</v>
      </c>
      <c r="D362" s="109"/>
      <c r="E362" s="109" t="s">
        <v>120</v>
      </c>
      <c r="F362" s="87" t="s">
        <v>257</v>
      </c>
      <c r="G362" s="115" t="s">
        <v>166</v>
      </c>
      <c r="H362" s="110">
        <v>544.46100000000001</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338</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69</v>
      </c>
      <c r="C366" s="109" t="s">
        <v>306</v>
      </c>
      <c r="D366" s="109"/>
      <c r="E366" s="109" t="s">
        <v>120</v>
      </c>
      <c r="F366" s="87" t="s">
        <v>307</v>
      </c>
      <c r="G366" s="115" t="s">
        <v>166</v>
      </c>
      <c r="H366" s="110">
        <v>26.422000000000001</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x14ac:dyDescent="0.2">
      <c r="A368" s="1" t="s">
        <v>7</v>
      </c>
      <c r="B368" s="111"/>
      <c r="C368" s="112"/>
      <c r="D368" s="112"/>
      <c r="E368" s="112"/>
      <c r="F368" s="87" t="s">
        <v>339</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ht="22.5" x14ac:dyDescent="0.2">
      <c r="A370" s="1" t="s">
        <v>118</v>
      </c>
      <c r="B370" s="108">
        <v>70</v>
      </c>
      <c r="C370" s="109" t="s">
        <v>340</v>
      </c>
      <c r="D370" s="109"/>
      <c r="E370" s="109" t="s">
        <v>120</v>
      </c>
      <c r="F370" s="87" t="s">
        <v>341</v>
      </c>
      <c r="G370" s="115" t="s">
        <v>141</v>
      </c>
      <c r="H370" s="110">
        <v>1</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342</v>
      </c>
      <c r="G372" s="114"/>
      <c r="H372" s="113"/>
      <c r="I372" s="113"/>
      <c r="J372" s="113"/>
      <c r="K372" s="79"/>
      <c r="L372" s="78"/>
    </row>
    <row r="373" spans="1:12" x14ac:dyDescent="0.2">
      <c r="A373" s="1" t="s">
        <v>8</v>
      </c>
      <c r="B373" s="111"/>
      <c r="C373" s="112"/>
      <c r="D373" s="112"/>
      <c r="E373" s="112"/>
      <c r="F373" s="87" t="s">
        <v>124</v>
      </c>
      <c r="G373" s="114"/>
      <c r="H373" s="113"/>
      <c r="I373" s="113"/>
      <c r="J373" s="113"/>
      <c r="K373" s="79"/>
      <c r="L373" s="78"/>
    </row>
    <row r="374" spans="1:12" ht="22.5" x14ac:dyDescent="0.2">
      <c r="A374" s="1" t="s">
        <v>118</v>
      </c>
      <c r="B374" s="108">
        <v>71</v>
      </c>
      <c r="C374" s="109" t="s">
        <v>343</v>
      </c>
      <c r="D374" s="109"/>
      <c r="E374" s="109" t="s">
        <v>120</v>
      </c>
      <c r="F374" s="87" t="s">
        <v>344</v>
      </c>
      <c r="G374" s="115" t="s">
        <v>141</v>
      </c>
      <c r="H374" s="110">
        <v>1</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342</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72</v>
      </c>
      <c r="C378" s="109" t="s">
        <v>345</v>
      </c>
      <c r="D378" s="109"/>
      <c r="E378" s="109" t="s">
        <v>120</v>
      </c>
      <c r="F378" s="87" t="s">
        <v>346</v>
      </c>
      <c r="G378" s="115" t="s">
        <v>141</v>
      </c>
      <c r="H378" s="110">
        <v>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342</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73</v>
      </c>
      <c r="C382" s="109" t="s">
        <v>347</v>
      </c>
      <c r="D382" s="109"/>
      <c r="E382" s="109" t="s">
        <v>120</v>
      </c>
      <c r="F382" s="87" t="s">
        <v>348</v>
      </c>
      <c r="G382" s="115" t="s">
        <v>141</v>
      </c>
      <c r="H382" s="110">
        <v>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342</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74</v>
      </c>
      <c r="C386" s="109" t="s">
        <v>349</v>
      </c>
      <c r="D386" s="109"/>
      <c r="E386" s="109" t="s">
        <v>120</v>
      </c>
      <c r="F386" s="87" t="s">
        <v>350</v>
      </c>
      <c r="G386" s="115" t="s">
        <v>141</v>
      </c>
      <c r="H386" s="110">
        <v>1</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342</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75</v>
      </c>
      <c r="C390" s="109" t="s">
        <v>232</v>
      </c>
      <c r="D390" s="109"/>
      <c r="E390" s="109" t="s">
        <v>120</v>
      </c>
      <c r="F390" s="87" t="s">
        <v>233</v>
      </c>
      <c r="G390" s="115" t="s">
        <v>141</v>
      </c>
      <c r="H390" s="110">
        <v>1</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342</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76</v>
      </c>
      <c r="C394" s="109" t="s">
        <v>351</v>
      </c>
      <c r="D394" s="109"/>
      <c r="E394" s="109" t="s">
        <v>120</v>
      </c>
      <c r="F394" s="87" t="s">
        <v>352</v>
      </c>
      <c r="G394" s="115" t="s">
        <v>166</v>
      </c>
      <c r="H394" s="110">
        <v>37.832999999999998</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353</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77</v>
      </c>
      <c r="C398" s="109" t="s">
        <v>354</v>
      </c>
      <c r="D398" s="109"/>
      <c r="E398" s="109" t="s">
        <v>120</v>
      </c>
      <c r="F398" s="87" t="s">
        <v>355</v>
      </c>
      <c r="G398" s="115" t="s">
        <v>286</v>
      </c>
      <c r="H398" s="110">
        <v>11.704000000000001</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ht="22.5" x14ac:dyDescent="0.2">
      <c r="A400" s="1" t="s">
        <v>7</v>
      </c>
      <c r="B400" s="111"/>
      <c r="C400" s="112"/>
      <c r="D400" s="112"/>
      <c r="E400" s="112"/>
      <c r="F400" s="87" t="s">
        <v>356</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78</v>
      </c>
      <c r="C402" s="109" t="s">
        <v>357</v>
      </c>
      <c r="D402" s="109"/>
      <c r="E402" s="109" t="s">
        <v>120</v>
      </c>
      <c r="F402" s="87" t="s">
        <v>358</v>
      </c>
      <c r="G402" s="115" t="s">
        <v>286</v>
      </c>
      <c r="H402" s="110">
        <v>11.704000000000001</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ht="22.5" x14ac:dyDescent="0.2">
      <c r="A404" s="1" t="s">
        <v>7</v>
      </c>
      <c r="B404" s="111"/>
      <c r="C404" s="112"/>
      <c r="D404" s="112"/>
      <c r="E404" s="112"/>
      <c r="F404" s="87" t="s">
        <v>359</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ht="22.5" x14ac:dyDescent="0.2">
      <c r="A406" s="1" t="s">
        <v>118</v>
      </c>
      <c r="B406" s="108">
        <v>79</v>
      </c>
      <c r="C406" s="109" t="s">
        <v>360</v>
      </c>
      <c r="D406" s="109"/>
      <c r="E406" s="109" t="s">
        <v>120</v>
      </c>
      <c r="F406" s="87" t="s">
        <v>361</v>
      </c>
      <c r="G406" s="115" t="s">
        <v>311</v>
      </c>
      <c r="H406" s="110">
        <v>17.181000000000001</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ht="22.5" x14ac:dyDescent="0.2">
      <c r="A408" s="1" t="s">
        <v>7</v>
      </c>
      <c r="B408" s="111"/>
      <c r="C408" s="112"/>
      <c r="D408" s="112"/>
      <c r="E408" s="112"/>
      <c r="F408" s="87" t="s">
        <v>362</v>
      </c>
      <c r="G408" s="114"/>
      <c r="H408" s="113"/>
      <c r="I408" s="113"/>
      <c r="J408" s="113"/>
      <c r="K408" s="79"/>
      <c r="L408" s="78"/>
    </row>
    <row r="409" spans="1:12" x14ac:dyDescent="0.2">
      <c r="A409" s="1" t="s">
        <v>8</v>
      </c>
      <c r="B409" s="111"/>
      <c r="C409" s="112"/>
      <c r="D409" s="112"/>
      <c r="E409" s="112"/>
      <c r="F409" s="87" t="s">
        <v>124</v>
      </c>
      <c r="G409" s="114"/>
      <c r="H409" s="113"/>
      <c r="I409" s="113"/>
      <c r="J409" s="113"/>
      <c r="K409" s="79"/>
      <c r="L409" s="78"/>
    </row>
    <row r="410" spans="1:12" x14ac:dyDescent="0.2">
      <c r="A410" s="1"/>
      <c r="B410" s="130"/>
      <c r="C410" s="131"/>
      <c r="D410" s="131"/>
      <c r="E410" s="131"/>
      <c r="F410" s="131"/>
      <c r="G410" s="132"/>
      <c r="H410" s="133"/>
      <c r="I410" s="133"/>
      <c r="J410" s="133"/>
      <c r="K410" s="89"/>
      <c r="L410" s="90"/>
    </row>
    <row r="411" spans="1:12" ht="22.5" x14ac:dyDescent="0.2">
      <c r="A411" s="1" t="s">
        <v>102</v>
      </c>
      <c r="B411" s="120"/>
      <c r="C411" s="121" t="s">
        <v>370</v>
      </c>
      <c r="D411" s="121"/>
      <c r="E411" s="121"/>
      <c r="F411" s="121" t="s">
        <v>320</v>
      </c>
      <c r="G411" s="122"/>
      <c r="H411" s="123"/>
      <c r="I411" s="123"/>
      <c r="J411" s="123">
        <f>SUBTOTAL(9,J318:J410)</f>
        <v>0</v>
      </c>
      <c r="K411" s="85"/>
      <c r="L411" s="86">
        <f>SUBTOTAL(9,L318:L410)</f>
        <v>0</v>
      </c>
    </row>
    <row r="412" spans="1:12" x14ac:dyDescent="0.2">
      <c r="A412" s="1"/>
      <c r="B412" s="134"/>
      <c r="C412" s="135"/>
      <c r="D412" s="135"/>
      <c r="E412" s="135"/>
      <c r="F412" s="135"/>
      <c r="G412" s="136"/>
      <c r="H412" s="137"/>
      <c r="I412" s="138"/>
      <c r="J412" s="137"/>
      <c r="K412" s="88"/>
      <c r="L412" s="88"/>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0"/>
    </row>
    <row r="1069" spans="1:12" x14ac:dyDescent="0.2">
      <c r="A1069" s="1"/>
      <c r="B1069" s="139"/>
      <c r="C1069" s="75"/>
      <c r="D1069" s="75"/>
      <c r="E1069" s="75"/>
      <c r="F1069" s="75"/>
      <c r="G1069" s="140"/>
      <c r="H1069" s="141"/>
      <c r="I1069" s="142"/>
      <c r="J1069" s="141"/>
      <c r="K1069" s="70"/>
      <c r="L1069" s="70"/>
    </row>
    <row r="1070" spans="1:12" x14ac:dyDescent="0.2">
      <c r="A1070" s="1"/>
      <c r="B1070" s="139"/>
      <c r="C1070" s="75"/>
      <c r="D1070" s="75"/>
      <c r="E1070" s="75"/>
      <c r="F1070" s="75"/>
      <c r="G1070" s="140"/>
      <c r="H1070" s="141"/>
      <c r="I1070" s="142"/>
      <c r="J1070" s="141"/>
      <c r="K1070" s="70"/>
      <c r="L1070" s="70"/>
    </row>
    <row r="1071" spans="1:12" x14ac:dyDescent="0.2">
      <c r="A1071" s="1"/>
      <c r="B1071" s="139"/>
      <c r="C1071" s="75"/>
      <c r="D1071" s="75"/>
      <c r="E1071" s="75"/>
      <c r="F1071" s="75"/>
      <c r="G1071" s="140"/>
      <c r="H1071" s="141"/>
      <c r="I1071" s="142"/>
      <c r="J1071" s="141"/>
      <c r="K1071" s="70"/>
      <c r="L1071" s="70"/>
    </row>
    <row r="1072" spans="1:12" x14ac:dyDescent="0.2">
      <c r="A1072" s="1"/>
      <c r="B1072" s="139"/>
      <c r="C1072" s="75"/>
      <c r="D1072" s="75"/>
      <c r="E1072" s="75"/>
      <c r="F1072" s="75"/>
      <c r="G1072" s="140"/>
      <c r="H1072" s="141"/>
      <c r="I1072" s="142"/>
      <c r="J1072" s="141"/>
      <c r="K1072" s="70"/>
      <c r="L1072" s="70"/>
    </row>
    <row r="1073" spans="1:12" x14ac:dyDescent="0.2">
      <c r="A1073" s="1"/>
      <c r="B1073" s="139"/>
      <c r="C1073" s="75"/>
      <c r="D1073" s="75"/>
      <c r="E1073" s="75"/>
      <c r="F1073" s="75"/>
      <c r="G1073" s="140"/>
      <c r="H1073" s="141"/>
      <c r="I1073" s="142"/>
      <c r="J1073" s="141"/>
      <c r="K1073" s="70"/>
      <c r="L1073" s="70"/>
    </row>
    <row r="1074" spans="1:12" x14ac:dyDescent="0.2">
      <c r="A1074" s="1"/>
      <c r="B1074" s="139"/>
      <c r="C1074" s="75"/>
      <c r="D1074" s="75"/>
      <c r="E1074" s="75"/>
      <c r="F1074" s="75"/>
      <c r="G1074" s="140"/>
      <c r="H1074" s="141"/>
      <c r="I1074" s="142"/>
      <c r="J1074" s="141"/>
      <c r="K1074" s="70"/>
      <c r="L1074" s="70"/>
    </row>
    <row r="1075" spans="1:12" x14ac:dyDescent="0.2">
      <c r="A1075" s="1"/>
      <c r="B1075" s="139"/>
      <c r="C1075" s="75"/>
      <c r="D1075" s="75"/>
      <c r="E1075" s="75"/>
      <c r="F1075" s="75"/>
      <c r="G1075" s="140"/>
      <c r="H1075" s="141"/>
      <c r="I1075" s="142"/>
      <c r="J1075" s="141"/>
      <c r="K1075" s="70"/>
      <c r="L1075" s="70"/>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1"/>
    </row>
    <row r="1090" spans="1:12" x14ac:dyDescent="0.2">
      <c r="A1090" s="1"/>
      <c r="B1090" s="139"/>
      <c r="C1090" s="75"/>
      <c r="D1090" s="75"/>
      <c r="E1090" s="75"/>
      <c r="F1090" s="75"/>
      <c r="G1090" s="140"/>
      <c r="H1090" s="141"/>
      <c r="I1090" s="142"/>
      <c r="J1090" s="141"/>
      <c r="K1090" s="70"/>
      <c r="L1090" s="71"/>
    </row>
    <row r="1091" spans="1:12" x14ac:dyDescent="0.2">
      <c r="A1091" s="1"/>
      <c r="B1091" s="139"/>
      <c r="C1091" s="75"/>
      <c r="D1091" s="75"/>
      <c r="E1091" s="75"/>
      <c r="F1091" s="75"/>
      <c r="G1091" s="140"/>
      <c r="H1091" s="141"/>
      <c r="I1091" s="142"/>
      <c r="J1091" s="141"/>
      <c r="K1091" s="70"/>
      <c r="L1091" s="71"/>
    </row>
    <row r="1092" spans="1:12" x14ac:dyDescent="0.2">
      <c r="A1092" s="1"/>
      <c r="B1092" s="139"/>
      <c r="C1092" s="75"/>
      <c r="D1092" s="75"/>
      <c r="E1092" s="75"/>
      <c r="F1092" s="75"/>
      <c r="G1092" s="140"/>
      <c r="H1092" s="141"/>
      <c r="I1092" s="142"/>
      <c r="J1092" s="141"/>
      <c r="K1092" s="70"/>
      <c r="L1092" s="71"/>
    </row>
    <row r="1093" spans="1:12" x14ac:dyDescent="0.2">
      <c r="A1093" s="1"/>
      <c r="B1093" s="139"/>
      <c r="C1093" s="75"/>
      <c r="D1093" s="75"/>
      <c r="E1093" s="75"/>
      <c r="F1093" s="75"/>
      <c r="G1093" s="140"/>
      <c r="H1093" s="141"/>
      <c r="I1093" s="142"/>
      <c r="J1093" s="141"/>
      <c r="K1093" s="70"/>
      <c r="L1093" s="71"/>
    </row>
    <row r="1094" spans="1:12" x14ac:dyDescent="0.2">
      <c r="A1094" s="1"/>
      <c r="B1094" s="139"/>
      <c r="C1094" s="75"/>
      <c r="D1094" s="75"/>
      <c r="E1094" s="75"/>
      <c r="F1094" s="75"/>
      <c r="G1094" s="140"/>
      <c r="H1094" s="141"/>
      <c r="I1094" s="142"/>
      <c r="J1094" s="141"/>
      <c r="K1094" s="70"/>
      <c r="L1094" s="71"/>
    </row>
    <row r="1095" spans="1:12" x14ac:dyDescent="0.2">
      <c r="A1095" s="1"/>
      <c r="B1095" s="139"/>
      <c r="C1095" s="75"/>
      <c r="D1095" s="75"/>
      <c r="E1095" s="75"/>
      <c r="F1095" s="75"/>
      <c r="G1095" s="140"/>
      <c r="H1095" s="141"/>
      <c r="I1095" s="142"/>
      <c r="J1095" s="141"/>
      <c r="K1095" s="70"/>
      <c r="L1095" s="71"/>
    </row>
    <row r="1096" spans="1:12" x14ac:dyDescent="0.2">
      <c r="A1096" s="1"/>
      <c r="B1096" s="139"/>
      <c r="C1096" s="75"/>
      <c r="D1096" s="75"/>
      <c r="E1096" s="75"/>
      <c r="F1096" s="75"/>
      <c r="G1096" s="140"/>
      <c r="H1096" s="141"/>
      <c r="I1096" s="142"/>
      <c r="J1096" s="141"/>
      <c r="K1096" s="70"/>
      <c r="L1096" s="71"/>
    </row>
    <row r="1097" spans="1:12" x14ac:dyDescent="0.2">
      <c r="A1097" s="1"/>
      <c r="B1097" s="139"/>
      <c r="C1097" s="75"/>
      <c r="D1097" s="75"/>
      <c r="E1097" s="75"/>
      <c r="F1097" s="75"/>
      <c r="G1097" s="140"/>
      <c r="H1097" s="141"/>
      <c r="I1097" s="142"/>
      <c r="J1097" s="141"/>
      <c r="K1097" s="70"/>
      <c r="L1097" s="72"/>
    </row>
    <row r="1098" spans="1:12" x14ac:dyDescent="0.2">
      <c r="A1098" s="1"/>
      <c r="B1098" s="139"/>
      <c r="C1098" s="75"/>
      <c r="D1098" s="75"/>
      <c r="E1098" s="75"/>
      <c r="F1098" s="75"/>
      <c r="G1098" s="140"/>
      <c r="H1098" s="141"/>
      <c r="I1098" s="142"/>
      <c r="J1098" s="141"/>
      <c r="K1098" s="70"/>
      <c r="L1098" s="72"/>
    </row>
    <row r="1099" spans="1:12" x14ac:dyDescent="0.2">
      <c r="A1099" s="1"/>
      <c r="B1099" s="139"/>
      <c r="C1099" s="75"/>
      <c r="D1099" s="75"/>
      <c r="E1099" s="75"/>
      <c r="F1099" s="75"/>
      <c r="G1099" s="140"/>
      <c r="H1099" s="141"/>
      <c r="I1099" s="142"/>
      <c r="J1099" s="141"/>
      <c r="K1099" s="70"/>
      <c r="L1099" s="72"/>
    </row>
    <row r="1100" spans="1:12" x14ac:dyDescent="0.2">
      <c r="A1100" s="1"/>
      <c r="B1100" s="139"/>
      <c r="C1100" s="75"/>
      <c r="D1100" s="75"/>
      <c r="E1100" s="75"/>
      <c r="F1100" s="75"/>
      <c r="G1100" s="140"/>
      <c r="H1100" s="141"/>
      <c r="I1100" s="142"/>
      <c r="J1100" s="141"/>
      <c r="K1100" s="70"/>
      <c r="L1100" s="72"/>
    </row>
    <row r="1101" spans="1:12" x14ac:dyDescent="0.2">
      <c r="A1101" s="1"/>
      <c r="B1101" s="139"/>
      <c r="C1101" s="75"/>
      <c r="D1101" s="75"/>
      <c r="E1101" s="75"/>
      <c r="F1101" s="75"/>
      <c r="G1101" s="140"/>
      <c r="H1101" s="141"/>
      <c r="I1101" s="142"/>
      <c r="J1101" s="141"/>
      <c r="K1101" s="70"/>
      <c r="L1101" s="72"/>
    </row>
    <row r="1102" spans="1:12" x14ac:dyDescent="0.2">
      <c r="A1102" s="1"/>
      <c r="B1102" s="139"/>
      <c r="C1102" s="75"/>
      <c r="D1102" s="75"/>
      <c r="E1102" s="75"/>
      <c r="F1102" s="75"/>
      <c r="G1102" s="140"/>
      <c r="H1102" s="141"/>
      <c r="I1102" s="142"/>
      <c r="J1102" s="141"/>
      <c r="K1102" s="70"/>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A1106" s="1"/>
      <c r="B1106" s="139"/>
      <c r="C1106" s="75"/>
      <c r="D1106" s="75"/>
      <c r="E1106" s="75"/>
      <c r="F1106" s="75"/>
      <c r="G1106" s="140"/>
      <c r="H1106" s="141"/>
      <c r="I1106" s="142"/>
      <c r="J1106" s="141"/>
      <c r="K1106" s="71"/>
      <c r="L1106" s="72"/>
    </row>
    <row r="1107" spans="1:12" x14ac:dyDescent="0.2">
      <c r="A1107" s="1"/>
      <c r="B1107" s="139"/>
      <c r="C1107" s="75"/>
      <c r="D1107" s="75"/>
      <c r="E1107" s="75"/>
      <c r="F1107" s="75"/>
      <c r="G1107" s="140"/>
      <c r="H1107" s="141"/>
      <c r="I1107" s="142"/>
      <c r="J1107" s="141"/>
      <c r="K1107" s="71"/>
      <c r="L1107" s="72"/>
    </row>
    <row r="1108" spans="1:12" x14ac:dyDescent="0.2">
      <c r="A1108" s="1"/>
      <c r="B1108" s="139"/>
      <c r="C1108" s="75"/>
      <c r="D1108" s="75"/>
      <c r="E1108" s="75"/>
      <c r="F1108" s="75"/>
      <c r="G1108" s="140"/>
      <c r="H1108" s="141"/>
      <c r="I1108" s="142"/>
      <c r="J1108" s="141"/>
      <c r="K1108" s="71"/>
      <c r="L1108" s="72"/>
    </row>
    <row r="1109" spans="1:12" x14ac:dyDescent="0.2">
      <c r="A1109" s="1"/>
      <c r="B1109" s="139"/>
      <c r="C1109" s="75"/>
      <c r="D1109" s="75"/>
      <c r="E1109" s="75"/>
      <c r="F1109" s="75"/>
      <c r="G1109" s="140"/>
      <c r="H1109" s="141"/>
      <c r="I1109" s="142"/>
      <c r="J1109" s="141"/>
      <c r="K1109" s="71"/>
      <c r="L1109" s="72"/>
    </row>
    <row r="1110" spans="1:12" x14ac:dyDescent="0.2">
      <c r="A1110" s="1"/>
      <c r="B1110" s="139"/>
      <c r="C1110" s="75"/>
      <c r="D1110" s="75"/>
      <c r="E1110" s="75"/>
      <c r="F1110" s="75"/>
      <c r="G1110" s="140"/>
      <c r="H1110" s="141"/>
      <c r="I1110" s="142"/>
      <c r="J1110" s="141"/>
      <c r="K1110" s="71"/>
      <c r="L1110" s="72"/>
    </row>
    <row r="1111" spans="1:12" x14ac:dyDescent="0.2">
      <c r="A1111" s="1"/>
      <c r="B1111" s="139"/>
      <c r="C1111" s="75"/>
      <c r="D1111" s="75"/>
      <c r="E1111" s="75"/>
      <c r="F1111" s="75"/>
      <c r="G1111" s="140"/>
      <c r="H1111" s="141"/>
      <c r="I1111" s="142"/>
      <c r="J1111" s="141"/>
      <c r="K1111" s="71"/>
      <c r="L1111" s="72"/>
    </row>
    <row r="1112" spans="1:12" x14ac:dyDescent="0.2">
      <c r="A1112" s="1"/>
      <c r="B1112" s="139"/>
      <c r="C1112" s="75"/>
      <c r="D1112" s="75"/>
      <c r="E1112" s="75"/>
      <c r="F1112" s="75"/>
      <c r="G1112" s="140"/>
      <c r="H1112" s="141"/>
      <c r="I1112" s="142"/>
      <c r="J1112" s="141"/>
      <c r="K1112" s="71"/>
      <c r="L1112" s="72"/>
    </row>
    <row r="1113" spans="1:12" x14ac:dyDescent="0.2">
      <c r="A1113" s="1"/>
      <c r="B1113" s="139"/>
      <c r="C1113" s="75"/>
      <c r="D1113" s="75"/>
      <c r="E1113" s="75"/>
      <c r="F1113" s="75"/>
      <c r="G1113" s="140"/>
      <c r="H1113" s="141"/>
      <c r="I1113" s="142"/>
      <c r="J1113" s="141"/>
      <c r="K1113" s="71"/>
      <c r="L1113" s="72"/>
    </row>
    <row r="1114" spans="1:12" x14ac:dyDescent="0.2">
      <c r="C1114" s="144"/>
      <c r="D1114" s="144"/>
      <c r="E1114" s="144"/>
      <c r="F1114" s="144"/>
      <c r="G1114" s="145"/>
      <c r="H1114" s="146"/>
      <c r="I1114" s="147"/>
      <c r="J1114" s="146"/>
      <c r="K1114" s="73"/>
      <c r="L1114" s="74"/>
    </row>
    <row r="1115" spans="1:12" x14ac:dyDescent="0.2">
      <c r="C1115" s="144"/>
      <c r="D1115" s="144"/>
      <c r="E1115" s="144"/>
      <c r="F1115" s="144"/>
      <c r="G1115" s="145"/>
      <c r="H1115" s="146"/>
      <c r="I1115" s="147"/>
      <c r="J1115" s="146"/>
      <c r="K1115" s="73"/>
      <c r="L1115" s="74"/>
    </row>
    <row r="1116" spans="1:12" x14ac:dyDescent="0.2">
      <c r="C1116" s="144"/>
      <c r="D1116" s="144"/>
      <c r="E1116" s="144"/>
      <c r="F1116" s="144"/>
      <c r="G1116" s="145"/>
      <c r="H1116" s="146"/>
      <c r="I1116" s="147"/>
      <c r="J1116" s="146"/>
      <c r="K1116" s="73"/>
      <c r="L1116" s="74"/>
    </row>
    <row r="1117" spans="1:12" x14ac:dyDescent="0.2">
      <c r="C1117" s="144"/>
      <c r="D1117" s="144"/>
      <c r="E1117" s="144"/>
      <c r="F1117" s="144"/>
      <c r="G1117" s="145"/>
      <c r="H1117" s="146"/>
      <c r="I1117" s="147"/>
      <c r="J1117" s="146"/>
      <c r="K1117" s="73"/>
      <c r="L1117" s="74"/>
    </row>
    <row r="1118" spans="1:12" x14ac:dyDescent="0.2">
      <c r="C1118" s="144"/>
      <c r="D1118" s="144"/>
      <c r="E1118" s="144"/>
      <c r="F1118" s="144"/>
      <c r="G1118" s="145"/>
      <c r="H1118" s="146"/>
      <c r="I1118" s="147"/>
      <c r="J1118" s="146"/>
      <c r="K1118" s="73"/>
      <c r="L1118" s="74"/>
    </row>
    <row r="1119" spans="1:12" x14ac:dyDescent="0.2">
      <c r="C1119" s="144"/>
      <c r="D1119" s="144"/>
      <c r="E1119" s="144"/>
      <c r="F1119" s="144"/>
      <c r="G1119" s="145"/>
      <c r="H1119" s="146"/>
      <c r="I1119" s="147"/>
      <c r="J1119" s="146"/>
      <c r="K1119" s="73"/>
      <c r="L1119" s="74"/>
    </row>
    <row r="1120" spans="1:12" x14ac:dyDescent="0.2">
      <c r="C1120" s="144"/>
      <c r="D1120" s="144"/>
      <c r="E1120" s="144"/>
      <c r="F1120" s="144"/>
      <c r="G1120" s="145"/>
      <c r="H1120" s="146"/>
      <c r="I1120" s="147"/>
      <c r="J1120" s="146"/>
      <c r="K1120" s="73"/>
      <c r="L1120" s="74"/>
    </row>
    <row r="1121" spans="3:12" x14ac:dyDescent="0.2">
      <c r="C1121" s="144"/>
      <c r="D1121" s="144"/>
      <c r="E1121" s="144"/>
      <c r="F1121" s="144"/>
      <c r="G1121" s="145"/>
      <c r="H1121" s="146"/>
      <c r="I1121" s="147"/>
      <c r="J1121" s="146"/>
      <c r="K1121" s="73"/>
      <c r="L1121" s="74"/>
    </row>
    <row r="1122" spans="3:12" x14ac:dyDescent="0.2">
      <c r="C1122" s="144"/>
      <c r="D1122" s="148"/>
      <c r="E1122" s="144"/>
      <c r="F1122" s="144"/>
      <c r="G1122" s="145"/>
      <c r="H1122" s="146"/>
      <c r="I1122" s="147"/>
      <c r="J1122" s="146"/>
      <c r="K1122" s="73"/>
      <c r="L1122" s="74"/>
    </row>
    <row r="1123" spans="3:12" x14ac:dyDescent="0.2">
      <c r="K1123" s="62"/>
    </row>
  </sheetData>
  <sheetProtection formatCells="0" formatColumns="0" formatRows="0" insertColumns="0" insertRows="0" deleteColumns="0" deleteRows="0" sort="0" autoFilter="0"/>
  <autoFilter ref="A10:M41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40" min="1" max="11" man="1"/>
    <brk id="65" min="1" max="11" man="1"/>
    <brk id="85" min="1" max="11" man="1"/>
    <brk id="89" min="1" max="11" man="1"/>
    <brk id="93" min="1" max="11" man="1"/>
    <brk id="97" min="1" max="11" man="1"/>
    <brk id="101" min="1" max="11" man="1"/>
    <brk id="105" min="1" max="11" man="1"/>
    <brk id="113" min="1" max="11" man="1"/>
    <brk id="236" min="1" max="11" man="1"/>
    <brk id="28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2019-06-11T10:27:56Z</cp:lastPrinted>
  <dcterms:created xsi:type="dcterms:W3CDTF">2015-03-16T09:47:49Z</dcterms:created>
  <dcterms:modified xsi:type="dcterms:W3CDTF">2019-06-12T14:21:46Z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