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0" yWindow="-75" windowWidth="313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210" i="1" l="1"/>
  <c r="J210" i="1"/>
  <c r="L206" i="1"/>
  <c r="J206" i="1"/>
  <c r="L202" i="1"/>
  <c r="J202" i="1"/>
  <c r="L198" i="1"/>
  <c r="J198" i="1"/>
  <c r="L190" i="1"/>
  <c r="J190" i="1"/>
  <c r="L186" i="1"/>
  <c r="J186" i="1"/>
  <c r="L182" i="1"/>
  <c r="J182" i="1"/>
  <c r="J195" i="1" s="1"/>
  <c r="L174" i="1"/>
  <c r="J174" i="1"/>
  <c r="L170" i="1"/>
  <c r="J170" i="1"/>
  <c r="L166" i="1"/>
  <c r="J166" i="1"/>
  <c r="L162" i="1"/>
  <c r="J162" i="1"/>
  <c r="J179" i="1" s="1"/>
  <c r="L158" i="1"/>
  <c r="J158" i="1"/>
  <c r="L154" i="1"/>
  <c r="J154" i="1"/>
  <c r="L146" i="1"/>
  <c r="J146" i="1"/>
  <c r="L142" i="1"/>
  <c r="J142" i="1"/>
  <c r="J151" i="1" s="1"/>
  <c r="L134" i="1"/>
  <c r="J134" i="1"/>
  <c r="L130" i="1"/>
  <c r="L139" i="1" s="1"/>
  <c r="J130" i="1"/>
  <c r="L122" i="1"/>
  <c r="J122" i="1"/>
  <c r="L118" i="1"/>
  <c r="J118" i="1"/>
  <c r="L114" i="1"/>
  <c r="J114" i="1"/>
  <c r="L106" i="1"/>
  <c r="J106" i="1"/>
  <c r="L102" i="1"/>
  <c r="J102" i="1"/>
  <c r="L98" i="1"/>
  <c r="J98" i="1"/>
  <c r="L94" i="1"/>
  <c r="J94" i="1"/>
  <c r="L90" i="1"/>
  <c r="J90" i="1"/>
  <c r="L82" i="1"/>
  <c r="J82" i="1"/>
  <c r="L78" i="1"/>
  <c r="J78"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L127" i="1" l="1"/>
  <c r="J75" i="1"/>
  <c r="L27" i="1"/>
  <c r="K2" i="1" s="1"/>
  <c r="J139" i="1"/>
  <c r="J215" i="1"/>
  <c r="J27" i="1"/>
  <c r="L75" i="1"/>
  <c r="L151" i="1"/>
  <c r="L215" i="1"/>
  <c r="J111" i="1"/>
  <c r="J127" i="1"/>
  <c r="L195" i="1"/>
  <c r="L111" i="1"/>
  <c r="J87" i="1"/>
  <c r="L179" i="1"/>
  <c r="L87"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<sst xmlns="http://schemas.openxmlformats.org/spreadsheetml/2006/main" count="598" uniqueCount="282">
  <si>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</si>
  <si>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</si>
  <si>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</si>
  <si>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</si>
  <si>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</si>
  <si>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</si>
  <si>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</si>
  <si>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</si>
  <si>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</si>
  <si>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</si>
  <si>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</si>
  <si>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</si>
  <si>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</si>
  <si>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</si>
  <si>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</si>
  <si>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</si>
  <si>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</si>
  <si>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</si>
  <si>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</si>
  <si>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</si>
  <si>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</si>
  <si>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</si>
  <si>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</si>
  <si>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</si>
  <si>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</si>
  <si>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</si>
  <si>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</si>
  <si>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</si>
  <si>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</si>
  <si>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</si>
  <si>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</si>
  <si>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</si>
  <si>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</si>
  <si>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</si>
  <si>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</si>
  <si>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</si>
  <si>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</si>
  <si>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</si>
  <si>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</si>
  <si>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</si>
  <si>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</si>
  <si>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</si>
  <si>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</si>
  <si>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</si>
  <si>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</si>
  <si>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</si>
  <si>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</si>
  <si>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</si>
  <si>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</si>
  <si>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</si>
  <si>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</si>
  <si>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</si>
  <si>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</si>
  <si>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</si>
  <si>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</si>
  <si>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</si>
  <si>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</si>
  <si>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</si>
  <si>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</si>
  <si>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</si>
  <si>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</si>
  <si>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</si>
  <si>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</si>
  <si>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</si>
  <si>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</si>
  <si>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</si>
  <si>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</si>
  <si>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</si>
  <si>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</si>
  <si>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</si>
  <si>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</si>
  <si>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</si>
  <si>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</si>
  <si>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</si>
  <si>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</si>
  <si>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</si>
  <si>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</si>
  <si>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</si>
  <si>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</si>
  <si>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</si>
  <si>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</si>
  <si>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</si>
  <si>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</si>
  <si>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</si>
  <si>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</si>
  <si>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</si>
  <si>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</si>
  <si>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</si>
  <si>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</si>
  <si>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</si>
  <si>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</si>
  <si>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</si>
  <si>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</si>
  <si>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</si>
  <si>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</si>
  <si>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</si>
  <si>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</si>
  <si>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</si>
  <si>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</si>
  <si>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</si>
  <si>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</si>
  <si>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</si>
  <si>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</si>
  <si>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</si>
  <si>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</si>
  <si>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</si>
  <si>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</si>
  <si>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</si>
  <si>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</si>
  <si>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</si>
  <si>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</si>
  <si>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</si>
  <si>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06-14-01</t>
  </si>
  <si>
    <t>Zast. Zeleneč,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</si>
  <si>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</si>
  <si>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</si>
  <si>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</si>
  <si>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</si>
  <si>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</si>
  <si>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</si>
  <si>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</si>
  <si>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</si>
  <si>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</si>
  <si>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</si>
  <si>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</si>
  <si>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40,80; dle VK/37</t>
  </si>
  <si>
    <t>Technická specifikace položky odpovídá příslušné cenové soustavě</t>
  </si>
  <si>
    <t>015140</t>
  </si>
  <si>
    <t>POPLATKY ZA LIKVIDACŮ ODPADŮ NEKONTAMINOVANÝCH - 17 01 01  BETON Z DEMOLIC OBJEKTŮ, ZÁKLADŮ TV</t>
  </si>
  <si>
    <t>1: 446,26; dleVK/38</t>
  </si>
  <si>
    <t>R015111a</t>
  </si>
  <si>
    <t>R 201</t>
  </si>
  <si>
    <t>POPLATKY ZA LIKVIDACŮ ODPADŮ NEKONTAMINOVANÝCH - 17 05 04  VYTĚŽENÉ ZEMINY A HORNINY -  I. TŘÍDA - TĚŽITELNOSTI, k rekultivaci</t>
  </si>
  <si>
    <t>1: (4,15+7,7)*2,0; dle VK/11a+ 32a, přepočet na tuny</t>
  </si>
  <si>
    <t>10</t>
  </si>
  <si>
    <t>132736</t>
  </si>
  <si>
    <t>HLOUBENÍ RÝH ŠÍŘ DO 2M PAŽ I NEPAŽ TŘ. I, ODVOZ DO 12KM</t>
  </si>
  <si>
    <t>M3</t>
  </si>
  <si>
    <t>1: 4,15; dle VK/11a, skládka Nehvizdy 9 km</t>
  </si>
  <si>
    <t>133736</t>
  </si>
  <si>
    <t>HLOUBENÍ ŠACHET ZAPAŽ I NEPAŽ TŘ. I, ODVOZ DO 12KM</t>
  </si>
  <si>
    <t>1: 7,70;  dle VK/32a, skládka Nehvizdy 9 km</t>
  </si>
  <si>
    <t>125732</t>
  </si>
  <si>
    <t>VYKOPÁVKY ZE ZEMNÍKŮ A SKLÁDEK TŘ. I, ODVOZ DO 2KM</t>
  </si>
  <si>
    <t>1: 174,24*0,2; dle VK/22, humozní zemina pod vegetační kryt_x000D_
2: z mzdp spodku 06</t>
  </si>
  <si>
    <t>125731</t>
  </si>
  <si>
    <t>VYKOPÁVKY ZE ZEMNÍKŮ A SKLÁDEK TŘ. I, ODVOZ DO 1KM</t>
  </si>
  <si>
    <t>1: 726,34; dle VK/9, zemina do násypu_x000D_
2: 5,99; dle VK/32b_x000D_
3: z mzdp spodku 06</t>
  </si>
  <si>
    <t>17411</t>
  </si>
  <si>
    <t>ZÁSYP JAM A RÝH ZEMINOU SE ZHUTNĚNÍM</t>
  </si>
  <si>
    <t>1: 5,99; dle VK/32b</t>
  </si>
  <si>
    <t>171103</t>
  </si>
  <si>
    <t>ULOŽENÍ SYPANINY DO NÁSYPŮ SE ZHUTNĚNÍM DO 100% PS</t>
  </si>
  <si>
    <t>1: 726,34; dle VK/9</t>
  </si>
  <si>
    <t>17180</t>
  </si>
  <si>
    <t>ULOŽENÍ SYPANINY DO NÁSYPŮ Z NAKUPOVANÝCH MATERIÁLŮ</t>
  </si>
  <si>
    <t>1: 442,82; dle VK/10 frakce 16/32_x000D_
2: 110; dle VK/11 frakce 0-22</t>
  </si>
  <si>
    <t>18233</t>
  </si>
  <si>
    <t>ROZPROSTŘENÍ ORNICE V ROVINĚ V TL DO 0,20M</t>
  </si>
  <si>
    <t>M2</t>
  </si>
  <si>
    <t>1: 174,24; dle VK/22</t>
  </si>
  <si>
    <t>18245</t>
  </si>
  <si>
    <t>OTSKP-ŽS</t>
  </si>
  <si>
    <t>ZALOŽENÍ TRÁVNÍKU ZATRAVŇOVACÍ TEXTILIÍ (ROHOŽÍ)</t>
  </si>
  <si>
    <t>1: 871,48; dle VK/20</t>
  </si>
  <si>
    <t>18600</t>
  </si>
  <si>
    <t>ZALÉVÁNÍ VODOU</t>
  </si>
  <si>
    <t>1: 871,48*3*0,01; dle VK/20, třikrát v množství 10 l/m2</t>
  </si>
  <si>
    <t>18247</t>
  </si>
  <si>
    <t>OŠETŘOVÁNÍ TRÁVNÍKU</t>
  </si>
  <si>
    <t>1: 871,480;dle VK/20</t>
  </si>
  <si>
    <t>30</t>
  </si>
  <si>
    <t>Svislé konstrukce</t>
  </si>
  <si>
    <t>327325</t>
  </si>
  <si>
    <t>ZDI OPĚRNÉ, ZÁRUBNÍ, NÁBŘEŽNÍ ZE ŽELEZOVÉHO BETONU DO C30/37</t>
  </si>
  <si>
    <t>1: 2,38; dle VK/12</t>
  </si>
  <si>
    <t>327366</t>
  </si>
  <si>
    <t>VÝZTUŽ ZDÍ OPĚRNÝCH, ZÁRUBNÍCH, NÁBŘEŽNÍCH Z KARI SÍTÍ</t>
  </si>
  <si>
    <t>1: 0,187; dle VK/16a</t>
  </si>
  <si>
    <t>40</t>
  </si>
  <si>
    <t>Vodorovné konstrukce</t>
  </si>
  <si>
    <t>451312</t>
  </si>
  <si>
    <t>PODKLADNÍ A VÝPLŇOVÉ VRSTVY Z PROSTÉHO BETONU C12/15</t>
  </si>
  <si>
    <t>1: 0,67; dle VK/13_x000D_
2: 0,91; dle VK/29a</t>
  </si>
  <si>
    <t>45131A</t>
  </si>
  <si>
    <t>PODKLADNÍ A VÝPLŇOVÉ VRSTVY Z PROSTÉHO BETONU C20/25</t>
  </si>
  <si>
    <t>1: 22,6; dle VK/36</t>
  </si>
  <si>
    <t>45152</t>
  </si>
  <si>
    <t>PODKLADNÍ A VÝPLŇOVÉ VRSTVY Z KAMENIVA DRCENÉHO</t>
  </si>
  <si>
    <t>1: 0,44; dle VK/14_x000D_
2: 0,62; dle VK/29c</t>
  </si>
  <si>
    <t>434314</t>
  </si>
  <si>
    <t>SCHODIŠŤOVÉ STUPNĚ, Z PROST BETONU DO C25/30</t>
  </si>
  <si>
    <t>1: 2,29; dle VK/29</t>
  </si>
  <si>
    <t>46611</t>
  </si>
  <si>
    <t>DLAŽBY VEGETAČNÍ Z DÍLCŮ BETONOVÝCH</t>
  </si>
  <si>
    <t>1: 157*0,45*0,5; dle VK/35, přepočet na plochu</t>
  </si>
  <si>
    <t>50</t>
  </si>
  <si>
    <t>Komunikace</t>
  </si>
  <si>
    <t>513550</t>
  </si>
  <si>
    <t>KOLEJOVÉ LOŽE - DOPLNĚNÍ Z KAMENIVA HRUBÉHO DRCENÉHO (ŠTĚRK)</t>
  </si>
  <si>
    <t>1: 3; dle VK/19</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</si>
  <si>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</si>
  <si>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</si>
  <si>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</si>
  <si>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</si>
  <si>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</si>
  <si>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</si>
  <si>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</si>
  <si>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</si>
  <si>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15,26*2; dle VK/16, dvě vrstvy_x000D_
2: 6,16*2; dle VK/32d, dtto</t>
  </si>
  <si>
    <t>78387</t>
  </si>
  <si>
    <t>NÁTĚRY BETON KONSTR TYP S11 (OS-F)</t>
  </si>
  <si>
    <t>80</t>
  </si>
  <si>
    <t>Trubní vedení</t>
  </si>
  <si>
    <t>89413</t>
  </si>
  <si>
    <t>ŠACHTY KANALIZAČNÍ Z BETON DÍLCŮ NA POTRUBÍ DN DO 200MM</t>
  </si>
  <si>
    <t>KUS</t>
  </si>
  <si>
    <t>1: 1; dle VK/32f až 32 h</t>
  </si>
  <si>
    <t>87433</t>
  </si>
  <si>
    <t>POTRUBÍ Z TRUB PLASTOVÝCH ODPADNÍCH DN DO 150MM</t>
  </si>
  <si>
    <t>M</t>
  </si>
  <si>
    <t>1: 4; dle VK/32i</t>
  </si>
  <si>
    <t>90</t>
  </si>
  <si>
    <t>Ostatní konstrukce a práce</t>
  </si>
  <si>
    <t>917223</t>
  </si>
  <si>
    <t>SILNIČNÍ A CHODNÍKOVÉ OBRUBY Z BETONOVÝCH OBRUBNÍKŮ ŠÍŘ 100MM</t>
  </si>
  <si>
    <t>1: 428; dle VK/27</t>
  </si>
  <si>
    <t>91731</t>
  </si>
  <si>
    <t>ZÁHONOVÉ OBRUBY BETON MONOLIT</t>
  </si>
  <si>
    <t>1: 69; dle VK/27a</t>
  </si>
  <si>
    <t>915311</t>
  </si>
  <si>
    <t>VODOR DOPRAV ZNAČ Z FÓLIE TRVALÉ - DOD A POKLÁDKA</t>
  </si>
  <si>
    <t>1: 0,96; dle VK/30</t>
  </si>
  <si>
    <t>93543</t>
  </si>
  <si>
    <t>ŽLABY Z DÍLCŮ Z POLYMERBETONU SVĚTLÉ ŠÍŘKY DO 200MM VČETNĚ MŘÍŽÍ</t>
  </si>
  <si>
    <t>1: 24*1,0+17*1,0; dle VK/31+31a</t>
  </si>
  <si>
    <t>897543</t>
  </si>
  <si>
    <t>VPUSŤ ODVOD ŽLABŮ Z POLYMERBETONU SV. ŠÍŘKY DO 200MM</t>
  </si>
  <si>
    <t>1: 3; dle VK/32</t>
  </si>
  <si>
    <t>9111A1</t>
  </si>
  <si>
    <t>ZÁBRADLÍ SILNIČNÍ S VODOR MADLY - DODÁVKA A MONTÁŽ</t>
  </si>
  <si>
    <t>92</t>
  </si>
  <si>
    <t>Doplňující konstrukce a práce na železnici</t>
  </si>
  <si>
    <t>924365</t>
  </si>
  <si>
    <t>NÁSTUPIŠTĚ SUDOP PŘES 500 MM S U 95, ZADNÍ HRANA NA OPĚŘE Z DRTI S KONZOLOVÝMI DESKAMI 230</t>
  </si>
  <si>
    <t>1: 394+4+4; dle VK/4+5+6, včetně VK/7+8</t>
  </si>
  <si>
    <t>924913</t>
  </si>
  <si>
    <t>NÁSTUPIŠTĚ - OPTICKÉ ZNAČENÍ NÁTĚREM ŠÍŘKY 0,15 M, ODSTÍN ŽLUTÁ 6200</t>
  </si>
  <si>
    <t>1: 394+4+4; dle VK/4+5+6</t>
  </si>
  <si>
    <t>924847</t>
  </si>
  <si>
    <t>NÁSTUPIŠTĚ - UKONČENÍ NÁSTUPIŠŤ SCHODY Z UŽITÉHO MATERIÁLU - 4 TVÁRNICE TISCHER + 4 K 145</t>
  </si>
  <si>
    <t>1: 12/4; dle VK/17 srovnatelně, přepočet</t>
  </si>
  <si>
    <t>96</t>
  </si>
  <si>
    <t>Bourání a demontáže</t>
  </si>
  <si>
    <t>965521</t>
  </si>
  <si>
    <t>ROZEBRÁNÍ NÁSTUPIŠTĚ TYPU SUDOP</t>
  </si>
  <si>
    <t>1: 515; dle VK/1</t>
  </si>
  <si>
    <t>965522</t>
  </si>
  <si>
    <t>ROZEBRÁNÍ NÁSTUPIŠTĚ TYPU SUDOP - ODVOZ (NA LIKVIDACI ODPADŮ NEBO JINÉ URČENÉ MÍSTO)</t>
  </si>
  <si>
    <t>TKM</t>
  </si>
  <si>
    <t>1: 446,26*14; dle tabulky odpadů, RS Klíčov 14 km</t>
  </si>
  <si>
    <t>113137</t>
  </si>
  <si>
    <t>ODSTRANĚNÍ KRYTU ZPEVNĚNÝCH PLOCH S ASFALT POJIVEM, ODVOZ DO 16KM</t>
  </si>
  <si>
    <t>1: 274,05*0,08; dle VK/2, přepočet na m3, RS Klíčov 14 km</t>
  </si>
  <si>
    <t>9111A3</t>
  </si>
  <si>
    <t>ZÁBRADLÍ SILNIČNÍ S VODOR MADLY - DEMONTÁŽ S PŘESUNEM</t>
  </si>
  <si>
    <t>1: 442; dle VK/3 (netisknutá část), odvoz do šrotu do výkupny</t>
  </si>
  <si>
    <t>Celkem za 015</t>
  </si>
  <si>
    <t>Celkem za 10</t>
  </si>
  <si>
    <t>Celkem za 30</t>
  </si>
  <si>
    <t>Celkem za 40</t>
  </si>
  <si>
    <t>Celkem za 50</t>
  </si>
  <si>
    <t>Celkem za 711</t>
  </si>
  <si>
    <t>Celkem za 80</t>
  </si>
  <si>
    <t>Celkem za 90</t>
  </si>
  <si>
    <t>Celkem za 92</t>
  </si>
  <si>
    <t>Celkem za 96</t>
  </si>
  <si>
    <t>1: 86,1; dle VK/33 třímadlové se zarážkou</t>
  </si>
  <si>
    <t>1: 5,04; dle VK/29b</t>
  </si>
  <si>
    <t>1: 693,14+9,75; dle VK/23+24, včetně VK/25
2: dlažba bude z výroby opatřena lakováním s vytvrzením laku UV zářením (dle VK/24a)</t>
  </si>
  <si>
    <t>oprava1 5.6.2019</t>
  </si>
  <si>
    <r>
      <t xml:space="preserve">1: 103,97/0,15; dle VK/26, převod na m2 </t>
    </r>
    <r>
      <rPr>
        <sz val="8"/>
        <color rgb="FFFF0000"/>
        <rFont val="Arial CE"/>
        <charset val="238"/>
      </rPr>
      <t>(a dle VK/23)
2: 9,75; pod dlažbu dle VK/24, oprava1 5.6.2019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</si>
</sst>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167" fontId="46"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112" activePane="bottomLeft" state="frozen"/>
      <selection activeCell="B1" sqref="B1"/>
      <selection pane="bottomLeft" activeCell="H123" sqref="H123"/>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15.7109375" style="10" customWidth="1"/>
    <col min="15" max="16384" width="9.140625" style="10"/>
  </cols>
  <sheetData>
    <row r="1" spans="1:15" s="13" customFormat="1" ht="30.75" customHeight="1" thickTop="1" thickBot="1" x14ac:dyDescent="0.3">
      <c r="A1" s="13" t="s">
        <v>91</v>
      </c>
      <c r="B1" s="184" t="s">
        <v>82</v>
      </c>
      <c r="C1" s="185"/>
      <c r="D1" s="185"/>
      <c r="E1" s="185"/>
      <c r="F1" s="185"/>
      <c r="G1" s="185"/>
      <c r="H1" s="185"/>
      <c r="I1" s="92"/>
      <c r="J1" s="93"/>
      <c r="K1" s="42"/>
      <c r="L1" s="43" t="str">
        <f>D3</f>
        <v>SO 06-14-01</v>
      </c>
    </row>
    <row r="2" spans="1:15" s="13" customFormat="1" ht="57" customHeight="1" thickTop="1" thickBot="1" x14ac:dyDescent="0.3">
      <c r="B2" s="186" t="s">
        <v>10</v>
      </c>
      <c r="C2" s="187"/>
      <c r="D2" s="94"/>
      <c r="E2" s="46"/>
      <c r="F2" s="28" t="s">
        <v>108</v>
      </c>
      <c r="G2" s="44"/>
      <c r="H2" s="45"/>
      <c r="I2" s="188" t="s">
        <v>25</v>
      </c>
      <c r="J2" s="189"/>
      <c r="K2" s="164">
        <f>ROUND(SUBTOTAL(9,L13:L215),2)</f>
        <v>0</v>
      </c>
      <c r="L2" s="165"/>
    </row>
    <row r="3" spans="1:15" s="13" customFormat="1" ht="42.75" customHeight="1" thickTop="1" thickBot="1" x14ac:dyDescent="0.3">
      <c r="B3" s="95" t="s">
        <v>30</v>
      </c>
      <c r="C3" s="96"/>
      <c r="D3" s="97" t="s">
        <v>112</v>
      </c>
      <c r="E3" s="30"/>
      <c r="F3" s="29" t="s">
        <v>113</v>
      </c>
      <c r="G3" s="98"/>
      <c r="H3" s="99"/>
      <c r="I3" s="100"/>
      <c r="J3" s="101"/>
      <c r="K3" s="151"/>
      <c r="L3" s="152"/>
    </row>
    <row r="4" spans="1:15" s="13" customFormat="1" ht="18" customHeight="1" thickTop="1" x14ac:dyDescent="0.25">
      <c r="B4" s="170" t="s">
        <v>19</v>
      </c>
      <c r="C4" s="171"/>
      <c r="D4" s="154"/>
      <c r="E4" s="4" t="s">
        <v>37</v>
      </c>
      <c r="F4" s="41" t="s">
        <v>33</v>
      </c>
      <c r="G4" s="39"/>
      <c r="H4" s="40"/>
      <c r="I4" s="181" t="s">
        <v>28</v>
      </c>
      <c r="J4" s="182"/>
      <c r="K4" s="2">
        <v>823</v>
      </c>
      <c r="L4" s="3">
        <v>51</v>
      </c>
    </row>
    <row r="5" spans="1:15" s="13" customFormat="1" ht="18" customHeight="1" x14ac:dyDescent="0.25">
      <c r="B5" s="102" t="s">
        <v>26</v>
      </c>
      <c r="C5" s="103"/>
      <c r="D5" s="103"/>
      <c r="E5" s="4" t="s">
        <v>27</v>
      </c>
      <c r="F5" s="172" t="str">
        <f>IF((E5="Stádium 2"),"  Dokumentace pro územní řízení - DUR",(IF((E5="Stádium 3"),"  Projektová dokumentace (DOS/DSP)","")))</f>
        <v xml:space="preserve">  Projektová dokumentace (DOS/DSP)</v>
      </c>
      <c r="G5" s="172"/>
      <c r="H5" s="173"/>
      <c r="I5" s="153" t="s">
        <v>20</v>
      </c>
      <c r="J5" s="154"/>
      <c r="K5" s="5" t="s">
        <v>109</v>
      </c>
      <c r="L5" s="48"/>
    </row>
    <row r="6" spans="1:15" s="13" customFormat="1" ht="18" customHeight="1" x14ac:dyDescent="0.2">
      <c r="B6" s="102" t="s">
        <v>18</v>
      </c>
      <c r="C6" s="103"/>
      <c r="D6" s="103"/>
      <c r="E6" s="4" t="s">
        <v>81</v>
      </c>
      <c r="F6" s="155"/>
      <c r="G6" s="155"/>
      <c r="H6" s="156"/>
      <c r="I6" s="153" t="s">
        <v>21</v>
      </c>
      <c r="J6" s="154"/>
      <c r="K6" s="5" t="s">
        <v>110</v>
      </c>
      <c r="L6" s="48"/>
      <c r="O6" s="52"/>
    </row>
    <row r="7" spans="1:15" s="13" customFormat="1" ht="18" customHeight="1" x14ac:dyDescent="0.2">
      <c r="B7" s="174" t="s">
        <v>22</v>
      </c>
      <c r="C7" s="175"/>
      <c r="D7" s="175"/>
      <c r="E7" s="104" t="s">
        <v>114</v>
      </c>
      <c r="F7" s="157" t="s">
        <v>17</v>
      </c>
      <c r="G7" s="158"/>
      <c r="H7" s="159"/>
      <c r="I7" s="180" t="s">
        <v>24</v>
      </c>
      <c r="J7" s="171"/>
      <c r="K7" s="47">
        <v>2018</v>
      </c>
      <c r="L7" s="49"/>
      <c r="O7" s="53"/>
    </row>
    <row r="8" spans="1:15" s="13" customFormat="1" ht="19.5" customHeight="1" thickBot="1" x14ac:dyDescent="0.3">
      <c r="B8" s="160" t="s">
        <v>23</v>
      </c>
      <c r="C8" s="161"/>
      <c r="D8" s="161"/>
      <c r="E8" s="105" t="s">
        <v>115</v>
      </c>
      <c r="F8" s="19" t="s">
        <v>98</v>
      </c>
      <c r="G8" s="162" t="s">
        <v>111</v>
      </c>
      <c r="H8" s="163"/>
      <c r="I8" s="183" t="s">
        <v>16</v>
      </c>
      <c r="J8" s="175"/>
      <c r="K8" s="190">
        <v>43621</v>
      </c>
      <c r="L8" s="50"/>
      <c r="N8" s="191" t="s">
        <v>280</v>
      </c>
    </row>
    <row r="9" spans="1:15" s="13" customFormat="1" ht="9.75" customHeight="1" x14ac:dyDescent="0.25">
      <c r="B9" s="178" t="str">
        <f>F2</f>
        <v>Optimalizace traťového úseku Mstětice (mimo) - Praha-Vysočany (včetně)</v>
      </c>
      <c r="C9" s="179"/>
      <c r="D9" s="179"/>
      <c r="E9" s="179"/>
      <c r="F9" s="179"/>
      <c r="G9" s="179"/>
      <c r="H9" s="179"/>
      <c r="I9" s="179"/>
      <c r="J9" s="179"/>
      <c r="K9" s="20" t="str">
        <f>$I$5</f>
        <v>ISPROFIN:</v>
      </c>
      <c r="L9" s="51" t="str">
        <f>K5</f>
        <v>327 321 4901</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95</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38</v>
      </c>
      <c r="C14" s="110" t="s">
        <v>121</v>
      </c>
      <c r="D14" s="110"/>
      <c r="E14" s="110" t="s">
        <v>122</v>
      </c>
      <c r="F14" s="88" t="s">
        <v>123</v>
      </c>
      <c r="G14" s="110" t="s">
        <v>124</v>
      </c>
      <c r="H14" s="111">
        <v>40.799999999999997</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39</v>
      </c>
      <c r="C18" s="110" t="s">
        <v>127</v>
      </c>
      <c r="D18" s="110"/>
      <c r="E18" s="110" t="s">
        <v>122</v>
      </c>
      <c r="F18" s="88" t="s">
        <v>128</v>
      </c>
      <c r="G18" s="110" t="s">
        <v>124</v>
      </c>
      <c r="H18" s="111">
        <v>446.26</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40</v>
      </c>
      <c r="C22" s="110" t="s">
        <v>130</v>
      </c>
      <c r="D22" s="110"/>
      <c r="E22" s="110" t="s">
        <v>131</v>
      </c>
      <c r="F22" s="88" t="s">
        <v>132</v>
      </c>
      <c r="G22" s="110" t="s">
        <v>124</v>
      </c>
      <c r="H22" s="111">
        <v>23.7</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267</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4.1500000000000004</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x14ac:dyDescent="0.2">
      <c r="A32" s="69" t="s">
        <v>7</v>
      </c>
      <c r="B32" s="112"/>
      <c r="C32" s="113"/>
      <c r="D32" s="113"/>
      <c r="E32" s="113"/>
      <c r="F32" s="88" t="s">
        <v>138</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139</v>
      </c>
      <c r="D34" s="110"/>
      <c r="E34" s="110" t="s">
        <v>122</v>
      </c>
      <c r="F34" s="88" t="s">
        <v>140</v>
      </c>
      <c r="G34" s="127" t="s">
        <v>137</v>
      </c>
      <c r="H34" s="111">
        <v>7.7</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141</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142</v>
      </c>
      <c r="D38" s="110"/>
      <c r="E38" s="110" t="s">
        <v>122</v>
      </c>
      <c r="F38" s="88" t="s">
        <v>143</v>
      </c>
      <c r="G38" s="127" t="s">
        <v>137</v>
      </c>
      <c r="H38" s="111">
        <v>34.847999999999999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ht="22.5" x14ac:dyDescent="0.2">
      <c r="A40" s="69" t="s">
        <v>7</v>
      </c>
      <c r="B40" s="112"/>
      <c r="C40" s="113"/>
      <c r="D40" s="113"/>
      <c r="E40" s="113"/>
      <c r="F40" s="88" t="s">
        <v>144</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145</v>
      </c>
      <c r="D42" s="110"/>
      <c r="E42" s="110" t="s">
        <v>122</v>
      </c>
      <c r="F42" s="88" t="s">
        <v>146</v>
      </c>
      <c r="G42" s="127" t="s">
        <v>137</v>
      </c>
      <c r="H42" s="111">
        <v>732.33</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ht="33.75" x14ac:dyDescent="0.2">
      <c r="A44" s="69" t="s">
        <v>7</v>
      </c>
      <c r="B44" s="112"/>
      <c r="C44" s="113"/>
      <c r="D44" s="113"/>
      <c r="E44" s="113"/>
      <c r="F44" s="88" t="s">
        <v>147</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148</v>
      </c>
      <c r="D46" s="110"/>
      <c r="E46" s="110" t="s">
        <v>122</v>
      </c>
      <c r="F46" s="88" t="s">
        <v>149</v>
      </c>
      <c r="G46" s="127" t="s">
        <v>137</v>
      </c>
      <c r="H46" s="111">
        <v>5.99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150</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ht="22.5" x14ac:dyDescent="0.2">
      <c r="A50" s="69" t="s">
        <v>120</v>
      </c>
      <c r="B50" s="109">
        <v>6</v>
      </c>
      <c r="C50" s="110" t="s">
        <v>151</v>
      </c>
      <c r="D50" s="110"/>
      <c r="E50" s="110" t="s">
        <v>122</v>
      </c>
      <c r="F50" s="88" t="s">
        <v>152</v>
      </c>
      <c r="G50" s="127" t="s">
        <v>137</v>
      </c>
      <c r="H50" s="111">
        <v>726.34</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153</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154</v>
      </c>
      <c r="D54" s="110"/>
      <c r="E54" s="110" t="s">
        <v>122</v>
      </c>
      <c r="F54" s="88" t="s">
        <v>155</v>
      </c>
      <c r="G54" s="127" t="s">
        <v>137</v>
      </c>
      <c r="H54" s="111">
        <v>552.82000000000005</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ht="22.5" x14ac:dyDescent="0.2">
      <c r="A56" s="69" t="s">
        <v>7</v>
      </c>
      <c r="B56" s="112"/>
      <c r="C56" s="113"/>
      <c r="D56" s="113"/>
      <c r="E56" s="113"/>
      <c r="F56" s="88" t="s">
        <v>156</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157</v>
      </c>
      <c r="D58" s="110"/>
      <c r="E58" s="110" t="s">
        <v>122</v>
      </c>
      <c r="F58" s="88" t="s">
        <v>158</v>
      </c>
      <c r="G58" s="127" t="s">
        <v>159</v>
      </c>
      <c r="H58" s="111">
        <v>174.24</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160</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x14ac:dyDescent="0.2">
      <c r="A62" s="69" t="s">
        <v>120</v>
      </c>
      <c r="B62" s="109">
        <v>9</v>
      </c>
      <c r="C62" s="110" t="s">
        <v>161</v>
      </c>
      <c r="D62" s="110"/>
      <c r="E62" s="110" t="s">
        <v>162</v>
      </c>
      <c r="F62" s="88" t="s">
        <v>163</v>
      </c>
      <c r="G62" s="127" t="s">
        <v>159</v>
      </c>
      <c r="H62" s="111">
        <v>871.48</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164</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165</v>
      </c>
      <c r="D66" s="110"/>
      <c r="E66" s="110" t="s">
        <v>122</v>
      </c>
      <c r="F66" s="88" t="s">
        <v>166</v>
      </c>
      <c r="G66" s="127" t="s">
        <v>137</v>
      </c>
      <c r="H66" s="111">
        <v>26.143999999999998</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167</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ht="22.5" x14ac:dyDescent="0.2">
      <c r="A70" s="1" t="s">
        <v>120</v>
      </c>
      <c r="B70" s="109">
        <v>11</v>
      </c>
      <c r="C70" s="110" t="s">
        <v>168</v>
      </c>
      <c r="D70" s="110"/>
      <c r="E70" s="110" t="s">
        <v>122</v>
      </c>
      <c r="F70" s="88" t="s">
        <v>169</v>
      </c>
      <c r="G70" s="127" t="s">
        <v>159</v>
      </c>
      <c r="H70" s="111">
        <v>871.48</v>
      </c>
      <c r="I70" s="111"/>
      <c r="J70" s="111" t="str">
        <f>IF(ISNUMBER(I70),ROUND(H70*I70,3),"")</f>
        <v/>
      </c>
      <c r="K70" s="83"/>
      <c r="L70" s="78">
        <f>ROUND(H70*K70,2)</f>
        <v>0</v>
      </c>
    </row>
    <row r="71" spans="1:12" x14ac:dyDescent="0.2">
      <c r="A71" s="1" t="s">
        <v>5</v>
      </c>
      <c r="B71" s="112"/>
      <c r="C71" s="113"/>
      <c r="D71" s="113"/>
      <c r="E71" s="113"/>
      <c r="F71" s="88"/>
      <c r="G71" s="126"/>
      <c r="H71" s="114"/>
      <c r="I71" s="114"/>
      <c r="J71" s="114"/>
      <c r="K71" s="84"/>
      <c r="L71" s="79"/>
    </row>
    <row r="72" spans="1:12" x14ac:dyDescent="0.2">
      <c r="A72" s="1" t="s">
        <v>7</v>
      </c>
      <c r="B72" s="112"/>
      <c r="C72" s="113"/>
      <c r="D72" s="113"/>
      <c r="E72" s="113"/>
      <c r="F72" s="88" t="s">
        <v>170</v>
      </c>
      <c r="G72" s="126"/>
      <c r="H72" s="114"/>
      <c r="I72" s="114"/>
      <c r="J72" s="114"/>
      <c r="K72" s="84"/>
      <c r="L72" s="79"/>
    </row>
    <row r="73" spans="1:12" x14ac:dyDescent="0.2">
      <c r="A73" s="1" t="s">
        <v>8</v>
      </c>
      <c r="B73" s="112"/>
      <c r="C73" s="113"/>
      <c r="D73" s="113"/>
      <c r="E73" s="113"/>
      <c r="F73" s="88" t="s">
        <v>126</v>
      </c>
      <c r="G73" s="126"/>
      <c r="H73" s="114"/>
      <c r="I73" s="114"/>
      <c r="J73" s="114"/>
      <c r="K73" s="84"/>
      <c r="L73" s="79"/>
    </row>
    <row r="74" spans="1:12" x14ac:dyDescent="0.2">
      <c r="A74" s="1"/>
      <c r="B74" s="115"/>
      <c r="C74" s="116"/>
      <c r="D74" s="116"/>
      <c r="E74" s="116"/>
      <c r="F74" s="116"/>
      <c r="G74" s="128"/>
      <c r="H74" s="117"/>
      <c r="I74" s="117"/>
      <c r="J74" s="117"/>
      <c r="K74" s="85"/>
      <c r="L74" s="80"/>
    </row>
    <row r="75" spans="1:12" ht="22.5" x14ac:dyDescent="0.2">
      <c r="A75" s="1" t="s">
        <v>102</v>
      </c>
      <c r="B75" s="118"/>
      <c r="C75" s="119" t="s">
        <v>268</v>
      </c>
      <c r="D75" s="119"/>
      <c r="E75" s="119"/>
      <c r="F75" s="119" t="s">
        <v>9</v>
      </c>
      <c r="G75" s="129"/>
      <c r="H75" s="120"/>
      <c r="I75" s="120"/>
      <c r="J75" s="120">
        <f>SUBTOTAL(9,J30:J74)</f>
        <v>0</v>
      </c>
      <c r="K75" s="86"/>
      <c r="L75" s="87">
        <f>SUBTOTAL(9,L30:L74)</f>
        <v>0</v>
      </c>
    </row>
    <row r="76" spans="1:12" ht="12" thickBot="1" x14ac:dyDescent="0.25">
      <c r="A76" s="1"/>
      <c r="B76" s="121"/>
      <c r="C76" s="122"/>
      <c r="D76" s="122"/>
      <c r="E76" s="122"/>
      <c r="F76" s="122"/>
      <c r="G76" s="123"/>
      <c r="H76" s="124"/>
      <c r="I76" s="125"/>
      <c r="J76" s="124"/>
      <c r="K76" s="77"/>
      <c r="L76" s="77"/>
    </row>
    <row r="77" spans="1:12" x14ac:dyDescent="0.2">
      <c r="A77" s="1" t="s">
        <v>116</v>
      </c>
      <c r="B77" s="106" t="s">
        <v>117</v>
      </c>
      <c r="C77" s="107" t="s">
        <v>171</v>
      </c>
      <c r="D77" s="107"/>
      <c r="E77" s="107"/>
      <c r="F77" s="107" t="s">
        <v>172</v>
      </c>
      <c r="G77" s="130"/>
      <c r="H77" s="108"/>
      <c r="I77" s="108"/>
      <c r="J77" s="108"/>
      <c r="K77" s="81"/>
      <c r="L77" s="82"/>
    </row>
    <row r="78" spans="1:12" ht="22.5" x14ac:dyDescent="0.2">
      <c r="A78" s="1" t="s">
        <v>120</v>
      </c>
      <c r="B78" s="109">
        <v>24</v>
      </c>
      <c r="C78" s="110" t="s">
        <v>173</v>
      </c>
      <c r="D78" s="110"/>
      <c r="E78" s="110" t="s">
        <v>122</v>
      </c>
      <c r="F78" s="88" t="s">
        <v>174</v>
      </c>
      <c r="G78" s="127" t="s">
        <v>137</v>
      </c>
      <c r="H78" s="111">
        <v>2.38</v>
      </c>
      <c r="I78" s="111"/>
      <c r="J78" s="111" t="str">
        <f>IF(ISNUMBER(I78),ROUND(H78*I78,3),"")</f>
        <v/>
      </c>
      <c r="K78" s="83"/>
      <c r="L78" s="78">
        <f>ROUND(H78*K78,2)</f>
        <v>0</v>
      </c>
    </row>
    <row r="79" spans="1:12" x14ac:dyDescent="0.2">
      <c r="A79" s="1" t="s">
        <v>5</v>
      </c>
      <c r="B79" s="112"/>
      <c r="C79" s="113"/>
      <c r="D79" s="113"/>
      <c r="E79" s="113"/>
      <c r="F79" s="88"/>
      <c r="G79" s="126"/>
      <c r="H79" s="114"/>
      <c r="I79" s="114"/>
      <c r="J79" s="114"/>
      <c r="K79" s="84"/>
      <c r="L79" s="79"/>
    </row>
    <row r="80" spans="1:12" x14ac:dyDescent="0.2">
      <c r="A80" s="1" t="s">
        <v>7</v>
      </c>
      <c r="B80" s="112"/>
      <c r="C80" s="113"/>
      <c r="D80" s="113"/>
      <c r="E80" s="113"/>
      <c r="F80" s="88" t="s">
        <v>175</v>
      </c>
      <c r="G80" s="126"/>
      <c r="H80" s="114"/>
      <c r="I80" s="114"/>
      <c r="J80" s="114"/>
      <c r="K80" s="84"/>
      <c r="L80" s="79"/>
    </row>
    <row r="81" spans="1:12" x14ac:dyDescent="0.2">
      <c r="A81" s="1" t="s">
        <v>8</v>
      </c>
      <c r="B81" s="112"/>
      <c r="C81" s="113"/>
      <c r="D81" s="113"/>
      <c r="E81" s="113"/>
      <c r="F81" s="88" t="s">
        <v>126</v>
      </c>
      <c r="G81" s="126"/>
      <c r="H81" s="114"/>
      <c r="I81" s="114"/>
      <c r="J81" s="114"/>
      <c r="K81" s="84"/>
      <c r="L81" s="79"/>
    </row>
    <row r="82" spans="1:12" ht="22.5" x14ac:dyDescent="0.2">
      <c r="A82" s="1" t="s">
        <v>120</v>
      </c>
      <c r="B82" s="109">
        <v>41</v>
      </c>
      <c r="C82" s="110" t="s">
        <v>176</v>
      </c>
      <c r="D82" s="110"/>
      <c r="E82" s="110" t="s">
        <v>122</v>
      </c>
      <c r="F82" s="88" t="s">
        <v>177</v>
      </c>
      <c r="G82" s="127" t="s">
        <v>124</v>
      </c>
      <c r="H82" s="111">
        <v>0.187</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178</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x14ac:dyDescent="0.2">
      <c r="A86" s="1"/>
      <c r="B86" s="115"/>
      <c r="C86" s="116"/>
      <c r="D86" s="116"/>
      <c r="E86" s="116"/>
      <c r="F86" s="116"/>
      <c r="G86" s="128"/>
      <c r="H86" s="117"/>
      <c r="I86" s="117"/>
      <c r="J86" s="117"/>
      <c r="K86" s="85"/>
      <c r="L86" s="80"/>
    </row>
    <row r="87" spans="1:12" ht="22.5" x14ac:dyDescent="0.2">
      <c r="A87" s="1" t="s">
        <v>102</v>
      </c>
      <c r="B87" s="118"/>
      <c r="C87" s="119" t="s">
        <v>269</v>
      </c>
      <c r="D87" s="119"/>
      <c r="E87" s="119"/>
      <c r="F87" s="119" t="s">
        <v>172</v>
      </c>
      <c r="G87" s="129"/>
      <c r="H87" s="120"/>
      <c r="I87" s="120"/>
      <c r="J87" s="120">
        <f>SUBTOTAL(9,J78:J86)</f>
        <v>0</v>
      </c>
      <c r="K87" s="86"/>
      <c r="L87" s="87">
        <f>SUBTOTAL(9,L78:L86)</f>
        <v>0</v>
      </c>
    </row>
    <row r="88" spans="1:12" ht="12" thickBot="1" x14ac:dyDescent="0.25">
      <c r="A88" s="1"/>
      <c r="B88" s="121"/>
      <c r="C88" s="122"/>
      <c r="D88" s="122"/>
      <c r="E88" s="122"/>
      <c r="F88" s="122"/>
      <c r="G88" s="123"/>
      <c r="H88" s="124"/>
      <c r="I88" s="125"/>
      <c r="J88" s="124"/>
      <c r="K88" s="77"/>
      <c r="L88" s="77"/>
    </row>
    <row r="89" spans="1:12" x14ac:dyDescent="0.2">
      <c r="A89" s="1" t="s">
        <v>116</v>
      </c>
      <c r="B89" s="106" t="s">
        <v>117</v>
      </c>
      <c r="C89" s="107" t="s">
        <v>179</v>
      </c>
      <c r="D89" s="107"/>
      <c r="E89" s="107"/>
      <c r="F89" s="107" t="s">
        <v>180</v>
      </c>
      <c r="G89" s="130"/>
      <c r="H89" s="108"/>
      <c r="I89" s="108"/>
      <c r="J89" s="108"/>
      <c r="K89" s="81"/>
      <c r="L89" s="82"/>
    </row>
    <row r="90" spans="1:12" ht="22.5" x14ac:dyDescent="0.2">
      <c r="A90" s="1" t="s">
        <v>120</v>
      </c>
      <c r="B90" s="109">
        <v>19</v>
      </c>
      <c r="C90" s="110" t="s">
        <v>181</v>
      </c>
      <c r="D90" s="110"/>
      <c r="E90" s="110" t="s">
        <v>122</v>
      </c>
      <c r="F90" s="88" t="s">
        <v>182</v>
      </c>
      <c r="G90" s="127" t="s">
        <v>137</v>
      </c>
      <c r="H90" s="111">
        <v>1.58</v>
      </c>
      <c r="I90" s="111"/>
      <c r="J90" s="111" t="str">
        <f>IF(ISNUMBER(I90),ROUND(H90*I90,3),"")</f>
        <v/>
      </c>
      <c r="K90" s="83"/>
      <c r="L90" s="78">
        <f>ROUND(H90*K90,2)</f>
        <v>0</v>
      </c>
    </row>
    <row r="91" spans="1:12" x14ac:dyDescent="0.2">
      <c r="A91" s="1" t="s">
        <v>5</v>
      </c>
      <c r="B91" s="112"/>
      <c r="C91" s="113"/>
      <c r="D91" s="113"/>
      <c r="E91" s="113"/>
      <c r="F91" s="88"/>
      <c r="G91" s="126"/>
      <c r="H91" s="114"/>
      <c r="I91" s="114"/>
      <c r="J91" s="114"/>
      <c r="K91" s="84"/>
      <c r="L91" s="79"/>
    </row>
    <row r="92" spans="1:12" ht="22.5" x14ac:dyDescent="0.2">
      <c r="A92" s="1" t="s">
        <v>7</v>
      </c>
      <c r="B92" s="112"/>
      <c r="C92" s="113"/>
      <c r="D92" s="113"/>
      <c r="E92" s="113"/>
      <c r="F92" s="88" t="s">
        <v>183</v>
      </c>
      <c r="G92" s="126"/>
      <c r="H92" s="114"/>
      <c r="I92" s="114"/>
      <c r="J92" s="114"/>
      <c r="K92" s="84"/>
      <c r="L92" s="79"/>
    </row>
    <row r="93" spans="1:12" x14ac:dyDescent="0.2">
      <c r="A93" s="1" t="s">
        <v>8</v>
      </c>
      <c r="B93" s="112"/>
      <c r="C93" s="113"/>
      <c r="D93" s="113"/>
      <c r="E93" s="113"/>
      <c r="F93" s="88" t="s">
        <v>126</v>
      </c>
      <c r="G93" s="126"/>
      <c r="H93" s="114"/>
      <c r="I93" s="114"/>
      <c r="J93" s="114"/>
      <c r="K93" s="84"/>
      <c r="L93" s="79"/>
    </row>
    <row r="94" spans="1:12" ht="22.5" x14ac:dyDescent="0.2">
      <c r="A94" s="1" t="s">
        <v>120</v>
      </c>
      <c r="B94" s="109">
        <v>20</v>
      </c>
      <c r="C94" s="110" t="s">
        <v>184</v>
      </c>
      <c r="D94" s="110"/>
      <c r="E94" s="110" t="s">
        <v>122</v>
      </c>
      <c r="F94" s="88" t="s">
        <v>185</v>
      </c>
      <c r="G94" s="127" t="s">
        <v>137</v>
      </c>
      <c r="H94" s="111">
        <v>22.6</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x14ac:dyDescent="0.2">
      <c r="A96" s="1" t="s">
        <v>7</v>
      </c>
      <c r="B96" s="112"/>
      <c r="C96" s="113"/>
      <c r="D96" s="113"/>
      <c r="E96" s="113"/>
      <c r="F96" s="88" t="s">
        <v>186</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21</v>
      </c>
      <c r="C98" s="110" t="s">
        <v>187</v>
      </c>
      <c r="D98" s="110"/>
      <c r="E98" s="110" t="s">
        <v>122</v>
      </c>
      <c r="F98" s="88" t="s">
        <v>188</v>
      </c>
      <c r="G98" s="127" t="s">
        <v>137</v>
      </c>
      <c r="H98" s="111">
        <v>1.06</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ht="22.5" x14ac:dyDescent="0.2">
      <c r="A100" s="1" t="s">
        <v>7</v>
      </c>
      <c r="B100" s="112"/>
      <c r="C100" s="113"/>
      <c r="D100" s="113"/>
      <c r="E100" s="113"/>
      <c r="F100" s="88" t="s">
        <v>189</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ht="22.5" x14ac:dyDescent="0.2">
      <c r="A102" s="1" t="s">
        <v>120</v>
      </c>
      <c r="B102" s="109">
        <v>22</v>
      </c>
      <c r="C102" s="110" t="s">
        <v>190</v>
      </c>
      <c r="D102" s="110"/>
      <c r="E102" s="110" t="s">
        <v>122</v>
      </c>
      <c r="F102" s="88" t="s">
        <v>191</v>
      </c>
      <c r="G102" s="127" t="s">
        <v>137</v>
      </c>
      <c r="H102" s="111">
        <v>2.29</v>
      </c>
      <c r="I102" s="111"/>
      <c r="J102" s="111" t="str">
        <f>IF(ISNUMBER(I102),ROUND(H102*I102,3),"")</f>
        <v/>
      </c>
      <c r="K102" s="83"/>
      <c r="L102" s="78">
        <f>ROUND(H102*K102,2)</f>
        <v>0</v>
      </c>
    </row>
    <row r="103" spans="1:12" x14ac:dyDescent="0.2">
      <c r="A103" s="1" t="s">
        <v>5</v>
      </c>
      <c r="B103" s="112"/>
      <c r="C103" s="113"/>
      <c r="D103" s="113"/>
      <c r="E103" s="113"/>
      <c r="F103" s="88"/>
      <c r="G103" s="126"/>
      <c r="H103" s="114"/>
      <c r="I103" s="114"/>
      <c r="J103" s="114"/>
      <c r="K103" s="84"/>
      <c r="L103" s="79"/>
    </row>
    <row r="104" spans="1:12" x14ac:dyDescent="0.2">
      <c r="A104" s="1" t="s">
        <v>7</v>
      </c>
      <c r="B104" s="112"/>
      <c r="C104" s="113"/>
      <c r="D104" s="113"/>
      <c r="E104" s="113"/>
      <c r="F104" s="88" t="s">
        <v>192</v>
      </c>
      <c r="G104" s="126"/>
      <c r="H104" s="114"/>
      <c r="I104" s="114"/>
      <c r="J104" s="114"/>
      <c r="K104" s="84"/>
      <c r="L104" s="79"/>
    </row>
    <row r="105" spans="1:12" x14ac:dyDescent="0.2">
      <c r="A105" s="1" t="s">
        <v>8</v>
      </c>
      <c r="B105" s="112"/>
      <c r="C105" s="113"/>
      <c r="D105" s="113"/>
      <c r="E105" s="113"/>
      <c r="F105" s="88" t="s">
        <v>126</v>
      </c>
      <c r="G105" s="126"/>
      <c r="H105" s="114"/>
      <c r="I105" s="114"/>
      <c r="J105" s="114"/>
      <c r="K105" s="84"/>
      <c r="L105" s="79"/>
    </row>
    <row r="106" spans="1:12" ht="22.5" x14ac:dyDescent="0.2">
      <c r="A106" s="1" t="s">
        <v>120</v>
      </c>
      <c r="B106" s="109">
        <v>23</v>
      </c>
      <c r="C106" s="110" t="s">
        <v>193</v>
      </c>
      <c r="D106" s="110"/>
      <c r="E106" s="110" t="s">
        <v>122</v>
      </c>
      <c r="F106" s="88" t="s">
        <v>194</v>
      </c>
      <c r="G106" s="127" t="s">
        <v>137</v>
      </c>
      <c r="H106" s="111">
        <v>35.325000000000003</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x14ac:dyDescent="0.2">
      <c r="A108" s="1" t="s">
        <v>7</v>
      </c>
      <c r="B108" s="112"/>
      <c r="C108" s="113"/>
      <c r="D108" s="113"/>
      <c r="E108" s="113"/>
      <c r="F108" s="88" t="s">
        <v>195</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x14ac:dyDescent="0.2">
      <c r="A110" s="1"/>
      <c r="B110" s="115"/>
      <c r="C110" s="116"/>
      <c r="D110" s="116"/>
      <c r="E110" s="116"/>
      <c r="F110" s="116"/>
      <c r="G110" s="128"/>
      <c r="H110" s="117"/>
      <c r="I110" s="117"/>
      <c r="J110" s="117"/>
      <c r="K110" s="85"/>
      <c r="L110" s="80"/>
    </row>
    <row r="111" spans="1:12" ht="22.5" x14ac:dyDescent="0.2">
      <c r="A111" s="1" t="s">
        <v>102</v>
      </c>
      <c r="B111" s="118"/>
      <c r="C111" s="119" t="s">
        <v>270</v>
      </c>
      <c r="D111" s="119"/>
      <c r="E111" s="119"/>
      <c r="F111" s="119" t="s">
        <v>180</v>
      </c>
      <c r="G111" s="129"/>
      <c r="H111" s="120"/>
      <c r="I111" s="120"/>
      <c r="J111" s="120">
        <f>SUBTOTAL(9,J90:J110)</f>
        <v>0</v>
      </c>
      <c r="K111" s="86"/>
      <c r="L111" s="87">
        <f>SUBTOTAL(9,L90:L110)</f>
        <v>0</v>
      </c>
    </row>
    <row r="112" spans="1:12" ht="12" thickBot="1" x14ac:dyDescent="0.25">
      <c r="A112" s="1"/>
      <c r="B112" s="121"/>
      <c r="C112" s="122"/>
      <c r="D112" s="122"/>
      <c r="E112" s="122"/>
      <c r="F112" s="122"/>
      <c r="G112" s="123"/>
      <c r="H112" s="124"/>
      <c r="I112" s="125"/>
      <c r="J112" s="124"/>
      <c r="K112" s="77"/>
      <c r="L112" s="77"/>
    </row>
    <row r="113" spans="1:12" x14ac:dyDescent="0.2">
      <c r="A113" s="1" t="s">
        <v>116</v>
      </c>
      <c r="B113" s="106" t="s">
        <v>117</v>
      </c>
      <c r="C113" s="107" t="s">
        <v>196</v>
      </c>
      <c r="D113" s="107"/>
      <c r="E113" s="107"/>
      <c r="F113" s="107" t="s">
        <v>197</v>
      </c>
      <c r="G113" s="130"/>
      <c r="H113" s="108"/>
      <c r="I113" s="108"/>
      <c r="J113" s="108"/>
      <c r="K113" s="81"/>
      <c r="L113" s="82"/>
    </row>
    <row r="114" spans="1:12" ht="22.5" x14ac:dyDescent="0.2">
      <c r="A114" s="1" t="s">
        <v>120</v>
      </c>
      <c r="B114" s="109">
        <v>29</v>
      </c>
      <c r="C114" s="110" t="s">
        <v>198</v>
      </c>
      <c r="D114" s="110"/>
      <c r="E114" s="110" t="s">
        <v>122</v>
      </c>
      <c r="F114" s="88" t="s">
        <v>199</v>
      </c>
      <c r="G114" s="127" t="s">
        <v>137</v>
      </c>
      <c r="H114" s="111">
        <v>3</v>
      </c>
      <c r="I114" s="111"/>
      <c r="J114" s="111" t="str">
        <f>IF(ISNUMBER(I114),ROUND(H114*I114,3),"")</f>
        <v/>
      </c>
      <c r="K114" s="83"/>
      <c r="L114" s="78">
        <f>ROUND(H114*K114,2)</f>
        <v>0</v>
      </c>
    </row>
    <row r="115" spans="1:12" x14ac:dyDescent="0.2">
      <c r="A115" s="1" t="s">
        <v>5</v>
      </c>
      <c r="B115" s="112"/>
      <c r="C115" s="113"/>
      <c r="D115" s="113"/>
      <c r="E115" s="113"/>
      <c r="F115" s="88"/>
      <c r="G115" s="126"/>
      <c r="H115" s="114"/>
      <c r="I115" s="114"/>
      <c r="J115" s="114"/>
      <c r="K115" s="84"/>
      <c r="L115" s="79"/>
    </row>
    <row r="116" spans="1:12" x14ac:dyDescent="0.2">
      <c r="A116" s="1" t="s">
        <v>7</v>
      </c>
      <c r="B116" s="112"/>
      <c r="C116" s="113"/>
      <c r="D116" s="113"/>
      <c r="E116" s="113"/>
      <c r="F116" s="88" t="s">
        <v>200</v>
      </c>
      <c r="G116" s="126"/>
      <c r="H116" s="114"/>
      <c r="I116" s="114"/>
      <c r="J116" s="114"/>
      <c r="K116" s="84"/>
      <c r="L116" s="79"/>
    </row>
    <row r="117" spans="1:12" x14ac:dyDescent="0.2">
      <c r="A117" s="1" t="s">
        <v>8</v>
      </c>
      <c r="B117" s="112"/>
      <c r="C117" s="113"/>
      <c r="D117" s="113"/>
      <c r="E117" s="113"/>
      <c r="F117" s="88" t="s">
        <v>126</v>
      </c>
      <c r="G117" s="126"/>
      <c r="H117" s="114"/>
      <c r="I117" s="114"/>
      <c r="J117" s="114"/>
      <c r="K117" s="84"/>
      <c r="L117" s="79"/>
    </row>
    <row r="118" spans="1:12" ht="22.5" x14ac:dyDescent="0.2">
      <c r="A118" s="1" t="s">
        <v>120</v>
      </c>
      <c r="B118" s="109">
        <v>30</v>
      </c>
      <c r="C118" s="110" t="s">
        <v>201</v>
      </c>
      <c r="D118" s="110"/>
      <c r="E118" s="110" t="s">
        <v>122</v>
      </c>
      <c r="F118" s="88" t="s">
        <v>202</v>
      </c>
      <c r="G118" s="127" t="s">
        <v>159</v>
      </c>
      <c r="H118" s="111">
        <v>702.89</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ht="22.5" x14ac:dyDescent="0.2">
      <c r="A120" s="1" t="s">
        <v>7</v>
      </c>
      <c r="B120" s="112"/>
      <c r="C120" s="113"/>
      <c r="D120" s="113"/>
      <c r="E120" s="113"/>
      <c r="F120" s="88" t="s">
        <v>279</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ht="22.5" x14ac:dyDescent="0.2">
      <c r="A122" s="1" t="s">
        <v>120</v>
      </c>
      <c r="B122" s="109">
        <v>31</v>
      </c>
      <c r="C122" s="110" t="s">
        <v>203</v>
      </c>
      <c r="D122" s="110"/>
      <c r="E122" s="110" t="s">
        <v>122</v>
      </c>
      <c r="F122" s="88" t="s">
        <v>204</v>
      </c>
      <c r="G122" s="127" t="s">
        <v>159</v>
      </c>
      <c r="H122" s="192">
        <v>702.83299999999997</v>
      </c>
      <c r="I122" s="111"/>
      <c r="J122" s="111" t="str">
        <f>IF(ISNUMBER(I122),ROUND(H122*I122,3),"")</f>
        <v/>
      </c>
      <c r="K122" s="83"/>
      <c r="L122" s="78">
        <f>ROUND(H122*K122,2)</f>
        <v>0</v>
      </c>
    </row>
    <row r="123" spans="1:12" x14ac:dyDescent="0.2">
      <c r="A123" s="1" t="s">
        <v>5</v>
      </c>
      <c r="B123" s="112"/>
      <c r="C123" s="113"/>
      <c r="D123" s="113"/>
      <c r="E123" s="113"/>
      <c r="F123" s="88"/>
      <c r="G123" s="126"/>
      <c r="H123" s="114"/>
      <c r="I123" s="114"/>
      <c r="J123" s="114"/>
      <c r="K123" s="84"/>
      <c r="L123" s="79"/>
    </row>
    <row r="124" spans="1:12" ht="22.5" x14ac:dyDescent="0.2">
      <c r="A124" s="1" t="s">
        <v>7</v>
      </c>
      <c r="B124" s="112"/>
      <c r="C124" s="113"/>
      <c r="D124" s="113"/>
      <c r="E124" s="113"/>
      <c r="F124" s="88" t="s">
        <v>281</v>
      </c>
      <c r="G124" s="126"/>
      <c r="H124" s="114"/>
      <c r="I124" s="114"/>
      <c r="J124" s="114"/>
      <c r="K124" s="84"/>
      <c r="L124" s="79"/>
    </row>
    <row r="125" spans="1:12" x14ac:dyDescent="0.2">
      <c r="A125" s="1" t="s">
        <v>8</v>
      </c>
      <c r="B125" s="112"/>
      <c r="C125" s="113"/>
      <c r="D125" s="113"/>
      <c r="E125" s="113"/>
      <c r="F125" s="88" t="s">
        <v>126</v>
      </c>
      <c r="G125" s="126"/>
      <c r="H125" s="114"/>
      <c r="I125" s="114"/>
      <c r="J125" s="114"/>
      <c r="K125" s="84"/>
      <c r="L125" s="79"/>
    </row>
    <row r="126" spans="1:12" x14ac:dyDescent="0.2">
      <c r="A126" s="1"/>
      <c r="B126" s="115"/>
      <c r="C126" s="116"/>
      <c r="D126" s="116"/>
      <c r="E126" s="116"/>
      <c r="F126" s="116"/>
      <c r="G126" s="128"/>
      <c r="H126" s="117"/>
      <c r="I126" s="117"/>
      <c r="J126" s="117"/>
      <c r="K126" s="85"/>
      <c r="L126" s="80"/>
    </row>
    <row r="127" spans="1:12" ht="22.5" x14ac:dyDescent="0.2">
      <c r="A127" s="1" t="s">
        <v>102</v>
      </c>
      <c r="B127" s="118"/>
      <c r="C127" s="119" t="s">
        <v>271</v>
      </c>
      <c r="D127" s="119"/>
      <c r="E127" s="119"/>
      <c r="F127" s="119" t="s">
        <v>197</v>
      </c>
      <c r="G127" s="129"/>
      <c r="H127" s="120"/>
      <c r="I127" s="120"/>
      <c r="J127" s="120">
        <f>SUBTOTAL(9,J114:J126)</f>
        <v>0</v>
      </c>
      <c r="K127" s="86"/>
      <c r="L127" s="87">
        <f>SUBTOTAL(9,L114:L126)</f>
        <v>0</v>
      </c>
    </row>
    <row r="128" spans="1:12" ht="12" thickBot="1" x14ac:dyDescent="0.25">
      <c r="A128" s="1"/>
      <c r="B128" s="121"/>
      <c r="C128" s="122"/>
      <c r="D128" s="122"/>
      <c r="E128" s="122"/>
      <c r="F128" s="122"/>
      <c r="G128" s="123"/>
      <c r="H128" s="124"/>
      <c r="I128" s="125"/>
      <c r="J128" s="124"/>
      <c r="K128" s="77"/>
      <c r="L128" s="77"/>
    </row>
    <row r="129" spans="1:12" x14ac:dyDescent="0.2">
      <c r="A129" s="1" t="s">
        <v>116</v>
      </c>
      <c r="B129" s="106" t="s">
        <v>117</v>
      </c>
      <c r="C129" s="107" t="s">
        <v>205</v>
      </c>
      <c r="D129" s="107"/>
      <c r="E129" s="107"/>
      <c r="F129" s="107" t="s">
        <v>206</v>
      </c>
      <c r="G129" s="130"/>
      <c r="H129" s="108"/>
      <c r="I129" s="108"/>
      <c r="J129" s="108"/>
      <c r="K129" s="81"/>
      <c r="L129" s="82"/>
    </row>
    <row r="130" spans="1:12" ht="22.5" x14ac:dyDescent="0.2">
      <c r="A130" s="1" t="s">
        <v>120</v>
      </c>
      <c r="B130" s="109">
        <v>25</v>
      </c>
      <c r="C130" s="110" t="s">
        <v>207</v>
      </c>
      <c r="D130" s="110"/>
      <c r="E130" s="110" t="s">
        <v>122</v>
      </c>
      <c r="F130" s="88" t="s">
        <v>208</v>
      </c>
      <c r="G130" s="127" t="s">
        <v>159</v>
      </c>
      <c r="H130" s="111">
        <v>42.84</v>
      </c>
      <c r="I130" s="111"/>
      <c r="J130" s="111" t="str">
        <f>IF(ISNUMBER(I130),ROUND(H130*I130,3),"")</f>
        <v/>
      </c>
      <c r="K130" s="83"/>
      <c r="L130" s="78">
        <f>ROUND(H130*K130,2)</f>
        <v>0</v>
      </c>
    </row>
    <row r="131" spans="1:12" x14ac:dyDescent="0.2">
      <c r="A131" s="1" t="s">
        <v>5</v>
      </c>
      <c r="B131" s="112"/>
      <c r="C131" s="113"/>
      <c r="D131" s="113"/>
      <c r="E131" s="113"/>
      <c r="F131" s="88"/>
      <c r="G131" s="126"/>
      <c r="H131" s="114"/>
      <c r="I131" s="114"/>
      <c r="J131" s="114"/>
      <c r="K131" s="84"/>
      <c r="L131" s="79"/>
    </row>
    <row r="132" spans="1:12" ht="22.5" x14ac:dyDescent="0.2">
      <c r="A132" s="1" t="s">
        <v>7</v>
      </c>
      <c r="B132" s="112"/>
      <c r="C132" s="113"/>
      <c r="D132" s="113"/>
      <c r="E132" s="113"/>
      <c r="F132" s="88" t="s">
        <v>209</v>
      </c>
      <c r="G132" s="126"/>
      <c r="H132" s="114"/>
      <c r="I132" s="114"/>
      <c r="J132" s="114"/>
      <c r="K132" s="84"/>
      <c r="L132" s="79"/>
    </row>
    <row r="133" spans="1:12" x14ac:dyDescent="0.2">
      <c r="A133" s="1" t="s">
        <v>8</v>
      </c>
      <c r="B133" s="112"/>
      <c r="C133" s="113"/>
      <c r="D133" s="113"/>
      <c r="E133" s="113"/>
      <c r="F133" s="88" t="s">
        <v>126</v>
      </c>
      <c r="G133" s="126"/>
      <c r="H133" s="114"/>
      <c r="I133" s="114"/>
      <c r="J133" s="114"/>
      <c r="K133" s="84"/>
      <c r="L133" s="79"/>
    </row>
    <row r="134" spans="1:12" ht="22.5" x14ac:dyDescent="0.2">
      <c r="A134" s="1" t="s">
        <v>120</v>
      </c>
      <c r="B134" s="109">
        <v>27</v>
      </c>
      <c r="C134" s="110" t="s">
        <v>210</v>
      </c>
      <c r="D134" s="110"/>
      <c r="E134" s="110" t="s">
        <v>122</v>
      </c>
      <c r="F134" s="88" t="s">
        <v>211</v>
      </c>
      <c r="G134" s="127" t="s">
        <v>159</v>
      </c>
      <c r="H134" s="111">
        <v>5.04</v>
      </c>
      <c r="I134" s="111"/>
      <c r="J134" s="111" t="str">
        <f>IF(ISNUMBER(I134),ROUND(H134*I134,3),"")</f>
        <v/>
      </c>
      <c r="K134" s="83"/>
      <c r="L134" s="78">
        <f>ROUND(H134*K134,2)</f>
        <v>0</v>
      </c>
    </row>
    <row r="135" spans="1:12" x14ac:dyDescent="0.2">
      <c r="A135" s="1" t="s">
        <v>5</v>
      </c>
      <c r="B135" s="112"/>
      <c r="C135" s="113"/>
      <c r="D135" s="113"/>
      <c r="E135" s="113"/>
      <c r="F135" s="88"/>
      <c r="G135" s="126"/>
      <c r="H135" s="114"/>
      <c r="I135" s="114"/>
      <c r="J135" s="114"/>
      <c r="K135" s="84"/>
      <c r="L135" s="79"/>
    </row>
    <row r="136" spans="1:12" x14ac:dyDescent="0.2">
      <c r="A136" s="1" t="s">
        <v>7</v>
      </c>
      <c r="B136" s="112"/>
      <c r="C136" s="113"/>
      <c r="D136" s="113"/>
      <c r="E136" s="113"/>
      <c r="F136" s="88" t="s">
        <v>278</v>
      </c>
      <c r="G136" s="126"/>
      <c r="H136" s="114"/>
      <c r="I136" s="114"/>
      <c r="J136" s="114"/>
      <c r="K136" s="84"/>
      <c r="L136" s="79"/>
    </row>
    <row r="137" spans="1:12" x14ac:dyDescent="0.2">
      <c r="A137" s="1" t="s">
        <v>8</v>
      </c>
      <c r="B137" s="112"/>
      <c r="C137" s="113"/>
      <c r="D137" s="113"/>
      <c r="E137" s="113"/>
      <c r="F137" s="88" t="s">
        <v>126</v>
      </c>
      <c r="G137" s="126"/>
      <c r="H137" s="114"/>
      <c r="I137" s="114"/>
      <c r="J137" s="114"/>
      <c r="K137" s="84"/>
      <c r="L137" s="79"/>
    </row>
    <row r="138" spans="1:12" x14ac:dyDescent="0.2">
      <c r="A138" s="1"/>
      <c r="B138" s="115"/>
      <c r="C138" s="116"/>
      <c r="D138" s="116"/>
      <c r="E138" s="116"/>
      <c r="F138" s="116"/>
      <c r="G138" s="128"/>
      <c r="H138" s="117"/>
      <c r="I138" s="117"/>
      <c r="J138" s="117"/>
      <c r="K138" s="85"/>
      <c r="L138" s="80"/>
    </row>
    <row r="139" spans="1:12" ht="22.5" x14ac:dyDescent="0.2">
      <c r="A139" s="1" t="s">
        <v>102</v>
      </c>
      <c r="B139" s="118"/>
      <c r="C139" s="119" t="s">
        <v>272</v>
      </c>
      <c r="D139" s="119"/>
      <c r="E139" s="119"/>
      <c r="F139" s="119" t="s">
        <v>206</v>
      </c>
      <c r="G139" s="129"/>
      <c r="H139" s="120"/>
      <c r="I139" s="120"/>
      <c r="J139" s="120">
        <f>SUBTOTAL(9,J130:J138)</f>
        <v>0</v>
      </c>
      <c r="K139" s="86"/>
      <c r="L139" s="87">
        <f>SUBTOTAL(9,L130:L138)</f>
        <v>0</v>
      </c>
    </row>
    <row r="140" spans="1:12" ht="12" thickBot="1" x14ac:dyDescent="0.25">
      <c r="A140" s="1"/>
      <c r="B140" s="121"/>
      <c r="C140" s="122"/>
      <c r="D140" s="122"/>
      <c r="E140" s="122"/>
      <c r="F140" s="122"/>
      <c r="G140" s="123"/>
      <c r="H140" s="124"/>
      <c r="I140" s="125"/>
      <c r="J140" s="124"/>
      <c r="K140" s="77"/>
      <c r="L140" s="77"/>
    </row>
    <row r="141" spans="1:12" x14ac:dyDescent="0.2">
      <c r="A141" s="1" t="s">
        <v>116</v>
      </c>
      <c r="B141" s="106" t="s">
        <v>117</v>
      </c>
      <c r="C141" s="107" t="s">
        <v>212</v>
      </c>
      <c r="D141" s="107"/>
      <c r="E141" s="107"/>
      <c r="F141" s="107" t="s">
        <v>213</v>
      </c>
      <c r="G141" s="130"/>
      <c r="H141" s="108"/>
      <c r="I141" s="108"/>
      <c r="J141" s="108"/>
      <c r="K141" s="81"/>
      <c r="L141" s="82"/>
    </row>
    <row r="142" spans="1:12" ht="22.5" x14ac:dyDescent="0.2">
      <c r="A142" s="1" t="s">
        <v>120</v>
      </c>
      <c r="B142" s="109">
        <v>26</v>
      </c>
      <c r="C142" s="110" t="s">
        <v>214</v>
      </c>
      <c r="D142" s="110"/>
      <c r="E142" s="110" t="s">
        <v>122</v>
      </c>
      <c r="F142" s="88" t="s">
        <v>215</v>
      </c>
      <c r="G142" s="127" t="s">
        <v>216</v>
      </c>
      <c r="H142" s="111">
        <v>1</v>
      </c>
      <c r="I142" s="111"/>
      <c r="J142" s="111" t="str">
        <f>IF(ISNUMBER(I142),ROUND(H142*I142,3),"")</f>
        <v/>
      </c>
      <c r="K142" s="83"/>
      <c r="L142" s="78">
        <f>ROUND(H142*K142,2)</f>
        <v>0</v>
      </c>
    </row>
    <row r="143" spans="1:12" x14ac:dyDescent="0.2">
      <c r="A143" s="1" t="s">
        <v>5</v>
      </c>
      <c r="B143" s="112"/>
      <c r="C143" s="113"/>
      <c r="D143" s="113"/>
      <c r="E143" s="113"/>
      <c r="F143" s="88"/>
      <c r="G143" s="126"/>
      <c r="H143" s="114"/>
      <c r="I143" s="114"/>
      <c r="J143" s="114"/>
      <c r="K143" s="84"/>
      <c r="L143" s="79"/>
    </row>
    <row r="144" spans="1:12" x14ac:dyDescent="0.2">
      <c r="A144" s="1" t="s">
        <v>7</v>
      </c>
      <c r="B144" s="112"/>
      <c r="C144" s="113"/>
      <c r="D144" s="113"/>
      <c r="E144" s="113"/>
      <c r="F144" s="88" t="s">
        <v>217</v>
      </c>
      <c r="G144" s="126"/>
      <c r="H144" s="114"/>
      <c r="I144" s="114"/>
      <c r="J144" s="114"/>
      <c r="K144" s="84"/>
      <c r="L144" s="79"/>
    </row>
    <row r="145" spans="1:12" x14ac:dyDescent="0.2">
      <c r="A145" s="1" t="s">
        <v>8</v>
      </c>
      <c r="B145" s="112"/>
      <c r="C145" s="113"/>
      <c r="D145" s="113"/>
      <c r="E145" s="113"/>
      <c r="F145" s="88" t="s">
        <v>126</v>
      </c>
      <c r="G145" s="126"/>
      <c r="H145" s="114"/>
      <c r="I145" s="114"/>
      <c r="J145" s="114"/>
      <c r="K145" s="84"/>
      <c r="L145" s="79"/>
    </row>
    <row r="146" spans="1:12" ht="22.5" x14ac:dyDescent="0.2">
      <c r="A146" s="1" t="s">
        <v>120</v>
      </c>
      <c r="B146" s="109">
        <v>28</v>
      </c>
      <c r="C146" s="110" t="s">
        <v>218</v>
      </c>
      <c r="D146" s="110"/>
      <c r="E146" s="110" t="s">
        <v>122</v>
      </c>
      <c r="F146" s="88" t="s">
        <v>219</v>
      </c>
      <c r="G146" s="127" t="s">
        <v>220</v>
      </c>
      <c r="H146" s="111">
        <v>4</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x14ac:dyDescent="0.2">
      <c r="A148" s="1" t="s">
        <v>7</v>
      </c>
      <c r="B148" s="112"/>
      <c r="C148" s="113"/>
      <c r="D148" s="113"/>
      <c r="E148" s="113"/>
      <c r="F148" s="88" t="s">
        <v>221</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x14ac:dyDescent="0.2">
      <c r="A150" s="1"/>
      <c r="B150" s="115"/>
      <c r="C150" s="116"/>
      <c r="D150" s="116"/>
      <c r="E150" s="116"/>
      <c r="F150" s="116"/>
      <c r="G150" s="128"/>
      <c r="H150" s="117"/>
      <c r="I150" s="117"/>
      <c r="J150" s="117"/>
      <c r="K150" s="85"/>
      <c r="L150" s="80"/>
    </row>
    <row r="151" spans="1:12" ht="22.5" x14ac:dyDescent="0.2">
      <c r="A151" s="1" t="s">
        <v>102</v>
      </c>
      <c r="B151" s="118"/>
      <c r="C151" s="119" t="s">
        <v>273</v>
      </c>
      <c r="D151" s="119"/>
      <c r="E151" s="119"/>
      <c r="F151" s="119" t="s">
        <v>213</v>
      </c>
      <c r="G151" s="129"/>
      <c r="H151" s="120"/>
      <c r="I151" s="120"/>
      <c r="J151" s="120">
        <f>SUBTOTAL(9,J142:J150)</f>
        <v>0</v>
      </c>
      <c r="K151" s="86"/>
      <c r="L151" s="87">
        <f>SUBTOTAL(9,L142:L150)</f>
        <v>0</v>
      </c>
    </row>
    <row r="152" spans="1:12" ht="12" thickBot="1" x14ac:dyDescent="0.25">
      <c r="A152" s="1"/>
      <c r="B152" s="121"/>
      <c r="C152" s="122"/>
      <c r="D152" s="122"/>
      <c r="E152" s="122"/>
      <c r="F152" s="122"/>
      <c r="G152" s="123"/>
      <c r="H152" s="124"/>
      <c r="I152" s="125"/>
      <c r="J152" s="124"/>
      <c r="K152" s="77"/>
      <c r="L152" s="77"/>
    </row>
    <row r="153" spans="1:12" x14ac:dyDescent="0.2">
      <c r="A153" s="1" t="s">
        <v>116</v>
      </c>
      <c r="B153" s="106" t="s">
        <v>117</v>
      </c>
      <c r="C153" s="107" t="s">
        <v>222</v>
      </c>
      <c r="D153" s="107"/>
      <c r="E153" s="107"/>
      <c r="F153" s="107" t="s">
        <v>223</v>
      </c>
      <c r="G153" s="130"/>
      <c r="H153" s="108"/>
      <c r="I153" s="108"/>
      <c r="J153" s="108"/>
      <c r="K153" s="81"/>
      <c r="L153" s="82"/>
    </row>
    <row r="154" spans="1:12" ht="22.5" x14ac:dyDescent="0.2">
      <c r="A154" s="1" t="s">
        <v>120</v>
      </c>
      <c r="B154" s="109">
        <v>32</v>
      </c>
      <c r="C154" s="110" t="s">
        <v>224</v>
      </c>
      <c r="D154" s="110"/>
      <c r="E154" s="110" t="s">
        <v>122</v>
      </c>
      <c r="F154" s="88" t="s">
        <v>225</v>
      </c>
      <c r="G154" s="127" t="s">
        <v>220</v>
      </c>
      <c r="H154" s="111">
        <v>428</v>
      </c>
      <c r="I154" s="111"/>
      <c r="J154" s="111" t="str">
        <f>IF(ISNUMBER(I154),ROUND(H154*I154,3),"")</f>
        <v/>
      </c>
      <c r="K154" s="83"/>
      <c r="L154" s="78">
        <f>ROUND(H154*K154,2)</f>
        <v>0</v>
      </c>
    </row>
    <row r="155" spans="1:12" x14ac:dyDescent="0.2">
      <c r="A155" s="1" t="s">
        <v>5</v>
      </c>
      <c r="B155" s="112"/>
      <c r="C155" s="113"/>
      <c r="D155" s="113"/>
      <c r="E155" s="113"/>
      <c r="F155" s="88"/>
      <c r="G155" s="126"/>
      <c r="H155" s="114"/>
      <c r="I155" s="114"/>
      <c r="J155" s="114"/>
      <c r="K155" s="84"/>
      <c r="L155" s="79"/>
    </row>
    <row r="156" spans="1:12" x14ac:dyDescent="0.2">
      <c r="A156" s="1" t="s">
        <v>7</v>
      </c>
      <c r="B156" s="112"/>
      <c r="C156" s="113"/>
      <c r="D156" s="113"/>
      <c r="E156" s="113"/>
      <c r="F156" s="88" t="s">
        <v>226</v>
      </c>
      <c r="G156" s="126"/>
      <c r="H156" s="114"/>
      <c r="I156" s="114"/>
      <c r="J156" s="114"/>
      <c r="K156" s="84"/>
      <c r="L156" s="79"/>
    </row>
    <row r="157" spans="1:12" x14ac:dyDescent="0.2">
      <c r="A157" s="1" t="s">
        <v>8</v>
      </c>
      <c r="B157" s="112"/>
      <c r="C157" s="113"/>
      <c r="D157" s="113"/>
      <c r="E157" s="113"/>
      <c r="F157" s="88" t="s">
        <v>126</v>
      </c>
      <c r="G157" s="126"/>
      <c r="H157" s="114"/>
      <c r="I157" s="114"/>
      <c r="J157" s="114"/>
      <c r="K157" s="84"/>
      <c r="L157" s="79"/>
    </row>
    <row r="158" spans="1:12" ht="22.5" x14ac:dyDescent="0.2">
      <c r="A158" s="1" t="s">
        <v>120</v>
      </c>
      <c r="B158" s="109">
        <v>33</v>
      </c>
      <c r="C158" s="110" t="s">
        <v>227</v>
      </c>
      <c r="D158" s="110"/>
      <c r="E158" s="110" t="s">
        <v>122</v>
      </c>
      <c r="F158" s="88" t="s">
        <v>228</v>
      </c>
      <c r="G158" s="127" t="s">
        <v>220</v>
      </c>
      <c r="H158" s="111">
        <v>69</v>
      </c>
      <c r="I158" s="111"/>
      <c r="J158" s="111" t="str">
        <f>IF(ISNUMBER(I158),ROUND(H158*I158,3),"")</f>
        <v/>
      </c>
      <c r="K158" s="83"/>
      <c r="L158" s="78">
        <f>ROUND(H158*K158,2)</f>
        <v>0</v>
      </c>
    </row>
    <row r="159" spans="1:12" x14ac:dyDescent="0.2">
      <c r="A159" s="1" t="s">
        <v>5</v>
      </c>
      <c r="B159" s="112"/>
      <c r="C159" s="113"/>
      <c r="D159" s="113"/>
      <c r="E159" s="113"/>
      <c r="F159" s="88"/>
      <c r="G159" s="126"/>
      <c r="H159" s="114"/>
      <c r="I159" s="114"/>
      <c r="J159" s="114"/>
      <c r="K159" s="84"/>
      <c r="L159" s="79"/>
    </row>
    <row r="160" spans="1:12" x14ac:dyDescent="0.2">
      <c r="A160" s="1" t="s">
        <v>7</v>
      </c>
      <c r="B160" s="112"/>
      <c r="C160" s="113"/>
      <c r="D160" s="113"/>
      <c r="E160" s="113"/>
      <c r="F160" s="88" t="s">
        <v>229</v>
      </c>
      <c r="G160" s="126"/>
      <c r="H160" s="114"/>
      <c r="I160" s="114"/>
      <c r="J160" s="114"/>
      <c r="K160" s="84"/>
      <c r="L160" s="79"/>
    </row>
    <row r="161" spans="1:12" x14ac:dyDescent="0.2">
      <c r="A161" s="1" t="s">
        <v>8</v>
      </c>
      <c r="B161" s="112"/>
      <c r="C161" s="113"/>
      <c r="D161" s="113"/>
      <c r="E161" s="113"/>
      <c r="F161" s="88" t="s">
        <v>126</v>
      </c>
      <c r="G161" s="126"/>
      <c r="H161" s="114"/>
      <c r="I161" s="114"/>
      <c r="J161" s="114"/>
      <c r="K161" s="84"/>
      <c r="L161" s="79"/>
    </row>
    <row r="162" spans="1:12" ht="22.5" x14ac:dyDescent="0.2">
      <c r="A162" s="1" t="s">
        <v>120</v>
      </c>
      <c r="B162" s="109">
        <v>34</v>
      </c>
      <c r="C162" s="110" t="s">
        <v>230</v>
      </c>
      <c r="D162" s="110"/>
      <c r="E162" s="110" t="s">
        <v>122</v>
      </c>
      <c r="F162" s="88" t="s">
        <v>231</v>
      </c>
      <c r="G162" s="127" t="s">
        <v>159</v>
      </c>
      <c r="H162" s="111">
        <v>0.96</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232</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35</v>
      </c>
      <c r="C166" s="110" t="s">
        <v>233</v>
      </c>
      <c r="D166" s="110"/>
      <c r="E166" s="110" t="s">
        <v>122</v>
      </c>
      <c r="F166" s="88" t="s">
        <v>234</v>
      </c>
      <c r="G166" s="127" t="s">
        <v>220</v>
      </c>
      <c r="H166" s="111">
        <v>41</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235</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ht="22.5" x14ac:dyDescent="0.2">
      <c r="A170" s="1" t="s">
        <v>120</v>
      </c>
      <c r="B170" s="109">
        <v>36</v>
      </c>
      <c r="C170" s="110" t="s">
        <v>236</v>
      </c>
      <c r="D170" s="110"/>
      <c r="E170" s="110" t="s">
        <v>122</v>
      </c>
      <c r="F170" s="88" t="s">
        <v>237</v>
      </c>
      <c r="G170" s="127" t="s">
        <v>216</v>
      </c>
      <c r="H170" s="111">
        <v>3</v>
      </c>
      <c r="I170" s="111"/>
      <c r="J170" s="111" t="str">
        <f>IF(ISNUMBER(I170),ROUND(H170*I170,3),"")</f>
        <v/>
      </c>
      <c r="K170" s="83"/>
      <c r="L170" s="78">
        <f>ROUND(H170*K170,2)</f>
        <v>0</v>
      </c>
    </row>
    <row r="171" spans="1:12" x14ac:dyDescent="0.2">
      <c r="A171" s="1" t="s">
        <v>5</v>
      </c>
      <c r="B171" s="112"/>
      <c r="C171" s="113"/>
      <c r="D171" s="113"/>
      <c r="E171" s="113"/>
      <c r="F171" s="88"/>
      <c r="G171" s="126"/>
      <c r="H171" s="114"/>
      <c r="I171" s="114"/>
      <c r="J171" s="114"/>
      <c r="K171" s="84"/>
      <c r="L171" s="79"/>
    </row>
    <row r="172" spans="1:12" x14ac:dyDescent="0.2">
      <c r="A172" s="1" t="s">
        <v>7</v>
      </c>
      <c r="B172" s="112"/>
      <c r="C172" s="113"/>
      <c r="D172" s="113"/>
      <c r="E172" s="113"/>
      <c r="F172" s="88" t="s">
        <v>238</v>
      </c>
      <c r="G172" s="126"/>
      <c r="H172" s="114"/>
      <c r="I172" s="114"/>
      <c r="J172" s="114"/>
      <c r="K172" s="84"/>
      <c r="L172" s="79"/>
    </row>
    <row r="173" spans="1:12" x14ac:dyDescent="0.2">
      <c r="A173" s="1" t="s">
        <v>8</v>
      </c>
      <c r="B173" s="112"/>
      <c r="C173" s="113"/>
      <c r="D173" s="113"/>
      <c r="E173" s="113"/>
      <c r="F173" s="88" t="s">
        <v>126</v>
      </c>
      <c r="G173" s="126"/>
      <c r="H173" s="114"/>
      <c r="I173" s="114"/>
      <c r="J173" s="114"/>
      <c r="K173" s="84"/>
      <c r="L173" s="79"/>
    </row>
    <row r="174" spans="1:12" ht="22.5" x14ac:dyDescent="0.2">
      <c r="A174" s="1" t="s">
        <v>120</v>
      </c>
      <c r="B174" s="109">
        <v>37</v>
      </c>
      <c r="C174" s="110" t="s">
        <v>239</v>
      </c>
      <c r="D174" s="110"/>
      <c r="E174" s="110" t="s">
        <v>122</v>
      </c>
      <c r="F174" s="88" t="s">
        <v>240</v>
      </c>
      <c r="G174" s="127" t="s">
        <v>220</v>
      </c>
      <c r="H174" s="111">
        <v>86.1</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277</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x14ac:dyDescent="0.2">
      <c r="A178" s="1"/>
      <c r="B178" s="115"/>
      <c r="C178" s="116"/>
      <c r="D178" s="116"/>
      <c r="E178" s="116"/>
      <c r="F178" s="116"/>
      <c r="G178" s="128"/>
      <c r="H178" s="117"/>
      <c r="I178" s="117"/>
      <c r="J178" s="117"/>
      <c r="K178" s="85"/>
      <c r="L178" s="80"/>
    </row>
    <row r="179" spans="1:12" ht="22.5" x14ac:dyDescent="0.2">
      <c r="A179" s="1" t="s">
        <v>102</v>
      </c>
      <c r="B179" s="118"/>
      <c r="C179" s="119" t="s">
        <v>274</v>
      </c>
      <c r="D179" s="119"/>
      <c r="E179" s="119"/>
      <c r="F179" s="119" t="s">
        <v>223</v>
      </c>
      <c r="G179" s="129"/>
      <c r="H179" s="120"/>
      <c r="I179" s="120"/>
      <c r="J179" s="120">
        <f>SUBTOTAL(9,J154:J178)</f>
        <v>0</v>
      </c>
      <c r="K179" s="86"/>
      <c r="L179" s="87">
        <f>SUBTOTAL(9,L154:L178)</f>
        <v>0</v>
      </c>
    </row>
    <row r="180" spans="1:12" ht="12" thickBot="1" x14ac:dyDescent="0.25">
      <c r="A180" s="1"/>
      <c r="B180" s="121"/>
      <c r="C180" s="122"/>
      <c r="D180" s="122"/>
      <c r="E180" s="122"/>
      <c r="F180" s="122"/>
      <c r="G180" s="123"/>
      <c r="H180" s="124"/>
      <c r="I180" s="125"/>
      <c r="J180" s="124"/>
      <c r="K180" s="77"/>
      <c r="L180" s="77"/>
    </row>
    <row r="181" spans="1:12" x14ac:dyDescent="0.2">
      <c r="A181" s="1" t="s">
        <v>116</v>
      </c>
      <c r="B181" s="106" t="s">
        <v>117</v>
      </c>
      <c r="C181" s="107" t="s">
        <v>241</v>
      </c>
      <c r="D181" s="107"/>
      <c r="E181" s="107"/>
      <c r="F181" s="107" t="s">
        <v>242</v>
      </c>
      <c r="G181" s="130"/>
      <c r="H181" s="108"/>
      <c r="I181" s="108"/>
      <c r="J181" s="108"/>
      <c r="K181" s="81"/>
      <c r="L181" s="82"/>
    </row>
    <row r="182" spans="1:12" ht="22.5" x14ac:dyDescent="0.2">
      <c r="A182" s="1" t="s">
        <v>120</v>
      </c>
      <c r="B182" s="109">
        <v>16</v>
      </c>
      <c r="C182" s="110" t="s">
        <v>243</v>
      </c>
      <c r="D182" s="110"/>
      <c r="E182" s="110" t="s">
        <v>122</v>
      </c>
      <c r="F182" s="88" t="s">
        <v>244</v>
      </c>
      <c r="G182" s="127" t="s">
        <v>220</v>
      </c>
      <c r="H182" s="111">
        <v>402</v>
      </c>
      <c r="I182" s="111"/>
      <c r="J182" s="111" t="str">
        <f>IF(ISNUMBER(I182),ROUND(H182*I182,3),"")</f>
        <v/>
      </c>
      <c r="K182" s="83"/>
      <c r="L182" s="78">
        <f>ROUND(H182*K182,2)</f>
        <v>0</v>
      </c>
    </row>
    <row r="183" spans="1:12" x14ac:dyDescent="0.2">
      <c r="A183" s="1" t="s">
        <v>5</v>
      </c>
      <c r="B183" s="112"/>
      <c r="C183" s="113"/>
      <c r="D183" s="113"/>
      <c r="E183" s="113"/>
      <c r="F183" s="88"/>
      <c r="G183" s="126"/>
      <c r="H183" s="114"/>
      <c r="I183" s="114"/>
      <c r="J183" s="114"/>
      <c r="K183" s="84"/>
      <c r="L183" s="79"/>
    </row>
    <row r="184" spans="1:12" x14ac:dyDescent="0.2">
      <c r="A184" s="1" t="s">
        <v>7</v>
      </c>
      <c r="B184" s="112"/>
      <c r="C184" s="113"/>
      <c r="D184" s="113"/>
      <c r="E184" s="113"/>
      <c r="F184" s="88" t="s">
        <v>245</v>
      </c>
      <c r="G184" s="126"/>
      <c r="H184" s="114"/>
      <c r="I184" s="114"/>
      <c r="J184" s="114"/>
      <c r="K184" s="84"/>
      <c r="L184" s="79"/>
    </row>
    <row r="185" spans="1:12" x14ac:dyDescent="0.2">
      <c r="A185" s="1" t="s">
        <v>8</v>
      </c>
      <c r="B185" s="112"/>
      <c r="C185" s="113"/>
      <c r="D185" s="113"/>
      <c r="E185" s="113"/>
      <c r="F185" s="88" t="s">
        <v>126</v>
      </c>
      <c r="G185" s="126"/>
      <c r="H185" s="114"/>
      <c r="I185" s="114"/>
      <c r="J185" s="114"/>
      <c r="K185" s="84"/>
      <c r="L185" s="79"/>
    </row>
    <row r="186" spans="1:12" ht="22.5" x14ac:dyDescent="0.2">
      <c r="A186" s="1" t="s">
        <v>120</v>
      </c>
      <c r="B186" s="109">
        <v>17</v>
      </c>
      <c r="C186" s="110" t="s">
        <v>246</v>
      </c>
      <c r="D186" s="110"/>
      <c r="E186" s="110" t="s">
        <v>122</v>
      </c>
      <c r="F186" s="88" t="s">
        <v>247</v>
      </c>
      <c r="G186" s="127" t="s">
        <v>220</v>
      </c>
      <c r="H186" s="111">
        <v>402</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x14ac:dyDescent="0.2">
      <c r="A188" s="1" t="s">
        <v>7</v>
      </c>
      <c r="B188" s="112"/>
      <c r="C188" s="113"/>
      <c r="D188" s="113"/>
      <c r="E188" s="113"/>
      <c r="F188" s="88" t="s">
        <v>248</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18</v>
      </c>
      <c r="C190" s="110" t="s">
        <v>249</v>
      </c>
      <c r="D190" s="110"/>
      <c r="E190" s="110" t="s">
        <v>122</v>
      </c>
      <c r="F190" s="88" t="s">
        <v>250</v>
      </c>
      <c r="G190" s="127" t="s">
        <v>216</v>
      </c>
      <c r="H190" s="111">
        <v>3</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251</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x14ac:dyDescent="0.2">
      <c r="A194" s="1"/>
      <c r="B194" s="115"/>
      <c r="C194" s="116"/>
      <c r="D194" s="116"/>
      <c r="E194" s="116"/>
      <c r="F194" s="116"/>
      <c r="G194" s="128"/>
      <c r="H194" s="117"/>
      <c r="I194" s="117"/>
      <c r="J194" s="117"/>
      <c r="K194" s="85"/>
      <c r="L194" s="80"/>
    </row>
    <row r="195" spans="1:12" ht="22.5" x14ac:dyDescent="0.2">
      <c r="A195" s="1" t="s">
        <v>102</v>
      </c>
      <c r="B195" s="118"/>
      <c r="C195" s="119" t="s">
        <v>275</v>
      </c>
      <c r="D195" s="119"/>
      <c r="E195" s="119"/>
      <c r="F195" s="119" t="s">
        <v>242</v>
      </c>
      <c r="G195" s="129"/>
      <c r="H195" s="120"/>
      <c r="I195" s="120"/>
      <c r="J195" s="120">
        <f>SUBTOTAL(9,J182:J194)</f>
        <v>0</v>
      </c>
      <c r="K195" s="86"/>
      <c r="L195" s="87">
        <f>SUBTOTAL(9,L182:L194)</f>
        <v>0</v>
      </c>
    </row>
    <row r="196" spans="1:12" ht="12" thickBot="1" x14ac:dyDescent="0.25">
      <c r="A196" s="1"/>
      <c r="B196" s="121"/>
      <c r="C196" s="122"/>
      <c r="D196" s="122"/>
      <c r="E196" s="122"/>
      <c r="F196" s="122"/>
      <c r="G196" s="123"/>
      <c r="H196" s="124"/>
      <c r="I196" s="125"/>
      <c r="J196" s="124"/>
      <c r="K196" s="77"/>
      <c r="L196" s="77"/>
    </row>
    <row r="197" spans="1:12" x14ac:dyDescent="0.2">
      <c r="A197" s="1" t="s">
        <v>116</v>
      </c>
      <c r="B197" s="106" t="s">
        <v>117</v>
      </c>
      <c r="C197" s="107" t="s">
        <v>252</v>
      </c>
      <c r="D197" s="107"/>
      <c r="E197" s="107"/>
      <c r="F197" s="107" t="s">
        <v>253</v>
      </c>
      <c r="G197" s="130"/>
      <c r="H197" s="108"/>
      <c r="I197" s="108"/>
      <c r="J197" s="108"/>
      <c r="K197" s="81"/>
      <c r="L197" s="82"/>
    </row>
    <row r="198" spans="1:12" ht="22.5" x14ac:dyDescent="0.2">
      <c r="A198" s="1" t="s">
        <v>120</v>
      </c>
      <c r="B198" s="109">
        <v>12</v>
      </c>
      <c r="C198" s="110" t="s">
        <v>254</v>
      </c>
      <c r="D198" s="110"/>
      <c r="E198" s="110" t="s">
        <v>122</v>
      </c>
      <c r="F198" s="88" t="s">
        <v>255</v>
      </c>
      <c r="G198" s="127" t="s">
        <v>220</v>
      </c>
      <c r="H198" s="111">
        <v>515</v>
      </c>
      <c r="I198" s="111"/>
      <c r="J198" s="111" t="str">
        <f>IF(ISNUMBER(I198),ROUND(H198*I198,3),"")</f>
        <v/>
      </c>
      <c r="K198" s="83"/>
      <c r="L198" s="78">
        <f>ROUND(H198*K198,2)</f>
        <v>0</v>
      </c>
    </row>
    <row r="199" spans="1:12" x14ac:dyDescent="0.2">
      <c r="A199" s="1" t="s">
        <v>5</v>
      </c>
      <c r="B199" s="112"/>
      <c r="C199" s="113"/>
      <c r="D199" s="113"/>
      <c r="E199" s="113"/>
      <c r="F199" s="88"/>
      <c r="G199" s="126"/>
      <c r="H199" s="114"/>
      <c r="I199" s="114"/>
      <c r="J199" s="114"/>
      <c r="K199" s="84"/>
      <c r="L199" s="79"/>
    </row>
    <row r="200" spans="1:12" x14ac:dyDescent="0.2">
      <c r="A200" s="1" t="s">
        <v>7</v>
      </c>
      <c r="B200" s="112"/>
      <c r="C200" s="113"/>
      <c r="D200" s="113"/>
      <c r="E200" s="113"/>
      <c r="F200" s="88" t="s">
        <v>256</v>
      </c>
      <c r="G200" s="126"/>
      <c r="H200" s="114"/>
      <c r="I200" s="114"/>
      <c r="J200" s="114"/>
      <c r="K200" s="84"/>
      <c r="L200" s="79"/>
    </row>
    <row r="201" spans="1:12" x14ac:dyDescent="0.2">
      <c r="A201" s="1" t="s">
        <v>8</v>
      </c>
      <c r="B201" s="112"/>
      <c r="C201" s="113"/>
      <c r="D201" s="113"/>
      <c r="E201" s="113"/>
      <c r="F201" s="88" t="s">
        <v>126</v>
      </c>
      <c r="G201" s="126"/>
      <c r="H201" s="114"/>
      <c r="I201" s="114"/>
      <c r="J201" s="114"/>
      <c r="K201" s="84"/>
      <c r="L201" s="79"/>
    </row>
    <row r="202" spans="1:12" ht="22.5" x14ac:dyDescent="0.2">
      <c r="A202" s="1" t="s">
        <v>120</v>
      </c>
      <c r="B202" s="109">
        <v>13</v>
      </c>
      <c r="C202" s="110" t="s">
        <v>257</v>
      </c>
      <c r="D202" s="110"/>
      <c r="E202" s="110" t="s">
        <v>122</v>
      </c>
      <c r="F202" s="88" t="s">
        <v>258</v>
      </c>
      <c r="G202" s="127" t="s">
        <v>259</v>
      </c>
      <c r="H202" s="111">
        <v>6247.64</v>
      </c>
      <c r="I202" s="111"/>
      <c r="J202" s="111" t="str">
        <f>IF(ISNUMBER(I202),ROUND(H202*I202,3),"")</f>
        <v/>
      </c>
      <c r="K202" s="83"/>
      <c r="L202" s="78">
        <f>ROUND(H202*K202,2)</f>
        <v>0</v>
      </c>
    </row>
    <row r="203" spans="1:12" x14ac:dyDescent="0.2">
      <c r="A203" s="1" t="s">
        <v>5</v>
      </c>
      <c r="B203" s="112"/>
      <c r="C203" s="113"/>
      <c r="D203" s="113"/>
      <c r="E203" s="113"/>
      <c r="F203" s="88"/>
      <c r="G203" s="126"/>
      <c r="H203" s="114"/>
      <c r="I203" s="114"/>
      <c r="J203" s="114"/>
      <c r="K203" s="84"/>
      <c r="L203" s="79"/>
    </row>
    <row r="204" spans="1:12" x14ac:dyDescent="0.2">
      <c r="A204" s="1" t="s">
        <v>7</v>
      </c>
      <c r="B204" s="112"/>
      <c r="C204" s="113"/>
      <c r="D204" s="113"/>
      <c r="E204" s="113"/>
      <c r="F204" s="88" t="s">
        <v>260</v>
      </c>
      <c r="G204" s="126"/>
      <c r="H204" s="114"/>
      <c r="I204" s="114"/>
      <c r="J204" s="114"/>
      <c r="K204" s="84"/>
      <c r="L204" s="79"/>
    </row>
    <row r="205" spans="1:12" x14ac:dyDescent="0.2">
      <c r="A205" s="1" t="s">
        <v>8</v>
      </c>
      <c r="B205" s="112"/>
      <c r="C205" s="113"/>
      <c r="D205" s="113"/>
      <c r="E205" s="113"/>
      <c r="F205" s="88" t="s">
        <v>126</v>
      </c>
      <c r="G205" s="126"/>
      <c r="H205" s="114"/>
      <c r="I205" s="114"/>
      <c r="J205" s="114"/>
      <c r="K205" s="84"/>
      <c r="L205" s="79"/>
    </row>
    <row r="206" spans="1:12" ht="22.5" x14ac:dyDescent="0.2">
      <c r="A206" s="1" t="s">
        <v>120</v>
      </c>
      <c r="B206" s="109">
        <v>14</v>
      </c>
      <c r="C206" s="110" t="s">
        <v>261</v>
      </c>
      <c r="D206" s="110"/>
      <c r="E206" s="110" t="s">
        <v>122</v>
      </c>
      <c r="F206" s="88" t="s">
        <v>262</v>
      </c>
      <c r="G206" s="127" t="s">
        <v>137</v>
      </c>
      <c r="H206" s="111">
        <v>21.923999999999999</v>
      </c>
      <c r="I206" s="111"/>
      <c r="J206" s="111" t="str">
        <f>IF(ISNUMBER(I206),ROUND(H206*I206,3),"")</f>
        <v/>
      </c>
      <c r="K206" s="83"/>
      <c r="L206" s="78">
        <f>ROUND(H206*K206,2)</f>
        <v>0</v>
      </c>
    </row>
    <row r="207" spans="1:12" x14ac:dyDescent="0.2">
      <c r="A207" s="1" t="s">
        <v>5</v>
      </c>
      <c r="B207" s="112"/>
      <c r="C207" s="113"/>
      <c r="D207" s="113"/>
      <c r="E207" s="113"/>
      <c r="F207" s="88"/>
      <c r="G207" s="126"/>
      <c r="H207" s="114"/>
      <c r="I207" s="114"/>
      <c r="J207" s="114"/>
      <c r="K207" s="84"/>
      <c r="L207" s="79"/>
    </row>
    <row r="208" spans="1:12" x14ac:dyDescent="0.2">
      <c r="A208" s="1" t="s">
        <v>7</v>
      </c>
      <c r="B208" s="112"/>
      <c r="C208" s="113"/>
      <c r="D208" s="113"/>
      <c r="E208" s="113"/>
      <c r="F208" s="88" t="s">
        <v>263</v>
      </c>
      <c r="G208" s="126"/>
      <c r="H208" s="114"/>
      <c r="I208" s="114"/>
      <c r="J208" s="114"/>
      <c r="K208" s="84"/>
      <c r="L208" s="79"/>
    </row>
    <row r="209" spans="1:12" x14ac:dyDescent="0.2">
      <c r="A209" s="1" t="s">
        <v>8</v>
      </c>
      <c r="B209" s="112"/>
      <c r="C209" s="113"/>
      <c r="D209" s="113"/>
      <c r="E209" s="113"/>
      <c r="F209" s="88" t="s">
        <v>126</v>
      </c>
      <c r="G209" s="126"/>
      <c r="H209" s="114"/>
      <c r="I209" s="114"/>
      <c r="J209" s="114"/>
      <c r="K209" s="84"/>
      <c r="L209" s="79"/>
    </row>
    <row r="210" spans="1:12" ht="22.5" x14ac:dyDescent="0.2">
      <c r="A210" s="1" t="s">
        <v>120</v>
      </c>
      <c r="B210" s="109">
        <v>15</v>
      </c>
      <c r="C210" s="110" t="s">
        <v>264</v>
      </c>
      <c r="D210" s="110"/>
      <c r="E210" s="110" t="s">
        <v>122</v>
      </c>
      <c r="F210" s="88" t="s">
        <v>265</v>
      </c>
      <c r="G210" s="127" t="s">
        <v>220</v>
      </c>
      <c r="H210" s="111">
        <v>442</v>
      </c>
      <c r="I210" s="111"/>
      <c r="J210" s="111" t="str">
        <f>IF(ISNUMBER(I210),ROUND(H210*I210,3),"")</f>
        <v/>
      </c>
      <c r="K210" s="83"/>
      <c r="L210" s="78">
        <f>ROUND(H210*K210,2)</f>
        <v>0</v>
      </c>
    </row>
    <row r="211" spans="1:12" x14ac:dyDescent="0.2">
      <c r="A211" s="1" t="s">
        <v>5</v>
      </c>
      <c r="B211" s="112"/>
      <c r="C211" s="113"/>
      <c r="D211" s="113"/>
      <c r="E211" s="113"/>
      <c r="F211" s="88"/>
      <c r="G211" s="126"/>
      <c r="H211" s="114"/>
      <c r="I211" s="114"/>
      <c r="J211" s="114"/>
      <c r="K211" s="84"/>
      <c r="L211" s="79"/>
    </row>
    <row r="212" spans="1:12" x14ac:dyDescent="0.2">
      <c r="A212" s="1" t="s">
        <v>7</v>
      </c>
      <c r="B212" s="112"/>
      <c r="C212" s="113"/>
      <c r="D212" s="113"/>
      <c r="E212" s="113"/>
      <c r="F212" s="88" t="s">
        <v>266</v>
      </c>
      <c r="G212" s="126"/>
      <c r="H212" s="114"/>
      <c r="I212" s="114"/>
      <c r="J212" s="114"/>
      <c r="K212" s="84"/>
      <c r="L212" s="79"/>
    </row>
    <row r="213" spans="1:12" x14ac:dyDescent="0.2">
      <c r="A213" s="1" t="s">
        <v>8</v>
      </c>
      <c r="B213" s="112"/>
      <c r="C213" s="113"/>
      <c r="D213" s="113"/>
      <c r="E213" s="113"/>
      <c r="F213" s="88" t="s">
        <v>126</v>
      </c>
      <c r="G213" s="126"/>
      <c r="H213" s="114"/>
      <c r="I213" s="114"/>
      <c r="J213" s="114"/>
      <c r="K213" s="84"/>
      <c r="L213" s="79"/>
    </row>
    <row r="214" spans="1:12" x14ac:dyDescent="0.2">
      <c r="A214" s="1"/>
      <c r="B214" s="131"/>
      <c r="C214" s="132"/>
      <c r="D214" s="132"/>
      <c r="E214" s="132"/>
      <c r="F214" s="132"/>
      <c r="G214" s="133"/>
      <c r="H214" s="134"/>
      <c r="I214" s="134"/>
      <c r="J214" s="134"/>
      <c r="K214" s="90"/>
      <c r="L214" s="91"/>
    </row>
    <row r="215" spans="1:12" ht="22.5" x14ac:dyDescent="0.2">
      <c r="A215" s="1" t="s">
        <v>102</v>
      </c>
      <c r="B215" s="118"/>
      <c r="C215" s="119" t="s">
        <v>276</v>
      </c>
      <c r="D215" s="119"/>
      <c r="E215" s="119"/>
      <c r="F215" s="119" t="s">
        <v>253</v>
      </c>
      <c r="G215" s="129"/>
      <c r="H215" s="120"/>
      <c r="I215" s="120"/>
      <c r="J215" s="120">
        <f>SUBTOTAL(9,J198:J214)</f>
        <v>0</v>
      </c>
      <c r="K215" s="86"/>
      <c r="L215" s="87">
        <f>SUBTOTAL(9,L198:L214)</f>
        <v>0</v>
      </c>
    </row>
    <row r="216" spans="1:12" x14ac:dyDescent="0.2">
      <c r="A216" s="1"/>
      <c r="B216" s="135"/>
      <c r="C216" s="136"/>
      <c r="D216" s="136"/>
      <c r="E216" s="136"/>
      <c r="F216" s="136"/>
      <c r="G216" s="137"/>
      <c r="H216" s="138"/>
      <c r="I216" s="139"/>
      <c r="J216" s="138"/>
      <c r="K216" s="89"/>
      <c r="L216" s="89"/>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9"/>
      <c r="E1104" s="145"/>
      <c r="F1104" s="145"/>
      <c r="G1104" s="146"/>
      <c r="H1104" s="147"/>
      <c r="I1104" s="148"/>
      <c r="J1104" s="147"/>
      <c r="K1104" s="73"/>
      <c r="L1104" s="74"/>
    </row>
    <row r="1105" spans="11:11" x14ac:dyDescent="0.2">
      <c r="K110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1" min="1" max="11" man="1"/>
    <brk id="88"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2019-02-07T14:20:42Z</cp:lastPrinted>
  <dcterms:created xsi:type="dcterms:W3CDTF">2015-03-16T09:47:49Z</dcterms:created>
  <dcterms:modified xsi:type="dcterms:W3CDTF">2019-06-05T12:32:26Z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