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53222"/>
  <mc:AlternateContent xmlns:mc="http://schemas.openxmlformats.org/markup-compatibility/2006">
    <mc:Choice Requires="x15">
      <x15ac:absPath xmlns:x15ac="http://schemas.microsoft.com/office/spreadsheetml/2010/11/ac" url="F:\2018\118 028 Mstětice - Vysočany kabelovod\DATA\E.1.9 Kabelovody\E_01_09_01_114401\03_vykresy\"/>
    </mc:Choice>
  </mc:AlternateContent>
  <bookViews>
    <workbookView xWindow="240" yWindow="120" windowWidth="14940" windowHeight="9225"/>
  </bookViews>
  <sheets>
    <sheet name="E_01_09_01.2" sheetId="1" r:id="rId1"/>
    <sheet name="Kategorie monitoringu" sheetId="2" state="hidden" r:id="rId2"/>
    <sheet name="hide" sheetId="3" state="hidden" r:id="rId3"/>
  </sheets>
  <definedNames>
    <definedName name="_xlnm._FilterDatabase" localSheetId="0" hidden="1">E_01_09_01.2!$A$12:$L$12</definedName>
    <definedName name="_xlnm.Print_Titles" localSheetId="0">E_01_09_01.2!$9:$12</definedName>
  </definedNames>
  <calcPr calcId="162913"/>
  <webPublishing codePage="0"/>
</workbook>
</file>

<file path=xl/calcChain.xml><?xml version="1.0" encoding="utf-8"?>
<calcChain xmlns="http://schemas.openxmlformats.org/spreadsheetml/2006/main">
  <c r="L1" i="3" l="1"/>
  <c r="L124" i="1"/>
  <c r="J124" i="1"/>
  <c r="L120" i="1"/>
  <c r="J120" i="1"/>
  <c r="L116" i="1"/>
  <c r="J116" i="1"/>
  <c r="L112" i="1"/>
  <c r="L128" i="1" s="1"/>
  <c r="J112" i="1"/>
  <c r="L106" i="1"/>
  <c r="J106" i="1"/>
  <c r="L102" i="1"/>
  <c r="J102" i="1"/>
  <c r="L98" i="1"/>
  <c r="J98" i="1"/>
  <c r="L94" i="1"/>
  <c r="J94" i="1"/>
  <c r="L90" i="1"/>
  <c r="J90" i="1"/>
  <c r="L86" i="1"/>
  <c r="L110" i="1" s="1"/>
  <c r="J86" i="1"/>
  <c r="L84" i="1"/>
  <c r="L80" i="1"/>
  <c r="J80" i="1"/>
  <c r="L74" i="1"/>
  <c r="J74" i="1"/>
  <c r="L70" i="1"/>
  <c r="J70" i="1"/>
  <c r="L66" i="1"/>
  <c r="L78" i="1" s="1"/>
  <c r="J66" i="1"/>
  <c r="L60" i="1"/>
  <c r="J60" i="1"/>
  <c r="L56" i="1"/>
  <c r="L64" i="1" s="1"/>
  <c r="J56" i="1"/>
  <c r="L50" i="1"/>
  <c r="J50" i="1"/>
  <c r="L46" i="1"/>
  <c r="J46" i="1"/>
  <c r="L42" i="1"/>
  <c r="L54" i="1" s="1"/>
  <c r="J42" i="1"/>
  <c r="L40" i="1"/>
  <c r="L36" i="1"/>
  <c r="J36" i="1"/>
  <c r="L32" i="1"/>
  <c r="J32" i="1"/>
  <c r="L28" i="1"/>
  <c r="J28" i="1"/>
  <c r="L24" i="1"/>
  <c r="J24" i="1"/>
  <c r="L18" i="1"/>
  <c r="J18" i="1"/>
  <c r="L14" i="1"/>
  <c r="L22" i="1" s="1"/>
  <c r="J14" i="1"/>
  <c r="K9" i="1"/>
  <c r="F5" i="1"/>
  <c r="F4" i="1"/>
  <c r="L1" i="1"/>
  <c r="K2" i="1" l="1"/>
</calcChain>
</file>

<file path=xl/comments1.xml><?xml version="1.0" encoding="utf-8"?>
<comments xmlns="http://schemas.openxmlformats.org/spreadsheetml/2006/main">
  <authors>
    <author>Salavová Mariana, Ing.</author>
    <author>Ing. Mariana Salavová</author>
  </authors>
  <commentList>
    <comment ref="I3" authorId="0" shapeId="0">
      <text>
        <r>
          <rPr>
            <b/>
            <u/>
            <sz val="12"/>
            <rFont val="Calibri"/>
            <scheme val="minor"/>
          </rPr>
          <t>Vložení nové položky:</t>
        </r>
        <r>
          <rPr>
            <b/>
            <sz val="11"/>
            <rFont val="Calibri"/>
            <scheme val="minor"/>
          </rPr>
          <t xml:space="preserve">
</t>
        </r>
        <r>
          <rPr>
            <sz val="11"/>
            <rFont val="Calibri"/>
            <scheme val="minor"/>
          </rPr>
          <t xml:space="preserve">pro přidání další položky umístěte </t>
        </r>
        <r>
          <rPr>
            <b/>
            <sz val="11"/>
            <rFont val="Calibri"/>
            <scheme val="minor"/>
          </rPr>
          <t>kurzor do sloupce "B"</t>
        </r>
        <r>
          <rPr>
            <sz val="11"/>
            <rFont val="Calibri"/>
            <scheme val="minor"/>
          </rPr>
          <t xml:space="preserve"> pod poslední řádek  předešlé položky, nebo pod začátek následného dílu a spusťte </t>
        </r>
        <r>
          <rPr>
            <b/>
            <sz val="11"/>
            <rFont val="Calibri"/>
            <scheme val="minor"/>
          </rPr>
          <t>"Vložení položky"</t>
        </r>
        <r>
          <rPr>
            <sz val="11"/>
            <rFont val="Calibri"/>
            <scheme val="minor"/>
          </rPr>
          <t xml:space="preserve">.  
Chcete-li přidat další položku k uzavřenému Dílu, umístěte </t>
        </r>
        <r>
          <rPr>
            <b/>
            <sz val="11"/>
            <rFont val="Calibri"/>
            <scheme val="minor"/>
          </rPr>
          <t>kurzor do sloupce "B"</t>
        </r>
        <r>
          <rPr>
            <sz val="11"/>
            <rFont val="Calibri"/>
            <scheme val="minor"/>
          </rPr>
          <t xml:space="preserve">, a to buď na číslo položky, před kterou chcete položku přidat, nebo na řádek se součtem dílu a spusťte </t>
        </r>
        <r>
          <rPr>
            <b/>
            <sz val="11"/>
            <rFont val="Calibri"/>
            <scheme val="minor"/>
          </rPr>
          <t>"Vložení položky"</t>
        </r>
        <r>
          <rPr>
            <sz val="11"/>
            <rFont val="Calibri"/>
            <scheme val="minor"/>
          </rPr>
          <t xml:space="preserve">.
Po přidání  položky do již uzavřeného Dílu musí být </t>
        </r>
        <r>
          <rPr>
            <b/>
            <sz val="11"/>
            <rFont val="Calibri"/>
            <scheme val="minor"/>
          </rPr>
          <t>Díl znovu přepočítán</t>
        </r>
        <r>
          <rPr>
            <sz val="11"/>
            <rFont val="Calibri"/>
            <scheme val="minor"/>
          </rPr>
          <t xml:space="preserve"> 
</t>
        </r>
        <r>
          <rPr>
            <sz val="9"/>
            <rFont val="Tahoma"/>
          </rPr>
          <t xml:space="preserve">
</t>
        </r>
      </text>
    </comment>
    <comment ref="J3" authorId="1" shapeId="0">
      <text>
        <r>
          <rPr>
            <b/>
            <u/>
            <sz val="12"/>
            <rFont val="Calibri"/>
            <scheme val="minor"/>
          </rPr>
          <t>Vložení nového Dílu:</t>
        </r>
        <r>
          <rPr>
            <b/>
            <sz val="11"/>
            <rFont val="Calibri"/>
            <scheme val="minor"/>
          </rPr>
          <t xml:space="preserve">
</t>
        </r>
        <r>
          <rPr>
            <sz val="11"/>
            <rFont val="Calibri"/>
            <scheme val="minor"/>
          </rPr>
          <t>nový</t>
        </r>
        <r>
          <rPr>
            <b/>
            <sz val="11"/>
            <rFont val="Calibri"/>
            <scheme val="minor"/>
          </rPr>
          <t xml:space="preserve"> Díl  </t>
        </r>
        <r>
          <rPr>
            <sz val="11"/>
            <rFont val="Calibri"/>
            <scheme val="minor"/>
          </rPr>
          <t xml:space="preserve">bude vytvořen až po </t>
        </r>
        <r>
          <rPr>
            <b/>
            <sz val="11"/>
            <rFont val="Calibri"/>
            <scheme val="minor"/>
          </rPr>
          <t xml:space="preserve">uzavření předešlého Dílu součtem. Díly nesmí mít shodné číslování ani názvy.
</t>
        </r>
        <r>
          <rPr>
            <sz val="11"/>
            <rFont val="Calibri"/>
            <scheme val="minor"/>
          </rPr>
          <t xml:space="preserve">Pro vložení nového </t>
        </r>
        <r>
          <rPr>
            <b/>
            <sz val="11"/>
            <rFont val="Calibri"/>
            <scheme val="minor"/>
          </rPr>
          <t>Dílu</t>
        </r>
        <r>
          <rPr>
            <sz val="11"/>
            <rFont val="Calibri"/>
            <scheme val="minor"/>
          </rPr>
          <t xml:space="preserve"> umístěte kurzor do sloupce "B" pod poslední řádek položky "</t>
        </r>
        <r>
          <rPr>
            <b/>
            <sz val="11"/>
            <rFont val="Calibri"/>
            <scheme val="minor"/>
          </rPr>
          <t>Součet za díl</t>
        </r>
        <r>
          <rPr>
            <sz val="11"/>
            <rFont val="Calibri"/>
            <scheme val="minor"/>
          </rPr>
          <t>" a spusťte "</t>
        </r>
        <r>
          <rPr>
            <b/>
            <sz val="11"/>
            <rFont val="Calibri"/>
            <scheme val="minor"/>
          </rPr>
          <t>Vloži Díl</t>
        </r>
        <r>
          <rPr>
            <sz val="11"/>
            <rFont val="Calibri"/>
            <scheme val="minor"/>
          </rPr>
          <t>" nebo požijte klávesovou zkratku "</t>
        </r>
        <r>
          <rPr>
            <b/>
            <sz val="11"/>
            <rFont val="Calibri"/>
            <scheme val="minor"/>
          </rPr>
          <t>ctrl a</t>
        </r>
        <r>
          <rPr>
            <sz val="11"/>
            <rFont val="Calibri"/>
            <scheme val="minor"/>
          </rPr>
          <t xml:space="preserve">".  </t>
        </r>
      </text>
    </comment>
    <comment ref="K3" authorId="0" shapeId="0">
      <text>
        <r>
          <rPr>
            <b/>
            <u/>
            <sz val="12"/>
            <rFont val="Calibri"/>
            <scheme val="minor"/>
          </rPr>
          <t>Uzavření a součet Dílu:</t>
        </r>
        <r>
          <rPr>
            <b/>
            <sz val="11"/>
            <rFont val="Calibri"/>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rFont val="Calibri"/>
            <scheme val="minor"/>
          </rPr>
          <t xml:space="preserve">Pro </t>
        </r>
        <r>
          <rPr>
            <b/>
            <sz val="11"/>
            <rFont val="Calibri"/>
            <scheme val="minor"/>
          </rPr>
          <t>součet za Díl</t>
        </r>
        <r>
          <rPr>
            <sz val="11"/>
            <rFont val="Calibri"/>
            <scheme val="minor"/>
          </rPr>
          <t xml:space="preserve"> umístěte kurzor do sloupce "B" pod poslední řádek poslední položky v Dílu a spusťte </t>
        </r>
        <r>
          <rPr>
            <b/>
            <sz val="11"/>
            <rFont val="Calibri"/>
            <scheme val="minor"/>
          </rPr>
          <t>"Součet za Díl"</t>
        </r>
        <r>
          <rPr>
            <sz val="11"/>
            <rFont val="Calibri"/>
            <scheme val="minor"/>
          </rPr>
          <t xml:space="preserve">.  
Chcete-li </t>
        </r>
        <r>
          <rPr>
            <b/>
            <sz val="11"/>
            <rFont val="Calibri"/>
            <scheme val="minor"/>
          </rPr>
          <t>přepočítat Díl</t>
        </r>
        <r>
          <rPr>
            <sz val="11"/>
            <rFont val="Calibri"/>
            <scheme val="minor"/>
          </rPr>
          <t xml:space="preserve"> po dodatečném přidání položky do již uzavřeného Dílu, umístěte kurzor do sloupce "B" se součtem za daný Díl a spusťte </t>
        </r>
        <r>
          <rPr>
            <b/>
            <sz val="11"/>
            <rFont val="Calibri"/>
            <scheme val="minor"/>
          </rPr>
          <t>"Součet za Díl"</t>
        </r>
        <r>
          <rPr>
            <sz val="11"/>
            <rFont val="Calibri"/>
            <scheme val="minor"/>
          </rPr>
          <t xml:space="preserve">.
Po přidání položky do již uzavřeného Dílu musí být Díl vždy znovu přepočítán.
</t>
        </r>
        <r>
          <rPr>
            <b/>
            <sz val="11"/>
            <rFont val="Calibri"/>
            <scheme val="minor"/>
          </rPr>
          <t>Nový Díl  bude vytvořen až po uzavření předešlého Dílu součtem</t>
        </r>
        <r>
          <rPr>
            <sz val="11"/>
            <rFont val="Calibri"/>
            <scheme val="minor"/>
          </rPr>
          <t>. Díly nesmí mít shodné číslování ani názvy.</t>
        </r>
      </text>
    </comment>
    <comment ref="E4" authorId="0" shapeId="0">
      <text>
        <r>
          <rPr>
            <b/>
            <u/>
            <sz val="10"/>
            <rFont val="Calibri"/>
            <scheme val="minor"/>
          </rPr>
          <t>Vybrat kategorii dle seznamu</t>
        </r>
        <r>
          <rPr>
            <sz val="9"/>
            <rFont val="Calibri"/>
            <scheme val="minor"/>
          </rPr>
          <t xml:space="preserve">
</t>
        </r>
        <r>
          <rPr>
            <i/>
            <sz val="9"/>
            <rFont val="Calibri"/>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rFont val="Tahoma"/>
          </rPr>
          <t xml:space="preserve">
</t>
        </r>
      </text>
    </comment>
    <comment ref="I4" authorId="0" shapeId="0">
      <text>
        <r>
          <rPr>
            <b/>
            <sz val="10"/>
            <rFont val="Arial"/>
          </rPr>
          <t xml:space="preserve">Klasifikace pro zatřídění stavebních a inženýrských objektů
</t>
        </r>
        <r>
          <rPr>
            <sz val="10"/>
            <rFont val="Arial"/>
          </rPr>
          <t xml:space="preserve">(viz Portál veřejných zakázek MMR):
</t>
        </r>
        <r>
          <rPr>
            <b/>
            <u/>
            <sz val="10"/>
            <rFont val="Arial"/>
          </rPr>
          <t>Struktura klasifikace:</t>
        </r>
        <r>
          <rPr>
            <sz val="10"/>
            <rFont val="Arial"/>
          </rPr>
          <t xml:space="preserve">
</t>
        </r>
        <r>
          <rPr>
            <b/>
            <sz val="10"/>
            <rFont val="Arial"/>
          </rPr>
          <t>1. až 3.</t>
        </r>
        <r>
          <rPr>
            <sz val="10"/>
            <rFont val="Arial"/>
          </rPr>
          <t xml:space="preserve"> místo obor
</t>
        </r>
        <r>
          <rPr>
            <b/>
            <sz val="10"/>
            <rFont val="Arial"/>
          </rPr>
          <t>4.</t>
        </r>
        <r>
          <rPr>
            <sz val="10"/>
            <rFont val="Arial"/>
          </rPr>
          <t xml:space="preserve"> místo skupina
</t>
        </r>
        <r>
          <rPr>
            <b/>
            <sz val="10"/>
            <rFont val="Arial"/>
          </rPr>
          <t>5.</t>
        </r>
        <r>
          <rPr>
            <sz val="10"/>
            <rFont val="Arial"/>
          </rPr>
          <t xml:space="preserve"> místo podskupina
</t>
        </r>
        <r>
          <rPr>
            <b/>
            <sz val="10"/>
            <rFont val="Arial"/>
          </rPr>
          <t>6.</t>
        </r>
        <r>
          <rPr>
            <sz val="10"/>
            <rFont val="Arial"/>
          </rPr>
          <t xml:space="preserve"> místo konstrukčně materiálová charakteristika
</t>
        </r>
        <r>
          <rPr>
            <b/>
            <sz val="10"/>
            <rFont val="Arial"/>
          </rPr>
          <t>7.</t>
        </r>
        <r>
          <rPr>
            <sz val="10"/>
            <rFont val="Arial"/>
          </rPr>
          <t xml:space="preserve"> místo druh stavební akce</t>
        </r>
        <r>
          <rPr>
            <sz val="9"/>
            <rFont val="Tahoma"/>
          </rPr>
          <t xml:space="preserve">
</t>
        </r>
      </text>
    </comment>
    <comment ref="K4" authorId="0" shapeId="0">
      <text>
        <r>
          <rPr>
            <b/>
            <u/>
            <sz val="11"/>
            <rFont val="Arial"/>
          </rPr>
          <t>1. až 3. místo obor:</t>
        </r>
        <r>
          <rPr>
            <b/>
            <u/>
            <sz val="9"/>
            <rFont val="Arial"/>
          </rPr>
          <t xml:space="preserve">
</t>
        </r>
        <r>
          <rPr>
            <b/>
            <sz val="9"/>
            <rFont val="Arial"/>
          </rPr>
          <t xml:space="preserve">obory stavebních objektů:
</t>
        </r>
        <r>
          <rPr>
            <b/>
            <i/>
            <sz val="9"/>
            <rFont val="Arial"/>
          </rPr>
          <t>801</t>
        </r>
        <r>
          <rPr>
            <i/>
            <sz val="9"/>
            <rFont val="Arial"/>
          </rPr>
          <t xml:space="preserve"> Budovy občanské výstavby
</t>
        </r>
        <r>
          <rPr>
            <b/>
            <i/>
            <sz val="9"/>
            <rFont val="Arial"/>
          </rPr>
          <t>802</t>
        </r>
        <r>
          <rPr>
            <i/>
            <sz val="9"/>
            <rFont val="Arial"/>
          </rPr>
          <t xml:space="preserve"> Haly občanské výstavby
</t>
        </r>
        <r>
          <rPr>
            <b/>
            <i/>
            <sz val="9"/>
            <rFont val="Arial"/>
          </rPr>
          <t>803</t>
        </r>
        <r>
          <rPr>
            <i/>
            <sz val="9"/>
            <rFont val="Arial"/>
          </rPr>
          <t xml:space="preserve"> Budovy pro bydlení
</t>
        </r>
        <r>
          <rPr>
            <b/>
            <i/>
            <sz val="9"/>
            <rFont val="Arial"/>
          </rPr>
          <t>811</t>
        </r>
        <r>
          <rPr>
            <i/>
            <sz val="9"/>
            <rFont val="Arial"/>
          </rPr>
          <t xml:space="preserve"> Haly pro výrobu a služby
</t>
        </r>
        <r>
          <rPr>
            <b/>
            <i/>
            <sz val="9"/>
            <rFont val="Arial"/>
          </rPr>
          <t>812</t>
        </r>
        <r>
          <rPr>
            <i/>
            <sz val="9"/>
            <rFont val="Arial"/>
          </rPr>
          <t xml:space="preserve"> Budovy pro výrobu a služby
</t>
        </r>
        <r>
          <rPr>
            <b/>
            <i/>
            <sz val="9"/>
            <rFont val="Arial"/>
          </rPr>
          <t>813</t>
        </r>
        <r>
          <rPr>
            <i/>
            <sz val="9"/>
            <rFont val="Arial"/>
          </rPr>
          <t xml:space="preserve"> Věže, stožáry a komíny
</t>
        </r>
        <r>
          <rPr>
            <b/>
            <i/>
            <sz val="9"/>
            <rFont val="Arial"/>
          </rPr>
          <t>814</t>
        </r>
        <r>
          <rPr>
            <i/>
            <sz val="9"/>
            <rFont val="Arial"/>
          </rPr>
          <t xml:space="preserve"> Nádrže a jímky čistíren vod a ostatní pozemní nádrže,  
        jímky zásobníky a jámy
</t>
        </r>
        <r>
          <rPr>
            <b/>
            <i/>
            <sz val="9"/>
            <rFont val="Arial"/>
          </rPr>
          <t>815</t>
        </r>
        <r>
          <rPr>
            <i/>
            <sz val="9"/>
            <rFont val="Arial"/>
          </rPr>
          <t xml:space="preserve"> Objekty pozemní zvláštní
</t>
        </r>
        <r>
          <rPr>
            <b/>
            <i/>
            <sz val="9"/>
            <rFont val="Arial"/>
          </rPr>
          <t>817</t>
        </r>
        <r>
          <rPr>
            <i/>
            <sz val="9"/>
            <rFont val="Arial"/>
          </rPr>
          <t xml:space="preserve"> Objekty jaderných zařízení
</t>
        </r>
        <r>
          <rPr>
            <b/>
            <i/>
            <sz val="9"/>
            <rFont val="Arial"/>
          </rPr>
          <t>821</t>
        </r>
        <r>
          <rPr>
            <i/>
            <sz val="9"/>
            <rFont val="Arial"/>
          </rPr>
          <t xml:space="preserve"> Mosty
</t>
        </r>
        <r>
          <rPr>
            <b/>
            <i/>
            <sz val="9"/>
            <rFont val="Arial"/>
          </rPr>
          <t>822</t>
        </r>
        <r>
          <rPr>
            <i/>
            <sz val="9"/>
            <rFont val="Arial"/>
          </rPr>
          <t xml:space="preserve"> Komunikace pozemní a letiště
</t>
        </r>
        <r>
          <rPr>
            <b/>
            <i/>
            <sz val="9"/>
            <rFont val="Arial"/>
          </rPr>
          <t>823</t>
        </r>
        <r>
          <rPr>
            <i/>
            <sz val="9"/>
            <rFont val="Arial"/>
          </rPr>
          <t xml:space="preserve"> Plochy a úpravy území
</t>
        </r>
        <r>
          <rPr>
            <b/>
            <i/>
            <sz val="9"/>
            <rFont val="Arial"/>
          </rPr>
          <t>824</t>
        </r>
        <r>
          <rPr>
            <i/>
            <sz val="9"/>
            <rFont val="Arial"/>
          </rPr>
          <t xml:space="preserve"> Dráhy kolejové
</t>
        </r>
        <r>
          <rPr>
            <b/>
            <i/>
            <sz val="9"/>
            <rFont val="Arial"/>
          </rPr>
          <t>825</t>
        </r>
        <r>
          <rPr>
            <i/>
            <sz val="9"/>
            <rFont val="Arial"/>
          </rPr>
          <t xml:space="preserve"> Objekty podzemní (mimo důlní)
</t>
        </r>
        <r>
          <rPr>
            <b/>
            <i/>
            <sz val="9"/>
            <rFont val="Arial"/>
          </rPr>
          <t>826</t>
        </r>
        <r>
          <rPr>
            <i/>
            <sz val="9"/>
            <rFont val="Arial"/>
          </rPr>
          <t xml:space="preserve"> Objekty podzemní důlní
</t>
        </r>
        <r>
          <rPr>
            <b/>
            <i/>
            <sz val="9"/>
            <rFont val="Arial"/>
          </rPr>
          <t>827</t>
        </r>
        <r>
          <rPr>
            <i/>
            <sz val="9"/>
            <rFont val="Arial"/>
          </rPr>
          <t xml:space="preserve"> Vedení trubní dálková a přípojná
</t>
        </r>
        <r>
          <rPr>
            <b/>
            <i/>
            <sz val="9"/>
            <rFont val="Arial"/>
          </rPr>
          <t>828</t>
        </r>
        <r>
          <rPr>
            <i/>
            <sz val="9"/>
            <rFont val="Arial"/>
          </rPr>
          <t xml:space="preserve"> Vedení elektrická a dráhy visuté
</t>
        </r>
        <r>
          <rPr>
            <b/>
            <i/>
            <sz val="9"/>
            <rFont val="Arial"/>
          </rPr>
          <t>831</t>
        </r>
        <r>
          <rPr>
            <i/>
            <sz val="9"/>
            <rFont val="Arial"/>
          </rPr>
          <t xml:space="preserve"> Hydromeliorace
</t>
        </r>
        <r>
          <rPr>
            <b/>
            <i/>
            <sz val="9"/>
            <rFont val="Arial"/>
          </rPr>
          <t>832</t>
        </r>
        <r>
          <rPr>
            <i/>
            <sz val="9"/>
            <rFont val="Arial"/>
          </rPr>
          <t xml:space="preserve"> Hráze a objekty na tocích
</t>
        </r>
        <r>
          <rPr>
            <b/>
            <i/>
            <sz val="9"/>
            <rFont val="Arial"/>
          </rPr>
          <t>833</t>
        </r>
        <r>
          <rPr>
            <i/>
            <sz val="9"/>
            <rFont val="Arial"/>
          </rPr>
          <t xml:space="preserve"> Nádrže na tocích, úpravy toků a kanály
</t>
        </r>
        <r>
          <rPr>
            <b/>
            <sz val="9"/>
            <rFont val="Arial"/>
          </rPr>
          <t xml:space="preserve">
obory stavebních prací výrobní povahy:
</t>
        </r>
        <r>
          <rPr>
            <b/>
            <i/>
            <sz val="9"/>
            <rFont val="Arial"/>
          </rPr>
          <t>838</t>
        </r>
        <r>
          <rPr>
            <i/>
            <sz val="9"/>
            <rFont val="Arial"/>
          </rPr>
          <t xml:space="preserve"> Práce stavební při budování technologických zařizení
</t>
        </r>
        <r>
          <rPr>
            <b/>
            <i/>
            <sz val="9"/>
            <rFont val="Arial"/>
          </rPr>
          <t>839</t>
        </r>
        <r>
          <rPr>
            <i/>
            <sz val="9"/>
            <rFont val="Arial"/>
          </rPr>
          <t xml:space="preserve"> Práce výrobní povahy ve stavebnictví</t>
        </r>
      </text>
    </comment>
    <comment ref="L4" authorId="0" shapeId="0">
      <text>
        <r>
          <rPr>
            <b/>
            <u/>
            <sz val="10"/>
            <rFont val="Arial"/>
          </rPr>
          <t>povinné:</t>
        </r>
        <r>
          <rPr>
            <b/>
            <sz val="9"/>
            <rFont val="Arial"/>
          </rPr>
          <t xml:space="preserve">
</t>
        </r>
        <r>
          <rPr>
            <b/>
            <i/>
            <sz val="9"/>
            <rFont val="Arial"/>
          </rPr>
          <t>4. místo skupina</t>
        </r>
        <r>
          <rPr>
            <b/>
            <sz val="9"/>
            <rFont val="Arial"/>
          </rPr>
          <t xml:space="preserve">
</t>
        </r>
        <r>
          <rPr>
            <b/>
            <u/>
            <sz val="10"/>
            <rFont val="Arial"/>
          </rPr>
          <t>volitelné v případě, že lze zařadit:</t>
        </r>
        <r>
          <rPr>
            <b/>
            <sz val="9"/>
            <rFont val="Arial"/>
          </rPr>
          <t xml:space="preserve">
</t>
        </r>
        <r>
          <rPr>
            <i/>
            <sz val="9"/>
            <rFont val="Arial"/>
          </rPr>
          <t>5. místo podskupina
6. místo konstrukčně materiálová charakteristika
7. místo druh stavební akce</t>
        </r>
      </text>
    </comment>
    <comment ref="E5" authorId="0" shapeId="0">
      <text>
        <r>
          <rPr>
            <b/>
            <u/>
            <sz val="10"/>
            <rFont val="Calibri"/>
            <scheme val="minor"/>
          </rPr>
          <t>Vybrat stádium dle seznamu:</t>
        </r>
        <r>
          <rPr>
            <sz val="9"/>
            <rFont val="Calibri"/>
            <scheme val="minor"/>
          </rPr>
          <t xml:space="preserve">
</t>
        </r>
        <r>
          <rPr>
            <i/>
            <sz val="9"/>
            <rFont val="Calibri"/>
            <scheme val="minor"/>
          </rPr>
          <t xml:space="preserve">Nejčastěji se zpracovává rozpočet ve </t>
        </r>
        <r>
          <rPr>
            <b/>
            <i/>
            <sz val="9"/>
            <rFont val="Calibri"/>
            <scheme val="minor"/>
          </rPr>
          <t>Stádiu 3</t>
        </r>
        <r>
          <rPr>
            <i/>
            <sz val="9"/>
            <rFont val="Calibri"/>
            <scheme val="minor"/>
          </rPr>
          <t xml:space="preserve"> jako rozpočet jednotlivých SO a PS v rozsahu oceněných soupisů prací dle požadavků vyhlášky č. 169/2016 Sb. 
</t>
        </r>
        <r>
          <rPr>
            <sz val="9"/>
            <rFont val="Calibri"/>
            <scheme val="minor"/>
          </rPr>
          <t xml:space="preserve">V případě, </t>
        </r>
        <r>
          <rPr>
            <i/>
            <sz val="9"/>
            <rFont val="Calibri"/>
            <scheme val="minor"/>
          </rPr>
          <t xml:space="preserve">že je podkladem pro výběr zhotovitele na realizaci díla dokumentace ve </t>
        </r>
        <r>
          <rPr>
            <b/>
            <i/>
            <sz val="9"/>
            <rFont val="Calibri"/>
            <scheme val="minor"/>
          </rPr>
          <t>Stádiu 2</t>
        </r>
        <r>
          <rPr>
            <i/>
            <sz val="9"/>
            <rFont val="Calibri"/>
            <scheme val="minor"/>
          </rPr>
          <t xml:space="preserve"> - DUR (tj. v případě staveb kdy projektovou dokumentaci ve stádiu 3 zpracovává zhotovitel stavby), jsou rozpočty jednotlivých SO a PS zpracované ve </t>
        </r>
        <r>
          <rPr>
            <i/>
            <u/>
            <sz val="9"/>
            <rFont val="Calibri"/>
            <scheme val="minor"/>
          </rPr>
          <t>Formulářích SOPS stádia 3</t>
        </r>
        <r>
          <rPr>
            <i/>
            <sz val="9"/>
            <rFont val="Calibri"/>
            <scheme val="minor"/>
          </rPr>
          <t xml:space="preserve"> jako podklad pro sestavení souhrnného rozpočtu a určení předpokládané hodnoty zakázky pro další stádia.  V Řádku se uveden, že se jedná o </t>
        </r>
        <r>
          <rPr>
            <b/>
            <i/>
            <sz val="9"/>
            <rFont val="Calibri"/>
            <scheme val="minor"/>
          </rPr>
          <t>Stádium 2</t>
        </r>
        <r>
          <rPr>
            <i/>
            <sz val="9"/>
            <rFont val="Calibri"/>
            <scheme val="minor"/>
          </rPr>
          <t>.</t>
        </r>
        <r>
          <rPr>
            <sz val="9"/>
            <rFont val="Calibri"/>
            <scheme val="minor"/>
          </rPr>
          <t xml:space="preserve">
</t>
        </r>
      </text>
    </comment>
    <comment ref="F6" authorId="0" shapeId="0">
      <text>
        <r>
          <rPr>
            <b/>
            <u/>
            <sz val="10"/>
            <rFont val="Calibri"/>
            <scheme val="minor"/>
          </rPr>
          <t>Jiný vlastník SO/PS než SŽDC</t>
        </r>
        <r>
          <rPr>
            <sz val="9"/>
            <rFont val="Calibri"/>
            <scheme val="minor"/>
          </rPr>
          <t xml:space="preserve">
</t>
        </r>
        <r>
          <rPr>
            <i/>
            <sz val="9"/>
            <rFont val="Calibri"/>
            <scheme val="minor"/>
          </rPr>
          <t xml:space="preserve">v přípdě jiného vlastníka SO/PS než SŽDC, tj. v případě, že je uvedeno </t>
        </r>
        <r>
          <rPr>
            <b/>
            <i/>
            <sz val="9"/>
            <rFont val="Calibri"/>
            <scheme val="minor"/>
          </rPr>
          <t>"Ostatní"</t>
        </r>
        <r>
          <rPr>
            <i/>
            <sz val="9"/>
            <rFont val="Calibri"/>
            <scheme val="minor"/>
          </rPr>
          <t xml:space="preserve"> v položce "Majetek" bude doplněn  vlastník daného SO/PS (např. ČD a.s., PRE as.s, Veolie atd). 
</t>
        </r>
      </text>
    </comment>
    <comment ref="C10" authorId="0" shapeId="0">
      <text>
        <r>
          <rPr>
            <b/>
            <i/>
            <sz val="10"/>
            <rFont val="Arial"/>
          </rPr>
          <t xml:space="preserve">Třídící kód položky dle použité cenové soustavy. </t>
        </r>
        <r>
          <rPr>
            <i/>
            <sz val="10"/>
            <rFont val="Arial"/>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rFont val="Arial"/>
          </rPr>
          <t xml:space="preserve">
</t>
        </r>
      </text>
    </comment>
    <comment ref="D10" authorId="0" shapeId="0">
      <text>
        <r>
          <rPr>
            <b/>
            <i/>
            <sz val="10"/>
            <rFont val="Arial"/>
          </rPr>
          <t xml:space="preserve">Číselné označení varianty položky v jednom Díle.
</t>
        </r>
        <r>
          <rPr>
            <i/>
            <sz val="10"/>
            <rFont val="Arial"/>
          </rPr>
          <t xml:space="preserve">Vyplní se v případě, že  </t>
        </r>
        <r>
          <rPr>
            <i/>
            <u/>
            <sz val="10"/>
            <rFont val="Arial"/>
          </rPr>
          <t xml:space="preserve">v jednom </t>
        </r>
        <r>
          <rPr>
            <b/>
            <i/>
            <u/>
            <sz val="10"/>
            <rFont val="Arial"/>
          </rPr>
          <t xml:space="preserve">Díle </t>
        </r>
        <r>
          <rPr>
            <i/>
            <u/>
            <sz val="10"/>
            <rFont val="Arial"/>
          </rPr>
          <t>je použitá položka</t>
        </r>
        <r>
          <rPr>
            <i/>
            <sz val="10"/>
            <rFont val="Arial"/>
          </rPr>
          <t xml:space="preserve"> se shodným třídícím kódem </t>
        </r>
        <r>
          <rPr>
            <i/>
            <u/>
            <sz val="10"/>
            <rFont val="Arial"/>
          </rPr>
          <t>víc než jednou</t>
        </r>
        <r>
          <rPr>
            <i/>
            <sz val="10"/>
            <rFont val="Arial"/>
          </rPr>
          <t xml:space="preserve">. Když je jeden druh činnosti se shpdným třídícím kódem zařazen v jednom Díle víckrát bude pro účely následného zprcování  očíslován počet použití dané položky v </t>
        </r>
        <r>
          <rPr>
            <b/>
            <i/>
            <sz val="10"/>
            <rFont val="Arial"/>
          </rPr>
          <t>Díle</t>
        </r>
        <r>
          <rPr>
            <i/>
            <sz val="10"/>
            <rFont val="Arial"/>
          </rPr>
          <t xml:space="preserve"> vzestupnou číselnou řadou (1, 2 ,3...).</t>
        </r>
      </text>
    </comment>
    <comment ref="E10" authorId="0" shapeId="0">
      <text>
        <r>
          <rPr>
            <b/>
            <i/>
            <sz val="10"/>
            <rFont val="Arial"/>
          </rPr>
          <t xml:space="preserve">Prioritně bude použita cenová soustava OTSKP.
</t>
        </r>
        <r>
          <rPr>
            <i/>
            <sz val="10"/>
            <rFont val="Arial"/>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rFont val="Arial"/>
          </rPr>
          <t xml:space="preserve">R-položka.
</t>
        </r>
        <r>
          <rPr>
            <i/>
            <sz val="10"/>
            <rFont val="Arial"/>
          </rPr>
          <t>detailně viz Směrnice SŽDC č. 20 kap. 3.4.3 a 3.4.4</t>
        </r>
        <r>
          <rPr>
            <sz val="9"/>
            <rFont val="Arial"/>
          </rPr>
          <t xml:space="preserve">
</t>
        </r>
        <r>
          <rPr>
            <sz val="9"/>
            <rFont val="Tahoma"/>
          </rPr>
          <t xml:space="preserve">
</t>
        </r>
      </text>
    </comment>
    <comment ref="H10" authorId="0" shapeId="0">
      <text>
        <r>
          <rPr>
            <b/>
            <sz val="9"/>
            <rFont val="Arial"/>
          </rPr>
          <t>Množství</t>
        </r>
        <r>
          <rPr>
            <sz val="9"/>
            <rFont val="Arial"/>
          </rPr>
          <t xml:space="preserve"> v položce bude zaokrouhledno na </t>
        </r>
        <r>
          <rPr>
            <b/>
            <sz val="9"/>
            <rFont val="Arial"/>
          </rPr>
          <t>3 desetinná místa</t>
        </r>
        <r>
          <rPr>
            <sz val="9"/>
            <rFont val="Arial"/>
          </rPr>
          <t>.</t>
        </r>
        <r>
          <rPr>
            <sz val="9"/>
            <rFont val="Tahoma"/>
          </rPr>
          <t xml:space="preserve">
</t>
        </r>
      </text>
    </comment>
    <comment ref="K12" authorId="0" shapeId="0">
      <text>
        <r>
          <rPr>
            <b/>
            <sz val="9"/>
            <rFont val="Arial"/>
          </rPr>
          <t>Jednotková cena</t>
        </r>
        <r>
          <rPr>
            <sz val="9"/>
            <rFont val="Arial"/>
          </rPr>
          <t xml:space="preserve"> bude zaokrouhledná na </t>
        </r>
        <r>
          <rPr>
            <b/>
            <sz val="9"/>
            <rFont val="Arial"/>
          </rPr>
          <t>2 desetinná místa</t>
        </r>
        <r>
          <rPr>
            <sz val="9"/>
            <rFont val="Arial"/>
          </rPr>
          <t>.</t>
        </r>
        <r>
          <rPr>
            <b/>
            <sz val="9"/>
            <rFont val="Arial"/>
          </rPr>
          <t xml:space="preserve">
</t>
        </r>
        <r>
          <rPr>
            <sz val="9"/>
            <rFont val="Tahoma"/>
          </rPr>
          <t xml:space="preserve">
</t>
        </r>
      </text>
    </comment>
    <comment ref="F14" authorId="0" shapeId="0">
      <text>
        <r>
          <rPr>
            <b/>
            <i/>
            <u/>
            <sz val="10"/>
            <rFont val="Arial"/>
          </rPr>
          <t>Přesný název položky</t>
        </r>
        <r>
          <rPr>
            <i/>
            <sz val="10"/>
            <rFont val="Arial"/>
          </rPr>
          <t xml:space="preserve"> dle cenové soustavy, nebo vlastní název v případě položky mimo cenovou soustavu.</t>
        </r>
        <r>
          <rPr>
            <sz val="10"/>
            <rFont val="Arial"/>
          </rPr>
          <t xml:space="preserve">
</t>
        </r>
      </text>
    </comment>
    <comment ref="F15" authorId="0" shapeId="0">
      <text>
        <r>
          <rPr>
            <i/>
            <sz val="10"/>
            <rFont val="Arial"/>
          </rPr>
          <t>Doplnění názvu položky upřesňující popis dané položky</t>
        </r>
        <r>
          <rPr>
            <b/>
            <i/>
            <sz val="10"/>
            <rFont val="Arial"/>
          </rPr>
          <t>.
V případě, že název položky odpovídá popisu položky, pole zůstane bez vyplnění.</t>
        </r>
        <r>
          <rPr>
            <sz val="9"/>
            <rFont val="Tahoma"/>
          </rPr>
          <t xml:space="preserve">
</t>
        </r>
      </text>
    </comment>
    <comment ref="F16" authorId="0" shapeId="0">
      <text>
        <r>
          <rPr>
            <i/>
            <sz val="10"/>
            <rFont val="Arial"/>
          </rPr>
          <t>Způsob stanovení množství položky, nebo odkaz na příslušnou přílohu dokumentace.</t>
        </r>
        <r>
          <rPr>
            <sz val="9"/>
            <rFont val="Tahoma"/>
          </rPr>
          <t xml:space="preserve">
</t>
        </r>
      </text>
    </comment>
    <comment ref="F17" authorId="0" shape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List>
</comments>
</file>

<file path=xl/sharedStrings.xml><?xml version="1.0" encoding="utf-8"?>
<sst xmlns="http://schemas.openxmlformats.org/spreadsheetml/2006/main" count="480" uniqueCount="234">
  <si>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</si>
  <si>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</si>
  <si>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</si>
  <si>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</si>
  <si>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</si>
  <si>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</si>
  <si>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</si>
  <si>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</si>
  <si>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</si>
  <si>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</si>
  <si>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</si>
  <si>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</si>
  <si>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</si>
  <si>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</si>
  <si>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</si>
  <si>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</si>
  <si>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</si>
  <si>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</si>
  <si>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</si>
  <si>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</si>
  <si>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</si>
  <si>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</si>
  <si>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</si>
  <si>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</si>
  <si>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</si>
  <si>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</si>
  <si>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</si>
  <si>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Sagasta</t>
  </si>
  <si>
    <t>Cenová úroveň:</t>
  </si>
  <si>
    <t>CELKEM:</t>
  </si>
  <si>
    <t>Stupeň dokumentace:</t>
  </si>
  <si>
    <t>Klasifikace SO/PS:</t>
  </si>
  <si>
    <t>Název položky/dílu</t>
  </si>
  <si>
    <t>Všeobecné konstrukce a práce</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</si>
  <si>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</si>
  <si>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</si>
  <si>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</si>
  <si>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</si>
  <si>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</si>
  <si>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</si>
  <si>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</si>
  <si>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</si>
  <si>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</si>
  <si>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</si>
  <si>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</si>
  <si>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</si>
  <si>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</si>
  <si>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</si>
  <si>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</si>
  <si>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</si>
  <si>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</si>
  <si>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</si>
  <si>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</si>
  <si>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</si>
  <si>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</si>
  <si>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</si>
  <si>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</si>
  <si>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</si>
  <si>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</si>
  <si>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</si>
  <si>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</si>
  <si>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</si>
  <si>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</si>
  <si>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</si>
  <si>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</si>
  <si>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</si>
  <si>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</si>
  <si>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</si>
  <si>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</si>
  <si>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</si>
  <si>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</si>
  <si>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</si>
  <si>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</si>
  <si>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</si>
  <si>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</si>
  <si>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</si>
  <si>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</si>
  <si>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</si>
  <si>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</si>
  <si>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</si>
  <si>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</si>
  <si>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</si>
  <si>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</si>
  <si>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</si>
  <si>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</si>
  <si>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</si>
  <si>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</si>
  <si>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POPLATKY ZA LIKVIDACŮ ODPADŮ NEKONTAMINOVANÝCH - 17 05 04  VYTĚŽENÉ ZEMINY A HORNINY -  I. TŘÍDA TĚŽITELNOSTI</t>
  </si>
  <si>
    <t>Objemová hmostnost 1,9t/m3</t>
  </si>
  <si>
    <t>Dle položky č. 13173: 3764,229m3*1,9t/m3=7 152,035 [A] 
Dle položky č. 13273: 3046m3*1,9t/m3=5 787,400 [B] 
Celkem: A+B=12 939,435 [C]</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</si>
  <si>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</si>
  <si>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118 028</t>
  </si>
  <si>
    <t>118 028 - Mstětice - Vysočany kabelovod</t>
  </si>
  <si>
    <t>24.05.2019</t>
  </si>
  <si>
    <t>Stádium 3</t>
  </si>
  <si>
    <t>24.05.2018</t>
  </si>
  <si>
    <t/>
  </si>
  <si>
    <t>0</t>
  </si>
  <si>
    <t>1</t>
  </si>
  <si>
    <t xml:space="preserve">015111         </t>
  </si>
  <si>
    <t xml:space="preserve">   </t>
  </si>
  <si>
    <t xml:space="preserve">2013_ŽS             </t>
  </si>
  <si>
    <t xml:space="preserve">T         </t>
  </si>
  <si>
    <t>2</t>
  </si>
  <si>
    <t xml:space="preserve">015140         </t>
  </si>
  <si>
    <t>POPLATKY ZA LIKVIDACŮ ODPADŮ NEKONTAMINOVANÝCH - 17 01 01  BETON Z DEMOLIC OBJEKTŮ, ZÁKLADŮ TV</t>
  </si>
  <si>
    <t>Dle položky č. 96616: 0,315m3*2,5t/m3=0,788 [A]</t>
  </si>
  <si>
    <t>Součet</t>
  </si>
  <si>
    <t>za  Díl</t>
  </si>
  <si>
    <t>3</t>
  </si>
  <si>
    <t xml:space="preserve">13173          </t>
  </si>
  <si>
    <t xml:space="preserve">2017_OTSKP-SPK      </t>
  </si>
  <si>
    <t>HLOUBENÍ JAM ZAPAŽ I NEPAŽ TŘ. I</t>
  </si>
  <si>
    <t xml:space="preserve">M3        </t>
  </si>
  <si>
    <t>Výkopy pro šachty 
dle soupisu šachet: 3764,229=3 764,229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</si>
  <si>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</si>
  <si>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4</t>
  </si>
  <si>
    <t xml:space="preserve">13273          </t>
  </si>
  <si>
    <t>HLOUBENÍ RÝH ŠÍŘ DO 2M PAŽ I NEPAŽ TŘ. I</t>
  </si>
  <si>
    <t>Výkopy pro multikanály mezi šachtami 
dle soupisu šachet: 3046,185=3 046,185 [A]</t>
  </si>
  <si>
    <t>5</t>
  </si>
  <si>
    <t xml:space="preserve">14118          </t>
  </si>
  <si>
    <t>PROTLAČOVÁNÍ OCEL POTRUBÍ DN DO 1600MM</t>
  </si>
  <si>
    <t xml:space="preserve">M         </t>
  </si>
  <si>
    <t>Š10 - Š11: 17,7=17,700 [A] 
Š15.1 - Š15.2: 21,235=21,235 [B] 
Celkem: A+B=38,935 [C]</t>
  </si>
  <si>
    <t>položka zahrnuje dodávku protlačovaného potrubí a veškeré pomocné práce (startovací zařízení, startovací a cílová jáma, opěrné a vodící bloky a pod.)</t>
  </si>
  <si>
    <t>6</t>
  </si>
  <si>
    <t xml:space="preserve">17481          </t>
  </si>
  <si>
    <t>ZÁSYP JAM A RÝH Z NAKUPOVANÝCH MATERIÁLŮ</t>
  </si>
  <si>
    <t>Zásyp okolo šachet: 2598,128=2 598,128 [A] 
Zásyp okolo multikanálů:  
ŠD 0/32: 499,979=499,979 [B] 
zemina: 1691,806=1 691,806 [C] 
Celkem: A+B+C=4 789,913 [D]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</si>
  <si>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</si>
  <si>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Základy</t>
  </si>
  <si>
    <t>7</t>
  </si>
  <si>
    <t xml:space="preserve">23499AR        </t>
  </si>
  <si>
    <t>Osazení pažicího boxu</t>
  </si>
  <si>
    <t xml:space="preserve">M2        </t>
  </si>
  <si>
    <t>Výkopy pro šachty 
3288,866=3 288,866 [A] 
Výkopy pro multikanály mezi šachtami 
4060,033=4 060,033 [B] 
Celkem: A+B=7 348,899 [C]</t>
  </si>
  <si>
    <t>- zřízení stěny  
- kleštiny, převázky. a další pomocné a doplňkové konstrukce  
- veškerou dopravu, nájem, provoz a přemístění mechanismů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</si>
  <si>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8</t>
  </si>
  <si>
    <t xml:space="preserve">23799AR        </t>
  </si>
  <si>
    <t>Odstranění pažicího boxu</t>
  </si>
  <si>
    <t>položka zahrnuje odstranění stěn včetně odvozu a uložení na skládku</t>
  </si>
  <si>
    <t>9</t>
  </si>
  <si>
    <t xml:space="preserve">289971         </t>
  </si>
  <si>
    <t>OPLÁŠTĚNÍ (ZPEVNĚNÍ) Z GEOTEXTILIE</t>
  </si>
  <si>
    <t>1755,101=1 755,101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</si>
  <si>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</si>
  <si>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Svislé konstrukce</t>
  </si>
  <si>
    <t>10</t>
  </si>
  <si>
    <t xml:space="preserve">386385         </t>
  </si>
  <si>
    <t>KOMPLETNÍ KONSTRUKCE JÍMEK ZE ŽELEZOBETONU C30/37 VČETNĚ VÝZTUŽE</t>
  </si>
  <si>
    <t>468,849=468,849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</si>
  <si>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</si>
  <si>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11</t>
  </si>
  <si>
    <t xml:space="preserve">388159R        </t>
  </si>
  <si>
    <t>TĚLESO KABELOVODU Z PLAST MULTIKANÁLŮ DEVÍTIOTVOROVÝCH - KOMPLET</t>
  </si>
  <si>
    <t>vč. šachet,  
vč. utěsnění prostupů v šachtách</t>
  </si>
  <si>
    <t>4647,65=4 647,650 [A]</t>
  </si>
  <si>
    <t>Položka zahrnuje veškerý materiál, výrobky a polotovary, včetně mimostaveništní a vnitrostaveništní dopravy (rovněž přesuny), včetně naložení a složení, případně s uložením.</t>
  </si>
  <si>
    <t>Vodorovné konstrukce</t>
  </si>
  <si>
    <t>12</t>
  </si>
  <si>
    <t xml:space="preserve">42732          </t>
  </si>
  <si>
    <t>ZAKRYTÍ KANÁLŮ ZE ŽELEZOBET</t>
  </si>
  <si>
    <t>věnec okolo plastových šachet: 
4,109=4,109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</si>
  <si>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</si>
  <si>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13</t>
  </si>
  <si>
    <t xml:space="preserve">45131          </t>
  </si>
  <si>
    <t>PODKL A VÝPLŇ VRSTVY Z PROST BET</t>
  </si>
  <si>
    <t>podkladní beton šachet, obetonování plastových šachet: 
49,061=49,061 [A] 
podkladní beton šachet 
63,197=63,197 [B] 
Celkem: A+B=112,258 [C]</t>
  </si>
  <si>
    <t>14</t>
  </si>
  <si>
    <t xml:space="preserve">45731          </t>
  </si>
  <si>
    <t>VYROVNÁVACÍ A SPÁD PROSTÝ BETON</t>
  </si>
  <si>
    <t>spádování dna: 30,168=30,168 [A] 
ochrana izolace: 34,278=34,278 [B] 
Celkem: A+B=64,446 [C]</t>
  </si>
  <si>
    <t>Přidružená stavební výroba</t>
  </si>
  <si>
    <t>22</t>
  </si>
  <si>
    <t xml:space="preserve">703212         </t>
  </si>
  <si>
    <t xml:space="preserve">2018_OTSKP          </t>
  </si>
  <si>
    <t>KABELOVÝ ŽLAB NOSNÝ/DRÁTĚNÝ ŽÁROVĚ ZINKOVANÝ VČETNĚ UPEVNĚNÍ A PŘÍSLUŠENSTVÍ SVĚTLÉ ŠÍŘKY PŘES 100 DO 250 MM</t>
  </si>
  <si>
    <t>Š12-Š13: 8*29,1=232,800 [A] 
Š43-Š44: 27*3=81,000 [B] 
Celkem: A+B=313,800 [C]</t>
  </si>
  <si>
    <t>1. Položka obsahuje:  
 – kompletní montáž, rozměření, upevnění, sváření, řezání, spojování a pod.   
 – veškerý spojovací a montážní materiál  
 – pomocné mechanismy a nátěr  
2. Položka neobsahuje:  
 X  
3. Způsob měření:  
Měří se metr délkový.</t>
  </si>
  <si>
    <t>Potrubí</t>
  </si>
  <si>
    <t>15</t>
  </si>
  <si>
    <t xml:space="preserve">87633          </t>
  </si>
  <si>
    <t>CHRÁNIČKY Z TRUB PLASTOVÝCH DN DO 150MM</t>
  </si>
  <si>
    <t>3*4*1,45+3*4*1,45+3*5+4*3,2=62,600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</si>
  <si>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</si>
  <si>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16</t>
  </si>
  <si>
    <t xml:space="preserve">899112         </t>
  </si>
  <si>
    <t>POKLOPY LITINOVÉ SAMOSTATNÉ</t>
  </si>
  <si>
    <t xml:space="preserve">KUS       </t>
  </si>
  <si>
    <t>Položka zahrnuje dodávku a osazení předepsaného poklopu včetně rámu</t>
  </si>
  <si>
    <t>17</t>
  </si>
  <si>
    <t xml:space="preserve">89915          </t>
  </si>
  <si>
    <t>STUPADLA (A POD)</t>
  </si>
  <si>
    <t>- Položka zahrnuje veškerý materiál, výrobky a polotovary, včetně mimostaveništní a vnitrostaveništní dopravy (rovněž přesuny), včetně naložení a složení,případně s uložením.</t>
  </si>
  <si>
    <t>18</t>
  </si>
  <si>
    <t xml:space="preserve">89957          </t>
  </si>
  <si>
    <t>OBETONOVÁNÍ POTRUBÍ ZE ŽELEZOBETONU VČETNĚ VÝZTUŽE</t>
  </si>
  <si>
    <t>23</t>
  </si>
  <si>
    <t xml:space="preserve">87634          </t>
  </si>
  <si>
    <t>CHRÁNIČKY Z TRUB PLASTOVÝCH DN DO 200MM</t>
  </si>
  <si>
    <t>DN 160 mm: 2*4*1,45=11,600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</si>
  <si>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</si>
  <si>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24</t>
  </si>
  <si>
    <t xml:space="preserve">89952          </t>
  </si>
  <si>
    <t>OBETONOVÁNÍ POTRUBÍ Z PROSTÉHO BETONU</t>
  </si>
  <si>
    <t>Popíkobeton v protlaku:  
Š10-Š11: 19,268=19,268 [A] 
Š15.1-Š15.2: 17,634=17,634 [B] 
Celkem: A+B=36,902 [C]</t>
  </si>
  <si>
    <t>Ostatní konstrukce a práce</t>
  </si>
  <si>
    <t>19</t>
  </si>
  <si>
    <t xml:space="preserve">93650          </t>
  </si>
  <si>
    <t>DROBNÉ DOPLŇK KONSTR KOVOVÉ</t>
  </si>
  <si>
    <t xml:space="preserve">KG        </t>
  </si>
  <si>
    <t>vybavení šachet</t>
  </si>
  <si>
    <t>125*37=4 625,000 [A]</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</si>
  <si>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</si>
  <si>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20</t>
  </si>
  <si>
    <t xml:space="preserve">96616          </t>
  </si>
  <si>
    <t>BOURÁNÍ KONSTRUKCÍ ZE ŽELEZOBETONU</t>
  </si>
  <si>
    <t>0,9*0,35=0,315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</si>
  <si>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</si>
  <si>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21</t>
  </si>
  <si>
    <t xml:space="preserve">96718          </t>
  </si>
  <si>
    <t>VYBOURÁNÍ ČÁSTÍ KONSTRUKCÍ KOVOVÝCH</t>
  </si>
  <si>
    <t>vč. likvidace</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</si>
  <si>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</si>
  <si>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25</t>
  </si>
  <si>
    <t xml:space="preserve">93657          </t>
  </si>
  <si>
    <t>ŽEBŘÍKY KOVOVÉ</t>
  </si>
  <si>
    <t>položka zahrnuje: 
- dodání a uložení předepsané konstrukce z předepsaného materiálu včetně vnitrostaveništní a mimostaveništní dopravy 
- předepsanou povrchovou úpravu 
- veškeré potřebné pomocné práce 
- veškerý pomocný a upevňovací materiál</t>
  </si>
  <si>
    <t xml:space="preserve">OPTIMALIZACE TRAŤOVÉHO ÚSEKU
MSTĚTICE (MIMO) - PRAHA-VYSOČANY (VČETNĚ)
</t>
  </si>
  <si>
    <t>SO 11-44-01</t>
  </si>
  <si>
    <t>SŽDC s.o.</t>
  </si>
  <si>
    <t>Stanislav Doležal</t>
  </si>
  <si>
    <r>
      <t xml:space="preserve">Obetonování vstupů do kabel. šachet 
dle soupisu šachet: 46,4=46,400 [A] 
</t>
    </r>
    <r>
      <rPr>
        <i/>
        <sz val="8"/>
        <color rgb="FFFF0000"/>
        <rFont val="Arial"/>
        <family val="2"/>
        <charset val="238"/>
      </rPr>
      <t>Obetonování kabelovodu:153,93=153,930 [B] 
Celkem: A+B=200,330 [C]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</si>
</sst>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7" formatCode="#,##0.00\ &quot;Kč&quot;;\-#,##0.00\ &quot;Kč&quot;"/>
    <numFmt numFmtId="42" formatCode="_-* #,##0\ &quot;Kč&quot;_-;\-* #,##0\ &quot;Kč&quot;_-;_-* &quot;-&quot;\ &quot;Kč&quot;_-;_-@_-"/>
    <numFmt numFmtId="41" formatCode="_-* #,##0\ _K_č_-;\-* #,##0\ _K_č_-;_-* &quot;-&quot;\ _K_č_-;_-@_-"/>
    <numFmt numFmtId="44" formatCode="_-* #,##0.00\ &quot;Kč&quot;_-;\-* #,##0.00\ &quot;Kč&quot;_-;_-* &quot;-&quot;??\ &quot;Kč&quot;_-;_-@_-"/>
    <numFmt numFmtId="43" formatCode="_-* #,##0.00\ _K_č_-;\-* #,##0.00\ _K_č_-;_-* &quot;-&quot;??\ _K_č_-;_-@_-"/>
    <numFmt numFmtId="164" formatCode="#,##0.00\ &quot;Kč&quot;"/>
    <numFmt numFmtId="165" formatCode="m/yyyy"/>
    <numFmt numFmtId="166" formatCode="#,##0.000"/>
  </numFmts>
  <fonts count="44" x14ac:knownFonts="1">
    <font>
      <sz val="11"/>
      <color theme="1"/>
      <name val="Calibri"/>
      <scheme val="minor"/>
    </font>
    <font>
      <sz val="10"/>
      <name val="Arial"/>
    </font>
    <font>
      <sz val="8"/>
      <color theme="1"/>
      <name val="Arial"/>
    </font>
    <font>
      <sz val="10"/>
      <color theme="1"/>
      <name val="Arial"/>
    </font>
    <font>
      <b/>
      <sz val="11"/>
      <color theme="1"/>
      <name val="Arial"/>
    </font>
    <font>
      <b/>
      <sz val="14"/>
      <color theme="1"/>
      <name val="Arial"/>
    </font>
    <font>
      <i/>
      <sz val="8"/>
      <name val="Arial"/>
    </font>
    <font>
      <sz val="8"/>
      <name val="Arial"/>
    </font>
    <font>
      <b/>
      <sz val="8"/>
      <name val="Arial"/>
    </font>
    <font>
      <b/>
      <sz val="10"/>
      <color theme="1"/>
      <name val="Arial"/>
    </font>
    <font>
      <b/>
      <sz val="12"/>
      <color theme="1"/>
      <name val="Arial"/>
    </font>
    <font>
      <i/>
      <sz val="10"/>
      <color theme="1"/>
      <name val="Arial"/>
    </font>
    <font>
      <b/>
      <sz val="9"/>
      <color theme="1"/>
      <name val="Arial"/>
    </font>
    <font>
      <sz val="9"/>
      <name val="Tahoma"/>
    </font>
    <font>
      <sz val="9"/>
      <name val="Calibri"/>
      <scheme val="minor"/>
    </font>
    <font>
      <b/>
      <u/>
      <sz val="10"/>
      <name val="Calibri"/>
      <scheme val="minor"/>
    </font>
    <font>
      <i/>
      <sz val="9"/>
      <name val="Calibri"/>
      <scheme val="minor"/>
    </font>
    <font>
      <b/>
      <i/>
      <sz val="9"/>
      <name val="Calibri"/>
      <scheme val="minor"/>
    </font>
    <font>
      <i/>
      <u/>
      <sz val="9"/>
      <name val="Calibri"/>
      <scheme val="minor"/>
    </font>
    <font>
      <b/>
      <sz val="16"/>
      <color theme="1"/>
      <name val="Arial"/>
    </font>
    <font>
      <b/>
      <sz val="10"/>
      <name val="Arial"/>
    </font>
    <font>
      <b/>
      <i/>
      <sz val="10"/>
      <name val="Arial"/>
    </font>
    <font>
      <i/>
      <sz val="10"/>
      <name val="Arial"/>
    </font>
    <font>
      <sz val="9"/>
      <name val="Arial"/>
    </font>
    <font>
      <i/>
      <u/>
      <sz val="10"/>
      <name val="Arial"/>
    </font>
    <font>
      <b/>
      <i/>
      <u/>
      <sz val="10"/>
      <name val="Arial"/>
    </font>
    <font>
      <b/>
      <sz val="9"/>
      <name val="Arial"/>
    </font>
    <font>
      <i/>
      <sz val="9"/>
      <name val="Arial"/>
    </font>
    <font>
      <b/>
      <i/>
      <sz val="9"/>
      <name val="Arial"/>
    </font>
    <font>
      <b/>
      <u/>
      <sz val="10"/>
      <name val="Arial"/>
    </font>
    <font>
      <b/>
      <u/>
      <sz val="11"/>
      <name val="Arial"/>
    </font>
    <font>
      <b/>
      <u/>
      <sz val="9"/>
      <name val="Arial"/>
    </font>
    <font>
      <b/>
      <sz val="11"/>
      <name val="Calibri"/>
      <scheme val="minor"/>
    </font>
    <font>
      <sz val="11"/>
      <name val="Calibri"/>
      <scheme val="minor"/>
    </font>
    <font>
      <b/>
      <u/>
      <sz val="12"/>
      <name val="Calibri"/>
      <scheme val="minor"/>
    </font>
    <font>
      <i/>
      <sz val="8"/>
      <color theme="1"/>
      <name val="Arial Narrow"/>
    </font>
    <font>
      <b/>
      <sz val="10"/>
      <color rgb="FF000000"/>
      <name val="Calibri"/>
      <scheme val="minor"/>
    </font>
    <font>
      <b/>
      <sz val="8"/>
      <color rgb="FF000000"/>
      <name val="Calibri"/>
      <scheme val="minor"/>
    </font>
    <font>
      <sz val="11"/>
      <color theme="1"/>
      <name val="Calibri"/>
      <scheme val="minor"/>
    </font>
    <font>
      <sz val="8"/>
      <color rgb="FFFF0000"/>
      <name val="Arial"/>
      <family val="2"/>
      <charset val="238"/>
    </font>
    <font>
      <i/>
      <sz val="8"/>
      <color rgb="FFFF0000"/>
      <name val="Arial"/>
      <family val="2"/>
      <charset val="238"/>
    </font>
    <font>
      <b/>
      <sz val="8"/>
      <color rgb="FFFF0000"/>
      <name val="Arial"/>
      <family val="2"/>
      <charset val="238"/>
    </font>
    <font>
      <i/>
      <sz val="8"/>
      <name val="Arial"/>
      <family val="2"/>
      <charset val="238"/>
    </font>
    <font>
      <b/>
      <sz val="10"/>
      <color rgb="FFFF0000"/>
      <name val="Arial"/>
      <family val="2"/>
      <charset val="238"/>
    </font>
  </fonts>
  <fills count="12">
    <fill>
      <patternFill patternType="none"/>
    </fill>
    <fill>
      <patternFill patternType="gray125"/>
    </fill>
    <fill>
      <patternFill patternType="solid">
        <fgColor rgb="FFFFFFCC"/>
        <bgColor indexed="64"/>
      </patternFill>
    </fill>
    <fill>
      <patternFill patternType="solid">
        <fgColor theme="4" tint="0.79995117038483843"/>
        <bgColor indexed="64"/>
      </patternFill>
    </fill>
    <fill>
      <patternFill patternType="solid">
        <fgColor theme="0"/>
        <bgColor indexed="64"/>
      </patternFill>
    </fill>
    <fill>
      <patternFill patternType="solid">
        <fgColor theme="2"/>
        <bgColor indexed="64"/>
      </patternFill>
    </fill>
    <fill>
      <gradientFill type="path" left="0.5" right="0.5" top="0.5" bottom="0.5">
        <stop position="0">
          <color theme="0"/>
        </stop>
        <stop position="1">
          <color theme="4"/>
        </stop>
      </gradientFill>
    </fill>
    <fill>
      <gradientFill type="path" left="0.5" right="0.5" top="0.5" bottom="0.5">
        <stop position="0">
          <color theme="9" tint="0.79998168889431442"/>
        </stop>
        <stop position="1">
          <color theme="9" tint="0.40000610370189521"/>
        </stop>
      </gradientFill>
    </fill>
    <fill>
      <patternFill patternType="solid">
        <fgColor theme="0" tint="-4.9958800012207406E-2"/>
        <bgColor indexed="64"/>
      </patternFill>
    </fill>
    <fill>
      <gradientFill type="path" left="0.5" right="0.5" top="0.5" bottom="0.5">
        <stop position="0">
          <color theme="5" tint="0.79998168889431442"/>
        </stop>
        <stop position="1">
          <color theme="5" tint="0.40000610370189521"/>
        </stop>
      </gradientFill>
    </fill>
    <fill>
      <gradientFill type="path" left="0.5" right="0.5" top="0.5" bottom="0.5">
        <stop position="0">
          <color theme="5" tint="0.79998168889431442"/>
        </stop>
        <stop position="1">
          <color theme="5" tint="0.40000610370189521"/>
        </stop>
      </gradientFill>
    </fill>
    <fill>
      <patternFill patternType="solid">
        <fgColor rgb="FFFFC000"/>
        <bgColor indexed="64"/>
      </patternFill>
    </fill>
  </fills>
  <borders count="64">
    <border>
      <left/>
      <right/>
      <top/>
      <bottom/>
      <diagonal/>
    </border>
    <border>
      <left/>
      <right style="hair">
        <color auto="1"/>
      </right>
      <top style="thick">
        <color auto="1"/>
      </top>
      <bottom style="thin">
        <color auto="1"/>
      </bottom>
      <diagonal/>
    </border>
    <border>
      <left/>
      <right style="thick">
        <color auto="1"/>
      </right>
      <top style="thick">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bottom style="medium">
        <color auto="1"/>
      </bottom>
      <diagonal/>
    </border>
    <border>
      <left style="thick">
        <color auto="1"/>
      </left>
      <right/>
      <top style="thin">
        <color auto="1"/>
      </top>
      <bottom style="thin">
        <color auto="1"/>
      </bottom>
      <diagonal/>
    </border>
    <border>
      <left/>
      <right style="thick">
        <color auto="1"/>
      </right>
      <top style="medium">
        <color auto="1"/>
      </top>
      <bottom style="medium">
        <color auto="1"/>
      </bottom>
      <diagonal/>
    </border>
    <border>
      <left style="thick">
        <color auto="1"/>
      </left>
      <right style="thin">
        <color auto="1"/>
      </right>
      <top style="medium">
        <color auto="1"/>
      </top>
      <bottom style="medium">
        <color auto="1"/>
      </bottom>
      <diagonal/>
    </border>
    <border>
      <left style="thick">
        <color auto="1"/>
      </left>
      <right/>
      <top/>
      <bottom/>
      <diagonal/>
    </border>
    <border>
      <left/>
      <right style="thick">
        <color auto="1"/>
      </right>
      <top/>
      <bottom/>
      <diagonal/>
    </border>
    <border>
      <left style="thick">
        <color auto="1"/>
      </left>
      <right/>
      <top/>
      <bottom style="medium">
        <color auto="1"/>
      </bottom>
      <diagonal/>
    </border>
    <border>
      <left/>
      <right style="thick">
        <color auto="1"/>
      </right>
      <top/>
      <bottom style="medium">
        <color auto="1"/>
      </bottom>
      <diagonal/>
    </border>
    <border>
      <left/>
      <right style="thin">
        <color auto="1"/>
      </right>
      <top/>
      <bottom/>
      <diagonal/>
    </border>
    <border>
      <left style="thin">
        <color auto="1"/>
      </left>
      <right/>
      <top/>
      <bottom/>
      <diagonal/>
    </border>
    <border>
      <left/>
      <right/>
      <top style="medium">
        <color auto="1"/>
      </top>
      <bottom style="thin">
        <color auto="1"/>
      </bottom>
      <diagonal/>
    </border>
    <border>
      <left style="thin">
        <color auto="1"/>
      </left>
      <right style="thick">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style="thin">
        <color auto="1"/>
      </right>
      <top style="thin">
        <color auto="1"/>
      </top>
      <bottom style="thin">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medium">
        <color auto="1"/>
      </top>
      <bottom style="medium">
        <color auto="1"/>
      </bottom>
      <diagonal/>
    </border>
    <border>
      <left/>
      <right style="thick">
        <color auto="1"/>
      </right>
      <top style="thin">
        <color auto="1"/>
      </top>
      <bottom/>
      <diagonal/>
    </border>
    <border>
      <left/>
      <right style="medium">
        <color auto="1"/>
      </right>
      <top style="thin">
        <color auto="1"/>
      </top>
      <bottom style="thin">
        <color auto="1"/>
      </bottom>
      <diagonal/>
    </border>
    <border>
      <left/>
      <right/>
      <top style="thin">
        <color auto="1"/>
      </top>
      <bottom style="medium">
        <color auto="1"/>
      </bottom>
      <diagonal/>
    </border>
    <border>
      <left/>
      <right style="thick">
        <color auto="1"/>
      </right>
      <top style="thin">
        <color auto="1"/>
      </top>
      <bottom style="thin">
        <color auto="1"/>
      </bottom>
      <diagonal/>
    </border>
    <border>
      <left/>
      <right style="thick">
        <color auto="1"/>
      </right>
      <top style="thin">
        <color auto="1"/>
      </top>
      <bottom style="medium">
        <color auto="1"/>
      </bottom>
      <diagonal/>
    </border>
    <border>
      <left/>
      <right style="thick">
        <color auto="1"/>
      </right>
      <top style="medium">
        <color auto="1"/>
      </top>
      <bottom style="thin">
        <color auto="1"/>
      </bottom>
      <diagonal/>
    </border>
    <border>
      <left style="medium">
        <color auto="1"/>
      </left>
      <right style="medium">
        <color auto="1"/>
      </right>
      <top style="thick">
        <color auto="1"/>
      </top>
      <bottom style="thick">
        <color auto="1"/>
      </bottom>
      <diagonal/>
    </border>
    <border>
      <left style="thin">
        <color auto="1"/>
      </left>
      <right style="thick">
        <color auto="1"/>
      </right>
      <top style="medium">
        <color auto="1"/>
      </top>
      <bottom style="medium">
        <color auto="1"/>
      </bottom>
      <diagonal/>
    </border>
    <border>
      <left style="thin">
        <color auto="1"/>
      </left>
      <right/>
      <top style="thin">
        <color auto="1"/>
      </top>
      <bottom/>
      <diagonal/>
    </border>
    <border>
      <left style="thick">
        <color auto="1"/>
      </left>
      <right/>
      <top style="thick">
        <color auto="1"/>
      </top>
      <bottom/>
      <diagonal/>
    </border>
    <border>
      <left/>
      <right/>
      <top style="thick">
        <color auto="1"/>
      </top>
      <bottom/>
      <diagonal/>
    </border>
    <border>
      <left style="thick">
        <color auto="1"/>
      </left>
      <right/>
      <top style="thin">
        <color auto="1"/>
      </top>
      <bottom/>
      <diagonal/>
    </border>
    <border>
      <left style="thin">
        <color auto="1"/>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ck">
        <color auto="1"/>
      </left>
      <right style="thin">
        <color auto="1"/>
      </right>
      <top style="thin">
        <color auto="1"/>
      </top>
      <bottom style="medium">
        <color auto="1"/>
      </bottom>
      <diagonal/>
    </border>
    <border>
      <left style="thick">
        <color auto="1"/>
      </left>
      <right/>
      <top style="medium">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style="medium">
        <color auto="1"/>
      </left>
      <right/>
      <top style="thick">
        <color auto="1"/>
      </top>
      <bottom style="thick">
        <color auto="1"/>
      </bottom>
      <diagonal/>
    </border>
    <border>
      <left style="thick">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ck">
        <color auto="1"/>
      </right>
      <top style="medium">
        <color auto="1"/>
      </top>
      <bottom/>
      <diagonal/>
    </border>
    <border>
      <left/>
      <right style="thin">
        <color auto="1"/>
      </right>
      <top/>
      <bottom style="medium">
        <color auto="1"/>
      </bottom>
      <diagonal/>
    </border>
    <border>
      <left style="thin">
        <color auto="1"/>
      </left>
      <right/>
      <top/>
      <bottom style="medium">
        <color auto="1"/>
      </bottom>
      <diagonal/>
    </border>
  </borders>
  <cellStyleXfs count="9">
    <xf numFmtId="0" fontId="0" fillId="0" borderId="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1" fillId="0" borderId="0">
      <alignment vertical="center"/>
    </xf>
    <xf numFmtId="0" fontId="1" fillId="0" borderId="0">
      <alignment vertical="center"/>
    </xf>
    <xf numFmtId="0" fontId="38" fillId="0" borderId="0"/>
  </cellStyleXfs>
  <cellXfs count="175">
    <xf numFmtId="0" fontId="0" fillId="0" borderId="0" xfId="0"/>
    <xf numFmtId="0" fontId="2" fillId="0" borderId="0" xfId="8" applyFont="1" applyAlignment="1" applyProtection="1">
      <alignment vertical="center"/>
      <protection locked="0"/>
    </xf>
    <xf numFmtId="0" fontId="9" fillId="2" borderId="1" xfId="8" applyFont="1" applyFill="1" applyBorder="1" applyAlignment="1" applyProtection="1">
      <alignment vertical="center"/>
      <protection locked="0"/>
    </xf>
    <xf numFmtId="0" fontId="9" fillId="2" borderId="2" xfId="8" applyFont="1" applyFill="1" applyBorder="1" applyAlignment="1" applyProtection="1">
      <alignment horizontal="left" vertical="center"/>
      <protection locked="0"/>
    </xf>
    <xf numFmtId="49" fontId="9" fillId="2" borderId="3" xfId="8" applyNumberFormat="1" applyFont="1" applyFill="1" applyBorder="1" applyAlignment="1" applyProtection="1">
      <alignment vertical="center" wrapText="1"/>
      <protection locked="0"/>
    </xf>
    <xf numFmtId="49" fontId="9" fillId="2" borderId="3" xfId="8" applyNumberFormat="1" applyFont="1" applyFill="1" applyBorder="1" applyAlignment="1" applyProtection="1">
      <alignment vertical="center"/>
      <protection locked="0"/>
    </xf>
    <xf numFmtId="165" fontId="9" fillId="2" borderId="4" xfId="8" applyNumberFormat="1" applyFont="1" applyFill="1" applyBorder="1" applyAlignment="1" applyProtection="1">
      <alignment horizontal="left" vertical="center"/>
      <protection locked="0"/>
    </xf>
    <xf numFmtId="0" fontId="9" fillId="2" borderId="5" xfId="8" applyFont="1" applyFill="1" applyBorder="1" applyAlignment="1" applyProtection="1">
      <alignment horizontal="center" vertical="center"/>
      <protection locked="0"/>
    </xf>
    <xf numFmtId="0" fontId="9" fillId="3" borderId="5" xfId="8" applyFont="1" applyFill="1" applyBorder="1" applyAlignment="1" applyProtection="1">
      <alignment vertical="center"/>
      <protection locked="0"/>
    </xf>
    <xf numFmtId="0" fontId="12" fillId="2" borderId="5" xfId="8" applyFont="1" applyFill="1" applyBorder="1" applyAlignment="1" applyProtection="1">
      <alignment vertical="center"/>
      <protection locked="0"/>
    </xf>
    <xf numFmtId="0" fontId="9" fillId="3" borderId="5" xfId="8" applyFont="1" applyFill="1" applyBorder="1" applyAlignment="1" applyProtection="1">
      <alignment horizontal="center" vertical="center"/>
      <protection locked="0"/>
    </xf>
    <xf numFmtId="0" fontId="2" fillId="0" borderId="0" xfId="8" applyFont="1" applyFill="1" applyAlignment="1" applyProtection="1">
      <alignment vertical="center"/>
      <protection locked="0"/>
    </xf>
    <xf numFmtId="0" fontId="2" fillId="2" borderId="6" xfId="8" applyFont="1" applyFill="1" applyBorder="1" applyAlignment="1" applyProtection="1">
      <alignment horizontal="center" vertical="center"/>
      <protection locked="0"/>
    </xf>
    <xf numFmtId="0" fontId="7" fillId="2" borderId="6" xfId="7" applyNumberFormat="1" applyFont="1" applyFill="1" applyBorder="1" applyAlignment="1" applyProtection="1">
      <alignment vertical="center" wrapText="1"/>
      <protection locked="0"/>
    </xf>
    <xf numFmtId="0" fontId="7" fillId="2" borderId="7" xfId="7" applyNumberFormat="1" applyFont="1" applyFill="1" applyBorder="1" applyAlignment="1" applyProtection="1">
      <alignment vertical="center" wrapText="1"/>
      <protection locked="0"/>
    </xf>
    <xf numFmtId="0" fontId="2" fillId="0" borderId="0" xfId="8" applyFont="1" applyBorder="1" applyAlignment="1" applyProtection="1">
      <alignment horizontal="center" vertical="center"/>
      <protection locked="0"/>
    </xf>
    <xf numFmtId="0" fontId="6" fillId="2" borderId="8" xfId="7" applyNumberFormat="1" applyFont="1" applyFill="1" applyBorder="1" applyAlignment="1" applyProtection="1">
      <alignment vertical="center" wrapText="1" shrinkToFit="1"/>
      <protection locked="0"/>
    </xf>
    <xf numFmtId="0" fontId="7" fillId="2" borderId="9" xfId="7" applyNumberFormat="1" applyFont="1" applyFill="1" applyBorder="1" applyAlignment="1" applyProtection="1">
      <alignment vertical="center" wrapText="1" shrinkToFit="1"/>
      <protection locked="0"/>
    </xf>
    <xf numFmtId="0" fontId="2" fillId="0" borderId="10" xfId="8" applyFont="1" applyBorder="1" applyAlignment="1" applyProtection="1">
      <alignment horizontal="center" vertical="center"/>
      <protection locked="0"/>
    </xf>
    <xf numFmtId="0" fontId="2" fillId="0" borderId="0" xfId="8" applyFont="1" applyProtection="1">
      <protection locked="0"/>
    </xf>
    <xf numFmtId="0" fontId="2" fillId="0" borderId="0" xfId="8" applyFont="1" applyAlignment="1" applyProtection="1">
      <alignment horizontal="center"/>
      <protection locked="0"/>
    </xf>
    <xf numFmtId="0" fontId="3" fillId="0" borderId="3" xfId="8" applyFont="1" applyFill="1" applyBorder="1" applyAlignment="1" applyProtection="1">
      <alignment vertical="center"/>
      <protection hidden="1"/>
    </xf>
    <xf numFmtId="0" fontId="3" fillId="0" borderId="11" xfId="8" applyFont="1" applyFill="1" applyBorder="1" applyAlignment="1" applyProtection="1">
      <alignment vertical="center"/>
      <protection hidden="1"/>
    </xf>
    <xf numFmtId="0" fontId="2" fillId="0" borderId="0" xfId="8" applyFont="1" applyBorder="1" applyAlignment="1" applyProtection="1">
      <alignment vertical="center"/>
      <protection locked="0"/>
    </xf>
    <xf numFmtId="0" fontId="2" fillId="0" borderId="0" xfId="8" applyFont="1" applyAlignment="1" applyProtection="1">
      <alignment vertical="center"/>
      <protection hidden="1"/>
    </xf>
    <xf numFmtId="0" fontId="2" fillId="0" borderId="10" xfId="8" applyFont="1" applyBorder="1" applyAlignment="1" applyProtection="1">
      <alignment vertical="center"/>
      <protection locked="0"/>
    </xf>
    <xf numFmtId="0" fontId="9" fillId="3" borderId="12" xfId="8" applyFont="1" applyFill="1" applyBorder="1" applyAlignment="1" applyProtection="1">
      <alignment horizontal="center" vertical="center"/>
      <protection locked="0"/>
    </xf>
    <xf numFmtId="0" fontId="2" fillId="4" borderId="13" xfId="8" applyFont="1" applyFill="1" applyBorder="1" applyAlignment="1" applyProtection="1">
      <alignment horizontal="center" vertical="center"/>
      <protection locked="0"/>
    </xf>
    <xf numFmtId="0" fontId="2" fillId="0" borderId="14" xfId="8" applyFont="1" applyBorder="1" applyAlignment="1" applyProtection="1">
      <alignment vertical="center"/>
      <protection locked="0"/>
    </xf>
    <xf numFmtId="0" fontId="2" fillId="0" borderId="15" xfId="8" applyFont="1" applyBorder="1" applyAlignment="1" applyProtection="1">
      <alignment horizontal="center" vertical="center"/>
      <protection locked="0"/>
    </xf>
    <xf numFmtId="0" fontId="2" fillId="0" borderId="16" xfId="8" applyFont="1" applyBorder="1" applyAlignment="1" applyProtection="1">
      <alignment vertical="center"/>
      <protection locked="0"/>
    </xf>
    <xf numFmtId="0" fontId="2" fillId="0" borderId="17" xfId="8" applyFont="1" applyBorder="1" applyAlignment="1" applyProtection="1">
      <alignment horizontal="center" vertical="center"/>
      <protection locked="0"/>
    </xf>
    <xf numFmtId="165" fontId="9" fillId="2" borderId="18" xfId="8" applyNumberFormat="1" applyFont="1" applyFill="1" applyBorder="1" applyAlignment="1" applyProtection="1">
      <alignment horizontal="left" vertical="center"/>
      <protection locked="0"/>
    </xf>
    <xf numFmtId="165" fontId="3" fillId="2" borderId="19" xfId="8" applyNumberFormat="1" applyFont="1" applyFill="1" applyBorder="1" applyAlignment="1" applyProtection="1">
      <alignment horizontal="left" vertical="center" wrapText="1"/>
      <protection locked="0"/>
    </xf>
    <xf numFmtId="0" fontId="35" fillId="5" borderId="20" xfId="8" applyFont="1" applyFill="1" applyBorder="1" applyAlignment="1" applyProtection="1">
      <alignment horizontal="right" vertical="center"/>
      <protection hidden="1"/>
    </xf>
    <xf numFmtId="0" fontId="12" fillId="5" borderId="9" xfId="8" applyFont="1" applyFill="1" applyBorder="1" applyAlignment="1" applyProtection="1">
      <alignment horizontal="center" vertical="center"/>
      <protection hidden="1"/>
    </xf>
    <xf numFmtId="0" fontId="12" fillId="5" borderId="21" xfId="8" applyFont="1" applyFill="1" applyBorder="1" applyAlignment="1" applyProtection="1">
      <alignment horizontal="center" vertical="center"/>
      <protection hidden="1"/>
    </xf>
    <xf numFmtId="0" fontId="7" fillId="0" borderId="0" xfId="7" applyNumberFormat="1" applyFont="1" applyFill="1" applyBorder="1" applyAlignment="1" applyProtection="1">
      <alignment vertical="center" wrapText="1" shrinkToFit="1"/>
      <protection locked="0"/>
    </xf>
    <xf numFmtId="0" fontId="12" fillId="2" borderId="22" xfId="8" applyFont="1" applyFill="1" applyBorder="1" applyAlignment="1" applyProtection="1">
      <alignment vertical="center"/>
      <protection locked="0"/>
    </xf>
    <xf numFmtId="0" fontId="12" fillId="2" borderId="5" xfId="8" applyFont="1" applyFill="1" applyBorder="1" applyAlignment="1" applyProtection="1">
      <alignment horizontal="center" vertical="center"/>
      <protection locked="0"/>
    </xf>
    <xf numFmtId="0" fontId="12" fillId="2" borderId="23" xfId="8" applyFont="1" applyFill="1" applyBorder="1" applyAlignment="1" applyProtection="1">
      <alignment horizontal="center" vertical="center"/>
      <protection locked="0"/>
    </xf>
    <xf numFmtId="0" fontId="2" fillId="0" borderId="0" xfId="8" applyFont="1" applyFill="1" applyAlignment="1" applyProtection="1">
      <alignment horizontal="center" vertical="center"/>
      <protection locked="0"/>
    </xf>
    <xf numFmtId="0" fontId="2" fillId="0" borderId="0" xfId="8" applyFont="1" applyAlignment="1" applyProtection="1">
      <alignment horizontal="center" vertical="center"/>
      <protection locked="0"/>
    </xf>
    <xf numFmtId="0" fontId="2" fillId="0" borderId="0" xfId="8" applyFont="1" applyFill="1" applyProtection="1">
      <protection locked="0"/>
    </xf>
    <xf numFmtId="49" fontId="5" fillId="2" borderId="24" xfId="8" applyNumberFormat="1" applyFont="1" applyFill="1" applyBorder="1" applyAlignment="1" applyProtection="1">
      <alignment vertical="top" wrapText="1"/>
      <protection locked="0"/>
    </xf>
    <xf numFmtId="0" fontId="10" fillId="0" borderId="11" xfId="8" applyFont="1" applyFill="1" applyBorder="1" applyAlignment="1" applyProtection="1">
      <alignment vertical="top"/>
      <protection hidden="1"/>
    </xf>
    <xf numFmtId="0" fontId="10" fillId="0" borderId="3" xfId="8" applyFont="1" applyFill="1" applyBorder="1" applyAlignment="1" applyProtection="1">
      <alignment vertical="top"/>
      <protection hidden="1"/>
    </xf>
    <xf numFmtId="49" fontId="10" fillId="0" borderId="3" xfId="8" applyNumberFormat="1" applyFont="1" applyFill="1" applyBorder="1" applyAlignment="1" applyProtection="1">
      <alignment vertical="top" wrapText="1"/>
    </xf>
    <xf numFmtId="49" fontId="4" fillId="2" borderId="3" xfId="8" applyNumberFormat="1" applyFont="1" applyFill="1" applyBorder="1" applyAlignment="1" applyProtection="1">
      <alignment vertical="top"/>
      <protection locked="0"/>
    </xf>
    <xf numFmtId="0" fontId="1" fillId="0" borderId="25" xfId="7" applyFont="1" applyFill="1" applyBorder="1" applyAlignment="1" applyProtection="1">
      <alignment horizontal="left" vertical="center"/>
      <protection hidden="1"/>
    </xf>
    <xf numFmtId="0" fontId="1" fillId="0" borderId="26" xfId="7" applyFont="1" applyFill="1" applyBorder="1" applyAlignment="1" applyProtection="1">
      <alignment vertical="center" wrapText="1"/>
      <protection hidden="1"/>
    </xf>
    <xf numFmtId="0" fontId="1" fillId="0" borderId="27" xfId="7" applyFont="1" applyFill="1" applyBorder="1" applyAlignment="1" applyProtection="1">
      <alignment horizontal="left" vertical="center"/>
      <protection hidden="1"/>
    </xf>
    <xf numFmtId="0" fontId="1" fillId="0" borderId="28" xfId="7" applyFont="1" applyFill="1" applyBorder="1" applyAlignment="1" applyProtection="1">
      <alignment vertical="center" wrapText="1"/>
      <protection hidden="1"/>
    </xf>
    <xf numFmtId="0" fontId="1" fillId="0" borderId="29" xfId="7" applyFont="1" applyFill="1" applyBorder="1" applyAlignment="1" applyProtection="1">
      <alignment horizontal="left" vertical="center"/>
      <protection hidden="1"/>
    </xf>
    <xf numFmtId="0" fontId="1" fillId="0" borderId="30" xfId="7" applyFont="1" applyFill="1" applyBorder="1" applyAlignment="1" applyProtection="1">
      <alignment vertical="center" wrapText="1"/>
      <protection hidden="1"/>
    </xf>
    <xf numFmtId="0" fontId="1" fillId="0" borderId="0" xfId="7" applyFont="1" applyFill="1" applyBorder="1" applyAlignment="1" applyProtection="1">
      <alignment vertical="center" wrapText="1"/>
      <protection hidden="1"/>
    </xf>
    <xf numFmtId="0" fontId="0" fillId="0" borderId="0" xfId="8" applyFont="1" applyBorder="1"/>
    <xf numFmtId="49" fontId="9" fillId="0" borderId="3" xfId="8" applyNumberFormat="1" applyFont="1" applyFill="1" applyBorder="1" applyAlignment="1" applyProtection="1">
      <alignment vertical="center" wrapText="1"/>
      <protection locked="0"/>
    </xf>
    <xf numFmtId="49" fontId="9" fillId="0" borderId="31" xfId="8" applyNumberFormat="1" applyFont="1" applyFill="1" applyBorder="1" applyAlignment="1" applyProtection="1">
      <alignment vertical="center" wrapText="1"/>
      <protection locked="0"/>
    </xf>
    <xf numFmtId="0" fontId="9" fillId="0" borderId="3" xfId="8" applyNumberFormat="1" applyFont="1" applyFill="1" applyBorder="1" applyAlignment="1" applyProtection="1">
      <alignment vertical="center" wrapText="1"/>
      <protection hidden="1"/>
    </xf>
    <xf numFmtId="49" fontId="19" fillId="0" borderId="32" xfId="8" applyNumberFormat="1" applyFont="1" applyFill="1" applyBorder="1" applyAlignment="1" applyProtection="1">
      <alignment vertical="center"/>
      <protection hidden="1"/>
    </xf>
    <xf numFmtId="0" fontId="19" fillId="0" borderId="33" xfId="8" applyNumberFormat="1" applyFont="1" applyFill="1" applyBorder="1" applyAlignment="1" applyProtection="1">
      <alignment vertical="center"/>
      <protection hidden="1"/>
    </xf>
    <xf numFmtId="49" fontId="19" fillId="0" borderId="34" xfId="8" applyNumberFormat="1" applyFont="1" applyFill="1" applyBorder="1" applyAlignment="1" applyProtection="1">
      <alignment horizontal="right" vertical="center"/>
      <protection hidden="1"/>
    </xf>
    <xf numFmtId="0" fontId="9" fillId="3" borderId="35" xfId="8" applyFont="1" applyFill="1" applyBorder="1" applyAlignment="1" applyProtection="1">
      <alignment vertical="center"/>
    </xf>
    <xf numFmtId="49" fontId="5" fillId="0" borderId="24" xfId="8" applyNumberFormat="1" applyFont="1" applyFill="1" applyBorder="1" applyAlignment="1" applyProtection="1">
      <alignment vertical="top" wrapText="1"/>
      <protection hidden="1"/>
    </xf>
    <xf numFmtId="49" fontId="5" fillId="0" borderId="36" xfId="8" applyNumberFormat="1" applyFont="1" applyFill="1" applyBorder="1" applyAlignment="1" applyProtection="1">
      <alignment vertical="top" wrapText="1"/>
      <protection hidden="1"/>
    </xf>
    <xf numFmtId="49" fontId="5" fillId="0" borderId="24" xfId="8" applyNumberFormat="1" applyFont="1" applyFill="1" applyBorder="1" applyAlignment="1" applyProtection="1">
      <alignment horizontal="left" vertical="top"/>
    </xf>
    <xf numFmtId="49" fontId="5" fillId="0" borderId="24" xfId="8" applyNumberFormat="1" applyFont="1" applyFill="1" applyBorder="1" applyAlignment="1" applyProtection="1">
      <alignment vertical="top" wrapText="1"/>
    </xf>
    <xf numFmtId="49" fontId="10" fillId="0" borderId="3" xfId="8" applyNumberFormat="1" applyFont="1" applyFill="1" applyBorder="1" applyAlignment="1" applyProtection="1">
      <alignment vertical="top"/>
      <protection hidden="1"/>
    </xf>
    <xf numFmtId="49" fontId="10" fillId="0" borderId="37" xfId="8" applyNumberFormat="1" applyFont="1" applyFill="1" applyBorder="1" applyAlignment="1" applyProtection="1">
      <alignment vertical="top"/>
      <protection hidden="1"/>
    </xf>
    <xf numFmtId="0" fontId="9" fillId="2" borderId="3" xfId="8" applyNumberFormat="1" applyFont="1" applyFill="1" applyBorder="1" applyAlignment="1" applyProtection="1">
      <alignment vertical="center"/>
      <protection locked="0"/>
    </xf>
    <xf numFmtId="0" fontId="9" fillId="0" borderId="39" xfId="8" applyFont="1" applyFill="1" applyBorder="1" applyAlignment="1" applyProtection="1">
      <alignment vertical="center"/>
      <protection locked="0"/>
    </xf>
    <xf numFmtId="0" fontId="9" fillId="0" borderId="39" xfId="8" applyNumberFormat="1" applyFont="1" applyFill="1" applyBorder="1" applyAlignment="1" applyProtection="1">
      <alignment vertical="center"/>
      <protection locked="0"/>
    </xf>
    <xf numFmtId="14" fontId="9" fillId="0" borderId="40" xfId="8" applyNumberFormat="1" applyFont="1" applyFill="1" applyBorder="1" applyAlignment="1" applyProtection="1">
      <alignment vertical="center"/>
      <protection locked="0"/>
    </xf>
    <xf numFmtId="3" fontId="35" fillId="5" borderId="41" xfId="8" applyNumberFormat="1" applyFont="1" applyFill="1" applyBorder="1" applyAlignment="1" applyProtection="1">
      <alignment horizontal="left" vertical="center"/>
      <protection hidden="1"/>
    </xf>
    <xf numFmtId="0" fontId="9" fillId="2" borderId="5" xfId="8" applyFont="1" applyFill="1" applyBorder="1" applyAlignment="1" applyProtection="1">
      <alignment vertical="center"/>
      <protection locked="0"/>
    </xf>
    <xf numFmtId="0" fontId="36" fillId="0" borderId="0" xfId="8" applyFont="1" applyAlignment="1">
      <alignment horizontal="center"/>
    </xf>
    <xf numFmtId="0" fontId="37" fillId="0" borderId="0" xfId="8" applyFont="1" applyAlignment="1">
      <alignment horizontal="center"/>
    </xf>
    <xf numFmtId="0" fontId="4" fillId="6" borderId="33" xfId="8" applyFont="1" applyFill="1" applyBorder="1" applyAlignment="1" applyProtection="1">
      <alignment vertical="center"/>
      <protection hidden="1"/>
    </xf>
    <xf numFmtId="0" fontId="4" fillId="7" borderId="42" xfId="8" applyFont="1" applyFill="1" applyBorder="1" applyAlignment="1" applyProtection="1">
      <alignment vertical="center"/>
      <protection hidden="1"/>
    </xf>
    <xf numFmtId="49" fontId="2" fillId="2" borderId="6" xfId="8" applyNumberFormat="1" applyFont="1" applyFill="1" applyBorder="1" applyAlignment="1" applyProtection="1">
      <alignment horizontal="center" vertical="center"/>
      <protection locked="0"/>
    </xf>
    <xf numFmtId="2" fontId="2" fillId="2" borderId="6" xfId="8" applyNumberFormat="1" applyFont="1" applyFill="1" applyBorder="1" applyAlignment="1" applyProtection="1">
      <alignment horizontal="center" vertical="center"/>
      <protection locked="0"/>
    </xf>
    <xf numFmtId="164" fontId="8" fillId="0" borderId="43" xfId="7" applyNumberFormat="1" applyFont="1" applyFill="1" applyBorder="1" applyAlignment="1" applyProtection="1">
      <alignment horizontal="right" vertical="center"/>
      <protection locked="0"/>
    </xf>
    <xf numFmtId="2" fontId="8" fillId="2" borderId="6" xfId="7" applyNumberFormat="1" applyFont="1" applyFill="1" applyBorder="1" applyAlignment="1" applyProtection="1">
      <alignment horizontal="center" vertical="center"/>
      <protection locked="0"/>
    </xf>
    <xf numFmtId="4" fontId="8" fillId="2" borderId="6" xfId="7" applyNumberFormat="1" applyFont="1" applyFill="1" applyBorder="1" applyAlignment="1" applyProtection="1">
      <alignment horizontal="center" vertical="center"/>
      <protection locked="0"/>
    </xf>
    <xf numFmtId="166" fontId="2" fillId="2" borderId="6" xfId="8" applyNumberFormat="1" applyFont="1" applyFill="1" applyBorder="1" applyAlignment="1" applyProtection="1">
      <alignment horizontal="center" vertical="center"/>
      <protection locked="0"/>
    </xf>
    <xf numFmtId="0" fontId="2" fillId="0" borderId="56" xfId="8" applyFont="1" applyBorder="1" applyAlignment="1" applyProtection="1">
      <alignment vertical="center"/>
      <protection locked="0"/>
    </xf>
    <xf numFmtId="0" fontId="2" fillId="0" borderId="57" xfId="8" applyFont="1" applyBorder="1" applyAlignment="1" applyProtection="1">
      <alignment vertical="center"/>
      <protection locked="0"/>
    </xf>
    <xf numFmtId="0" fontId="2" fillId="0" borderId="58" xfId="8" applyFont="1" applyBorder="1" applyAlignment="1" applyProtection="1">
      <alignment vertical="center"/>
      <protection locked="0"/>
    </xf>
    <xf numFmtId="0" fontId="7" fillId="2" borderId="59" xfId="7" applyNumberFormat="1" applyFont="1" applyFill="1" applyBorder="1" applyAlignment="1" applyProtection="1">
      <alignment vertical="center" wrapText="1"/>
      <protection locked="0"/>
    </xf>
    <xf numFmtId="0" fontId="2" fillId="0" borderId="60" xfId="8" applyFont="1" applyBorder="1" applyAlignment="1" applyProtection="1">
      <alignment horizontal="center" vertical="center"/>
      <protection locked="0"/>
    </xf>
    <xf numFmtId="0" fontId="2" fillId="0" borderId="57" xfId="8" applyFont="1" applyBorder="1" applyAlignment="1" applyProtection="1">
      <alignment horizontal="center" vertical="center"/>
      <protection locked="0"/>
    </xf>
    <xf numFmtId="0" fontId="2" fillId="0" borderId="61" xfId="8" applyFont="1" applyBorder="1" applyAlignment="1" applyProtection="1">
      <alignment horizontal="center" vertical="center"/>
      <protection locked="0"/>
    </xf>
    <xf numFmtId="0" fontId="2" fillId="0" borderId="18" xfId="8" applyFont="1" applyBorder="1" applyAlignment="1" applyProtection="1">
      <alignment vertical="center"/>
      <protection locked="0"/>
    </xf>
    <xf numFmtId="0" fontId="2" fillId="0" borderId="19" xfId="8" applyFont="1" applyBorder="1" applyAlignment="1" applyProtection="1">
      <alignment horizontal="center" vertical="center"/>
      <protection locked="0"/>
    </xf>
    <xf numFmtId="0" fontId="2" fillId="0" borderId="62" xfId="8" applyFont="1" applyBorder="1" applyAlignment="1" applyProtection="1">
      <alignment vertical="center"/>
      <protection locked="0"/>
    </xf>
    <xf numFmtId="0" fontId="2" fillId="0" borderId="63" xfId="8" applyFont="1" applyBorder="1" applyAlignment="1" applyProtection="1">
      <alignment horizontal="center" vertical="center"/>
      <protection locked="0"/>
    </xf>
    <xf numFmtId="0" fontId="2" fillId="0" borderId="15" xfId="8" applyFont="1" applyBorder="1" applyProtection="1">
      <protection locked="0"/>
    </xf>
    <xf numFmtId="0" fontId="9" fillId="11" borderId="35" xfId="8" applyFont="1" applyFill="1" applyBorder="1" applyAlignment="1" applyProtection="1">
      <alignment vertical="center"/>
    </xf>
    <xf numFmtId="0" fontId="9" fillId="11" borderId="5" xfId="8" applyFont="1" applyFill="1" applyBorder="1" applyAlignment="1" applyProtection="1">
      <alignment horizontal="center" vertical="center"/>
      <protection locked="0"/>
    </xf>
    <xf numFmtId="0" fontId="9" fillId="11" borderId="5" xfId="8" applyFont="1" applyFill="1" applyBorder="1" applyAlignment="1" applyProtection="1">
      <alignment vertical="center"/>
      <protection locked="0"/>
    </xf>
    <xf numFmtId="0" fontId="4" fillId="9" borderId="55" xfId="8" applyFont="1" applyFill="1" applyBorder="1" applyAlignment="1" applyProtection="1">
      <alignment horizontal="center" vertical="center"/>
      <protection hidden="1"/>
    </xf>
    <xf numFmtId="0" fontId="4" fillId="10" borderId="34" xfId="8" applyFont="1" applyFill="1" applyBorder="1" applyAlignment="1" applyProtection="1">
      <alignment horizontal="center" vertical="center"/>
      <protection hidden="1"/>
    </xf>
    <xf numFmtId="0" fontId="3" fillId="0" borderId="50" xfId="8" applyFont="1" applyFill="1" applyBorder="1" applyAlignment="1" applyProtection="1">
      <alignment horizontal="left" vertical="center"/>
      <protection hidden="1"/>
    </xf>
    <xf numFmtId="0" fontId="3" fillId="0" borderId="49" xfId="8" applyFont="1" applyFill="1" applyBorder="1" applyAlignment="1" applyProtection="1">
      <alignment horizontal="left" vertical="center"/>
      <protection hidden="1"/>
    </xf>
    <xf numFmtId="49" fontId="11" fillId="0" borderId="3" xfId="8" applyNumberFormat="1" applyFont="1" applyFill="1" applyBorder="1" applyAlignment="1" applyProtection="1">
      <alignment horizontal="left" vertical="center"/>
      <protection hidden="1"/>
    </xf>
    <xf numFmtId="49" fontId="11" fillId="0" borderId="31" xfId="8" applyNumberFormat="1" applyFont="1" applyFill="1" applyBorder="1" applyAlignment="1" applyProtection="1">
      <alignment horizontal="left" vertical="center"/>
      <protection hidden="1"/>
    </xf>
    <xf numFmtId="165" fontId="9" fillId="0" borderId="44" xfId="8" applyNumberFormat="1" applyFont="1" applyFill="1" applyBorder="1" applyAlignment="1" applyProtection="1">
      <alignment horizontal="left" vertical="center"/>
      <protection hidden="1"/>
    </xf>
    <xf numFmtId="165" fontId="9" fillId="0" borderId="24" xfId="8" applyNumberFormat="1" applyFont="1" applyFill="1" applyBorder="1" applyAlignment="1" applyProtection="1">
      <alignment horizontal="left" vertical="center"/>
      <protection hidden="1"/>
    </xf>
    <xf numFmtId="165" fontId="9" fillId="0" borderId="4" xfId="8" applyNumberFormat="1" applyFont="1" applyFill="1" applyBorder="1" applyAlignment="1" applyProtection="1">
      <alignment horizontal="left" vertical="center"/>
      <protection hidden="1"/>
    </xf>
    <xf numFmtId="0" fontId="3" fillId="0" borderId="14" xfId="8" applyFont="1" applyFill="1" applyBorder="1" applyAlignment="1" applyProtection="1">
      <alignment horizontal="left" vertical="center"/>
      <protection hidden="1"/>
    </xf>
    <xf numFmtId="0" fontId="3" fillId="0" borderId="0" xfId="8" applyFont="1" applyFill="1" applyBorder="1" applyAlignment="1" applyProtection="1">
      <alignment horizontal="left" vertical="center"/>
      <protection hidden="1"/>
    </xf>
    <xf numFmtId="49" fontId="3" fillId="2" borderId="0" xfId="8" applyNumberFormat="1" applyFont="1" applyFill="1" applyBorder="1" applyAlignment="1" applyProtection="1">
      <alignment horizontal="left" vertical="center"/>
      <protection locked="0"/>
    </xf>
    <xf numFmtId="49" fontId="3" fillId="2" borderId="18" xfId="8" applyNumberFormat="1" applyFont="1" applyFill="1" applyBorder="1" applyAlignment="1" applyProtection="1">
      <alignment horizontal="left" vertical="center"/>
      <protection locked="0"/>
    </xf>
    <xf numFmtId="7" fontId="5" fillId="8" borderId="33" xfId="8" applyNumberFormat="1" applyFont="1" applyFill="1" applyBorder="1" applyAlignment="1" applyProtection="1">
      <alignment horizontal="right" vertical="center"/>
      <protection hidden="1"/>
    </xf>
    <xf numFmtId="7" fontId="5" fillId="8" borderId="34" xfId="8" applyNumberFormat="1" applyFont="1" applyFill="1" applyBorder="1" applyAlignment="1" applyProtection="1">
      <alignment horizontal="right" vertical="center"/>
      <protection hidden="1"/>
    </xf>
    <xf numFmtId="0" fontId="12" fillId="5" borderId="48" xfId="8" applyFont="1" applyFill="1" applyBorder="1" applyAlignment="1" applyProtection="1">
      <alignment horizontal="center" vertical="center" wrapText="1"/>
      <protection hidden="1"/>
    </xf>
    <xf numFmtId="0" fontId="12" fillId="5" borderId="39" xfId="8" applyFont="1" applyFill="1" applyBorder="1" applyAlignment="1" applyProtection="1">
      <alignment horizontal="center" vertical="center" wrapText="1"/>
      <protection hidden="1"/>
    </xf>
    <xf numFmtId="0" fontId="12" fillId="5" borderId="8" xfId="8" applyFont="1" applyFill="1" applyBorder="1" applyAlignment="1" applyProtection="1">
      <alignment horizontal="center" vertical="center" wrapText="1"/>
      <protection hidden="1"/>
    </xf>
    <xf numFmtId="0" fontId="12" fillId="5" borderId="9" xfId="8" applyFont="1" applyFill="1" applyBorder="1" applyAlignment="1" applyProtection="1">
      <alignment horizontal="center" vertical="center" wrapText="1"/>
      <protection hidden="1"/>
    </xf>
    <xf numFmtId="0" fontId="3" fillId="0" borderId="11" xfId="8" applyFont="1" applyFill="1" applyBorder="1" applyAlignment="1" applyProtection="1">
      <alignment horizontal="left" vertical="center"/>
      <protection hidden="1"/>
    </xf>
    <xf numFmtId="0" fontId="3" fillId="0" borderId="3" xfId="8" applyFont="1" applyFill="1" applyBorder="1" applyAlignment="1" applyProtection="1">
      <alignment horizontal="left" vertical="center"/>
      <protection hidden="1"/>
    </xf>
    <xf numFmtId="0" fontId="9" fillId="0" borderId="3" xfId="8" applyNumberFormat="1" applyFont="1" applyFill="1" applyBorder="1" applyAlignment="1" applyProtection="1">
      <alignment horizontal="left" vertical="center" wrapText="1"/>
      <protection hidden="1"/>
    </xf>
    <xf numFmtId="0" fontId="9" fillId="0" borderId="31" xfId="8" applyNumberFormat="1" applyFont="1" applyFill="1" applyBorder="1" applyAlignment="1" applyProtection="1">
      <alignment horizontal="left" vertical="center" wrapText="1"/>
      <protection hidden="1"/>
    </xf>
    <xf numFmtId="0" fontId="3" fillId="0" borderId="47" xfId="8" applyFont="1" applyFill="1" applyBorder="1" applyAlignment="1" applyProtection="1">
      <alignment horizontal="left" vertical="center"/>
      <protection hidden="1"/>
    </xf>
    <xf numFmtId="0" fontId="3" fillId="0" borderId="24" xfId="8" applyFont="1" applyFill="1" applyBorder="1" applyAlignment="1" applyProtection="1">
      <alignment horizontal="left" vertical="center"/>
      <protection hidden="1"/>
    </xf>
    <xf numFmtId="0" fontId="12" fillId="5" borderId="27" xfId="8" applyFont="1" applyFill="1" applyBorder="1" applyAlignment="1" applyProtection="1">
      <alignment horizontal="center" vertical="center" wrapText="1"/>
      <protection hidden="1"/>
    </xf>
    <xf numFmtId="0" fontId="12" fillId="5" borderId="51" xfId="8" applyFont="1" applyFill="1" applyBorder="1" applyAlignment="1" applyProtection="1">
      <alignment horizontal="center" vertical="center" wrapText="1"/>
      <protection hidden="1"/>
    </xf>
    <xf numFmtId="0" fontId="12" fillId="5" borderId="8" xfId="8" applyFont="1" applyFill="1" applyBorder="1" applyAlignment="1" applyProtection="1">
      <alignment horizontal="center" vertical="center"/>
      <protection hidden="1"/>
    </xf>
    <xf numFmtId="0" fontId="12" fillId="5" borderId="9" xfId="8" applyFont="1" applyFill="1" applyBorder="1" applyAlignment="1" applyProtection="1">
      <alignment horizontal="center" vertical="center"/>
      <protection hidden="1"/>
    </xf>
    <xf numFmtId="49" fontId="35" fillId="5" borderId="52" xfId="8" applyNumberFormat="1" applyFont="1" applyFill="1" applyBorder="1" applyAlignment="1" applyProtection="1">
      <alignment horizontal="left" vertical="center"/>
      <protection hidden="1"/>
    </xf>
    <xf numFmtId="0" fontId="35" fillId="5" borderId="20" xfId="8" applyFont="1" applyFill="1" applyBorder="1" applyAlignment="1" applyProtection="1">
      <alignment horizontal="left" vertical="center"/>
      <protection hidden="1"/>
    </xf>
    <xf numFmtId="0" fontId="3" fillId="0" borderId="48" xfId="8" applyFont="1" applyFill="1" applyBorder="1" applyAlignment="1" applyProtection="1">
      <alignment horizontal="left" vertical="center"/>
      <protection hidden="1"/>
    </xf>
    <xf numFmtId="0" fontId="3" fillId="0" borderId="53" xfId="8" applyFont="1" applyFill="1" applyBorder="1" applyAlignment="1" applyProtection="1">
      <alignment horizontal="left" vertical="center"/>
      <protection hidden="1"/>
    </xf>
    <xf numFmtId="0" fontId="3" fillId="0" borderId="54" xfId="8" applyFont="1" applyFill="1" applyBorder="1" applyAlignment="1" applyProtection="1">
      <alignment horizontal="left" vertical="center"/>
      <protection hidden="1"/>
    </xf>
    <xf numFmtId="0" fontId="3" fillId="0" borderId="44" xfId="8" applyFont="1" applyFill="1" applyBorder="1" applyAlignment="1" applyProtection="1">
      <alignment horizontal="left" vertical="center"/>
      <protection hidden="1"/>
    </xf>
    <xf numFmtId="0" fontId="19" fillId="0" borderId="45" xfId="8" applyFont="1" applyFill="1" applyBorder="1" applyAlignment="1" applyProtection="1">
      <alignment horizontal="center" vertical="center" wrapText="1"/>
      <protection hidden="1"/>
    </xf>
    <xf numFmtId="0" fontId="19" fillId="0" borderId="46" xfId="8" applyFont="1" applyFill="1" applyBorder="1" applyAlignment="1" applyProtection="1">
      <alignment horizontal="center" vertical="center" wrapText="1"/>
      <protection hidden="1"/>
    </xf>
    <xf numFmtId="0" fontId="5" fillId="0" borderId="47" xfId="8" applyFont="1" applyFill="1" applyBorder="1" applyAlignment="1" applyProtection="1">
      <alignment horizontal="left" vertical="top"/>
    </xf>
    <xf numFmtId="0" fontId="5" fillId="0" borderId="24" xfId="8" applyFont="1" applyFill="1" applyBorder="1" applyAlignment="1" applyProtection="1">
      <alignment horizontal="left" vertical="top"/>
    </xf>
    <xf numFmtId="0" fontId="5" fillId="8" borderId="45" xfId="8" applyFont="1" applyFill="1" applyBorder="1" applyAlignment="1" applyProtection="1">
      <alignment horizontal="center" vertical="center" wrapText="1"/>
      <protection hidden="1"/>
    </xf>
    <xf numFmtId="0" fontId="5" fillId="8" borderId="46" xfId="8" applyFont="1" applyFill="1" applyBorder="1" applyAlignment="1" applyProtection="1">
      <alignment horizontal="center" vertical="center" wrapText="1"/>
      <protection hidden="1"/>
    </xf>
    <xf numFmtId="166" fontId="39" fillId="2" borderId="6" xfId="8" applyNumberFormat="1" applyFont="1" applyFill="1" applyBorder="1" applyAlignment="1" applyProtection="1">
      <alignment horizontal="center" vertical="center"/>
      <protection locked="0"/>
    </xf>
    <xf numFmtId="0" fontId="39" fillId="2" borderId="59" xfId="7" applyNumberFormat="1" applyFont="1" applyFill="1" applyBorder="1" applyAlignment="1" applyProtection="1">
      <alignment vertical="center" wrapText="1"/>
      <protection locked="0"/>
    </xf>
    <xf numFmtId="0" fontId="40" fillId="2" borderId="8" xfId="7" applyNumberFormat="1" applyFont="1" applyFill="1" applyBorder="1" applyAlignment="1" applyProtection="1">
      <alignment vertical="center" wrapText="1" shrinkToFit="1"/>
      <protection locked="0"/>
    </xf>
    <xf numFmtId="164" fontId="41" fillId="0" borderId="43" xfId="7" applyNumberFormat="1" applyFont="1" applyFill="1" applyBorder="1" applyAlignment="1" applyProtection="1">
      <alignment horizontal="right" vertical="center"/>
      <protection locked="0"/>
    </xf>
    <xf numFmtId="0" fontId="39" fillId="0" borderId="15" xfId="8" applyFont="1" applyBorder="1" applyProtection="1">
      <protection locked="0"/>
    </xf>
    <xf numFmtId="0" fontId="39" fillId="4" borderId="13" xfId="8" applyFont="1" applyFill="1" applyBorder="1" applyAlignment="1" applyProtection="1">
      <alignment horizontal="center" vertical="center"/>
      <protection locked="0"/>
    </xf>
    <xf numFmtId="49" fontId="39" fillId="2" borderId="6" xfId="8" applyNumberFormat="1" applyFont="1" applyFill="1" applyBorder="1" applyAlignment="1" applyProtection="1">
      <alignment horizontal="center" vertical="center"/>
      <protection locked="0"/>
    </xf>
    <xf numFmtId="0" fontId="39" fillId="2" borderId="6" xfId="8" applyFont="1" applyFill="1" applyBorder="1" applyAlignment="1" applyProtection="1">
      <alignment horizontal="center" vertical="center"/>
      <protection locked="0"/>
    </xf>
    <xf numFmtId="0" fontId="39" fillId="2" borderId="6" xfId="7" applyNumberFormat="1" applyFont="1" applyFill="1" applyBorder="1" applyAlignment="1" applyProtection="1">
      <alignment vertical="center" wrapText="1"/>
      <protection locked="0"/>
    </xf>
    <xf numFmtId="2" fontId="41" fillId="2" borderId="6" xfId="7" applyNumberFormat="1" applyFont="1" applyFill="1" applyBorder="1" applyAlignment="1" applyProtection="1">
      <alignment horizontal="center" vertical="center"/>
      <protection locked="0"/>
    </xf>
    <xf numFmtId="0" fontId="39" fillId="0" borderId="0" xfId="8" applyFont="1" applyProtection="1">
      <protection locked="0"/>
    </xf>
    <xf numFmtId="0" fontId="39" fillId="0" borderId="56" xfId="8" applyFont="1" applyBorder="1" applyAlignment="1" applyProtection="1">
      <alignment vertical="center"/>
      <protection locked="0"/>
    </xf>
    <xf numFmtId="0" fontId="39" fillId="0" borderId="57" xfId="8" applyFont="1" applyBorder="1" applyAlignment="1" applyProtection="1">
      <alignment vertical="center"/>
      <protection locked="0"/>
    </xf>
    <xf numFmtId="0" fontId="39" fillId="0" borderId="58" xfId="8" applyFont="1" applyBorder="1" applyAlignment="1" applyProtection="1">
      <alignment vertical="center"/>
      <protection locked="0"/>
    </xf>
    <xf numFmtId="0" fontId="39" fillId="0" borderId="60" xfId="8" applyFont="1" applyBorder="1" applyAlignment="1" applyProtection="1">
      <alignment horizontal="center" vertical="center"/>
      <protection locked="0"/>
    </xf>
    <xf numFmtId="0" fontId="39" fillId="0" borderId="57" xfId="8" applyFont="1" applyBorder="1" applyAlignment="1" applyProtection="1">
      <alignment horizontal="center" vertical="center"/>
      <protection locked="0"/>
    </xf>
    <xf numFmtId="0" fontId="39" fillId="0" borderId="61" xfId="8" applyFont="1" applyBorder="1" applyAlignment="1" applyProtection="1">
      <alignment horizontal="center" vertical="center"/>
      <protection locked="0"/>
    </xf>
    <xf numFmtId="0" fontId="39" fillId="0" borderId="14" xfId="8" applyFont="1" applyBorder="1" applyAlignment="1" applyProtection="1">
      <alignment vertical="center"/>
      <protection locked="0"/>
    </xf>
    <xf numFmtId="0" fontId="39" fillId="0" borderId="0" xfId="8" applyFont="1" applyBorder="1" applyAlignment="1" applyProtection="1">
      <alignment vertical="center"/>
      <protection locked="0"/>
    </xf>
    <xf numFmtId="0" fontId="39" fillId="0" borderId="18" xfId="8" applyFont="1" applyBorder="1" applyAlignment="1" applyProtection="1">
      <alignment vertical="center"/>
      <protection locked="0"/>
    </xf>
    <xf numFmtId="0" fontId="39" fillId="0" borderId="19" xfId="8" applyFont="1" applyBorder="1" applyAlignment="1" applyProtection="1">
      <alignment horizontal="center" vertical="center"/>
      <protection locked="0"/>
    </xf>
    <xf numFmtId="0" fontId="39" fillId="0" borderId="0" xfId="8" applyFont="1" applyBorder="1" applyAlignment="1" applyProtection="1">
      <alignment horizontal="center" vertical="center"/>
      <protection locked="0"/>
    </xf>
    <xf numFmtId="0" fontId="39" fillId="0" borderId="15" xfId="8" applyFont="1" applyBorder="1" applyAlignment="1" applyProtection="1">
      <alignment horizontal="center" vertical="center"/>
      <protection locked="0"/>
    </xf>
    <xf numFmtId="0" fontId="39" fillId="0" borderId="16" xfId="8" applyFont="1" applyBorder="1" applyAlignment="1" applyProtection="1">
      <alignment vertical="center"/>
      <protection locked="0"/>
    </xf>
    <xf numFmtId="0" fontId="39" fillId="0" borderId="10" xfId="8" applyFont="1" applyBorder="1" applyAlignment="1" applyProtection="1">
      <alignment vertical="center"/>
      <protection locked="0"/>
    </xf>
    <xf numFmtId="0" fontId="39" fillId="0" borderId="62" xfId="8" applyFont="1" applyBorder="1" applyAlignment="1" applyProtection="1">
      <alignment vertical="center"/>
      <protection locked="0"/>
    </xf>
    <xf numFmtId="0" fontId="39" fillId="2" borderId="9" xfId="7" applyNumberFormat="1" applyFont="1" applyFill="1" applyBorder="1" applyAlignment="1" applyProtection="1">
      <alignment vertical="center" wrapText="1" shrinkToFit="1"/>
      <protection locked="0"/>
    </xf>
    <xf numFmtId="0" fontId="39" fillId="0" borderId="63" xfId="8" applyFont="1" applyBorder="1" applyAlignment="1" applyProtection="1">
      <alignment horizontal="center" vertical="center"/>
      <protection locked="0"/>
    </xf>
    <xf numFmtId="0" fontId="39" fillId="0" borderId="10" xfId="8" applyFont="1" applyBorder="1" applyAlignment="1" applyProtection="1">
      <alignment horizontal="center" vertical="center"/>
      <protection locked="0"/>
    </xf>
    <xf numFmtId="0" fontId="39" fillId="0" borderId="17" xfId="8" applyFont="1" applyBorder="1" applyAlignment="1" applyProtection="1">
      <alignment horizontal="center" vertical="center"/>
      <protection locked="0"/>
    </xf>
    <xf numFmtId="0" fontId="42" fillId="2" borderId="8" xfId="7" applyNumberFormat="1" applyFont="1" applyFill="1" applyBorder="1" applyAlignment="1" applyProtection="1">
      <alignment vertical="center" wrapText="1" shrinkToFit="1"/>
      <protection locked="0"/>
    </xf>
    <xf numFmtId="164" fontId="43" fillId="11" borderId="12" xfId="7" applyNumberFormat="1" applyFont="1" applyFill="1" applyBorder="1" applyAlignment="1" applyProtection="1">
      <alignment horizontal="center" vertical="center"/>
      <protection locked="0"/>
    </xf>
    <xf numFmtId="14" fontId="43" fillId="2" borderId="38" xfId="8" applyNumberFormat="1" applyFont="1" applyFill="1" applyBorder="1" applyAlignment="1" applyProtection="1">
      <alignment vertical="center"/>
      <protection locked="0"/>
    </xf>
  </cellXfs>
  <cellStyles count="9">
    <cellStyle name="Comma" xfId="4"/>
    <cellStyle name="Comma [0]" xfId="5"/>
    <cellStyle name="Currency" xfId="2"/>
    <cellStyle name="Currency [0]" xfId="3"/>
    <cellStyle name="Normal" xfId="8"/>
    <cellStyle name="Normální" xfId="0" builtinId="0"/>
    <cellStyle name="Normální 2" xfId="6"/>
    <cellStyle name="Normální 3" xfId="7"/>
    <cellStyle name="Percent" xfId="1"/>
  </cellStyles>
  <dxfs count="2">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38100</xdr:colOff>
      <xdr:row>2</xdr:row>
      <xdr:rowOff>76200</xdr:rowOff>
    </xdr:from>
    <xdr:to>
      <xdr:col>8</xdr:col>
      <xdr:colOff>695325</xdr:colOff>
      <xdr:row>2</xdr:row>
      <xdr:rowOff>523875</xdr:rowOff>
    </xdr:to>
    <xdr:sp macro="[0]!A_polozka" textlink="">
      <xdr:nvSpPr>
        <xdr:cNvPr id="4" name="TextovéPole 3"/>
        <xdr:cNvSpPr txBox="1"/>
      </xdr:nvSpPr>
      <xdr:spPr>
        <a:xfrm>
          <a:off x="9153525" y="1190625"/>
          <a:ext cx="65722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38100</xdr:colOff>
      <xdr:row>2</xdr:row>
      <xdr:rowOff>57150</xdr:rowOff>
    </xdr:from>
    <xdr:to>
      <xdr:col>11</xdr:col>
      <xdr:colOff>1247775</xdr:colOff>
      <xdr:row>2</xdr:row>
      <xdr:rowOff>523875</xdr:rowOff>
    </xdr:to>
    <xdr:sp macro="[0]!B_soucetdil" textlink="">
      <xdr:nvSpPr>
        <xdr:cNvPr id="5" name="TextovéPole 4"/>
        <xdr:cNvSpPr txBox="1"/>
      </xdr:nvSpPr>
      <xdr:spPr>
        <a:xfrm>
          <a:off x="10553700" y="1171575"/>
          <a:ext cx="2066925" cy="46672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38100</xdr:colOff>
      <xdr:row>2</xdr:row>
      <xdr:rowOff>76200</xdr:rowOff>
    </xdr:from>
    <xdr:to>
      <xdr:col>9</xdr:col>
      <xdr:colOff>647700</xdr:colOff>
      <xdr:row>2</xdr:row>
      <xdr:rowOff>514350</xdr:rowOff>
    </xdr:to>
    <xdr:sp macro="[0]!Vložit_díl" textlink="">
      <xdr:nvSpPr>
        <xdr:cNvPr id="6" name="TextovéPole 5"/>
        <xdr:cNvSpPr txBox="1"/>
      </xdr:nvSpPr>
      <xdr:spPr>
        <a:xfrm>
          <a:off x="9877425" y="1190625"/>
          <a:ext cx="609600" cy="43815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28"/>
  <sheetViews>
    <sheetView showGridLines="0" tabSelected="1" topLeftCell="B1" zoomScale="60" zoomScaleNormal="60" zoomScaleSheetLayoutView="85" workbookViewId="0">
      <pane ySplit="12" topLeftCell="A85" activePane="bottomLeft" state="frozen"/>
      <selection activeCell="B1" sqref="B1"/>
      <selection pane="bottomLeft" activeCell="N134" sqref="N134"/>
    </sheetView>
  </sheetViews>
  <sheetFormatPr defaultColWidth="9.140625" defaultRowHeight="11.25" x14ac:dyDescent="0.2"/>
  <cols>
    <col min="1" max="1" width="3.140625" style="19" hidden="1" customWidth="1"/>
    <col min="2" max="2" width="8.5703125" style="19" customWidth="1"/>
    <col min="3" max="3" width="10.5703125" style="19" customWidth="1"/>
    <col min="4" max="4" width="10" style="19" customWidth="1"/>
    <col min="5" max="5" width="11.42578125" style="19" customWidth="1"/>
    <col min="6" max="6" width="74.140625" style="19" customWidth="1"/>
    <col min="7" max="7" width="9" style="20" customWidth="1"/>
    <col min="8" max="8" width="13" style="20" customWidth="1"/>
    <col min="9" max="9" width="10.85546875" style="20" customWidth="1"/>
    <col min="10" max="10" width="10.140625" style="20" customWidth="1"/>
    <col min="11" max="11" width="12.85546875" style="20" customWidth="1"/>
    <col min="12" max="12" width="19" style="20" customWidth="1"/>
    <col min="13" max="13" width="9.140625" style="19" customWidth="1"/>
    <col min="14" max="16384" width="9.140625" style="19"/>
  </cols>
  <sheetData>
    <row r="1" spans="1:15" s="24" customFormat="1" ht="30.75" customHeight="1" x14ac:dyDescent="0.25">
      <c r="B1" s="136" t="s">
        <v>86</v>
      </c>
      <c r="C1" s="137"/>
      <c r="D1" s="137"/>
      <c r="E1" s="137"/>
      <c r="F1" s="137"/>
      <c r="G1" s="137"/>
      <c r="H1" s="137"/>
      <c r="I1" s="60"/>
      <c r="J1" s="61"/>
      <c r="K1" s="61"/>
      <c r="L1" s="62" t="str">
        <f>D3</f>
        <v>SO 11-44-01</v>
      </c>
    </row>
    <row r="2" spans="1:15" s="24" customFormat="1" ht="57" customHeight="1" x14ac:dyDescent="0.25">
      <c r="B2" s="138" t="s">
        <v>11</v>
      </c>
      <c r="C2" s="139"/>
      <c r="D2" s="66" t="s">
        <v>91</v>
      </c>
      <c r="E2" s="67"/>
      <c r="F2" s="44" t="s">
        <v>229</v>
      </c>
      <c r="G2" s="64"/>
      <c r="H2" s="65"/>
      <c r="I2" s="140" t="s">
        <v>29</v>
      </c>
      <c r="J2" s="141"/>
      <c r="K2" s="114">
        <f>SUMIFS(L:L,B:B,"SOUČET")</f>
        <v>0</v>
      </c>
      <c r="L2" s="115"/>
    </row>
    <row r="3" spans="1:15" s="24" customFormat="1" ht="42.75" customHeight="1" x14ac:dyDescent="0.25">
      <c r="B3" s="45" t="s">
        <v>35</v>
      </c>
      <c r="C3" s="46"/>
      <c r="D3" s="48" t="s">
        <v>230</v>
      </c>
      <c r="E3" s="47"/>
      <c r="F3" s="48" t="s">
        <v>230</v>
      </c>
      <c r="G3" s="68"/>
      <c r="H3" s="69"/>
      <c r="I3" s="79"/>
      <c r="J3" s="78"/>
      <c r="K3" s="101"/>
      <c r="L3" s="102"/>
    </row>
    <row r="4" spans="1:15" s="24" customFormat="1" ht="18" customHeight="1" x14ac:dyDescent="0.25">
      <c r="B4" s="120" t="s">
        <v>20</v>
      </c>
      <c r="C4" s="121"/>
      <c r="D4" s="104"/>
      <c r="E4" s="4" t="s">
        <v>54</v>
      </c>
      <c r="F4" s="59"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Kabelovody, kolektory</v>
      </c>
      <c r="G4" s="57"/>
      <c r="H4" s="58"/>
      <c r="I4" s="133" t="s">
        <v>31</v>
      </c>
      <c r="J4" s="134"/>
      <c r="K4" s="2"/>
      <c r="L4" s="3"/>
    </row>
    <row r="5" spans="1:15" s="24" customFormat="1" ht="18" customHeight="1" x14ac:dyDescent="0.25">
      <c r="B5" s="22" t="s">
        <v>30</v>
      </c>
      <c r="C5" s="21"/>
      <c r="D5" s="21"/>
      <c r="E5" s="4" t="s">
        <v>94</v>
      </c>
      <c r="F5" s="122" t="str">
        <f>IF((E5="Stádium 2"),"  Dokumentace pro územní řízení - DUR",(IF((E5="Stádium 3"),"  Projektová dokumentace (DOS/DSP)","")))</f>
        <v xml:space="preserve">  Projektová dokumentace (DOS/DSP)</v>
      </c>
      <c r="G5" s="122"/>
      <c r="H5" s="123"/>
      <c r="I5" s="103" t="s">
        <v>23</v>
      </c>
      <c r="J5" s="104"/>
      <c r="K5" s="5" t="s">
        <v>96</v>
      </c>
      <c r="L5" s="71"/>
    </row>
    <row r="6" spans="1:15" s="24" customFormat="1" ht="18" customHeight="1" x14ac:dyDescent="0.2">
      <c r="B6" s="22" t="s">
        <v>19</v>
      </c>
      <c r="C6" s="21"/>
      <c r="D6" s="21"/>
      <c r="E6" s="5" t="s">
        <v>231</v>
      </c>
      <c r="F6" s="105"/>
      <c r="G6" s="105"/>
      <c r="H6" s="106"/>
      <c r="I6" s="103" t="s">
        <v>24</v>
      </c>
      <c r="J6" s="104"/>
      <c r="K6" s="5" t="s">
        <v>96</v>
      </c>
      <c r="L6" s="71"/>
      <c r="O6" s="76"/>
    </row>
    <row r="7" spans="1:15" s="24" customFormat="1" ht="18" customHeight="1" x14ac:dyDescent="0.2">
      <c r="B7" s="124" t="s">
        <v>25</v>
      </c>
      <c r="C7" s="125"/>
      <c r="D7" s="125"/>
      <c r="E7" s="6" t="s">
        <v>95</v>
      </c>
      <c r="F7" s="107" t="s">
        <v>18</v>
      </c>
      <c r="G7" s="108"/>
      <c r="H7" s="109"/>
      <c r="I7" s="132" t="s">
        <v>28</v>
      </c>
      <c r="J7" s="121"/>
      <c r="K7" s="70">
        <v>2018</v>
      </c>
      <c r="L7" s="72"/>
      <c r="O7" s="77"/>
    </row>
    <row r="8" spans="1:15" s="24" customFormat="1" ht="19.5" customHeight="1" x14ac:dyDescent="0.25">
      <c r="B8" s="110" t="s">
        <v>26</v>
      </c>
      <c r="C8" s="111"/>
      <c r="D8" s="111"/>
      <c r="E8" s="32" t="s">
        <v>95</v>
      </c>
      <c r="F8" s="33" t="s">
        <v>27</v>
      </c>
      <c r="G8" s="112" t="s">
        <v>232</v>
      </c>
      <c r="H8" s="113"/>
      <c r="I8" s="135" t="s">
        <v>17</v>
      </c>
      <c r="J8" s="125"/>
      <c r="K8" s="174" t="s">
        <v>93</v>
      </c>
      <c r="L8" s="73"/>
    </row>
    <row r="9" spans="1:15" s="24" customFormat="1" ht="9.75" customHeight="1" x14ac:dyDescent="0.25">
      <c r="B9" s="130" t="s">
        <v>92</v>
      </c>
      <c r="C9" s="131"/>
      <c r="D9" s="131"/>
      <c r="E9" s="131"/>
      <c r="F9" s="131"/>
      <c r="G9" s="131"/>
      <c r="H9" s="131"/>
      <c r="I9" s="131"/>
      <c r="J9" s="131"/>
      <c r="K9" s="34" t="str">
        <f>$I$5</f>
        <v>ISPROFIN:</v>
      </c>
      <c r="L9" s="74" t="s">
        <v>96</v>
      </c>
    </row>
    <row r="10" spans="1:15" s="24" customFormat="1" ht="15" customHeight="1" x14ac:dyDescent="0.25">
      <c r="B10" s="126" t="s">
        <v>12</v>
      </c>
      <c r="C10" s="118" t="s">
        <v>0</v>
      </c>
      <c r="D10" s="118" t="s">
        <v>1</v>
      </c>
      <c r="E10" s="118" t="s">
        <v>13</v>
      </c>
      <c r="F10" s="128" t="s">
        <v>32</v>
      </c>
      <c r="G10" s="128" t="s">
        <v>2</v>
      </c>
      <c r="H10" s="128" t="s">
        <v>3</v>
      </c>
      <c r="I10" s="118" t="s">
        <v>14</v>
      </c>
      <c r="J10" s="118" t="s">
        <v>15</v>
      </c>
      <c r="K10" s="116" t="s">
        <v>4</v>
      </c>
      <c r="L10" s="117"/>
    </row>
    <row r="11" spans="1:15" s="24" customFormat="1" ht="15" customHeight="1" x14ac:dyDescent="0.25">
      <c r="B11" s="126"/>
      <c r="C11" s="118"/>
      <c r="D11" s="118"/>
      <c r="E11" s="118"/>
      <c r="F11" s="128"/>
      <c r="G11" s="128"/>
      <c r="H11" s="128"/>
      <c r="I11" s="118"/>
      <c r="J11" s="118"/>
      <c r="K11" s="116"/>
      <c r="L11" s="117"/>
    </row>
    <row r="12" spans="1:15" s="24" customFormat="1" ht="12.75" customHeight="1" x14ac:dyDescent="0.25">
      <c r="B12" s="127"/>
      <c r="C12" s="119"/>
      <c r="D12" s="119"/>
      <c r="E12" s="119"/>
      <c r="F12" s="129"/>
      <c r="G12" s="129"/>
      <c r="H12" s="129"/>
      <c r="I12" s="119"/>
      <c r="J12" s="119"/>
      <c r="K12" s="35" t="s">
        <v>16</v>
      </c>
      <c r="L12" s="36" t="s">
        <v>5</v>
      </c>
    </row>
    <row r="13" spans="1:15" s="1" customFormat="1" ht="12.75" x14ac:dyDescent="0.25">
      <c r="A13" s="1" t="s">
        <v>34</v>
      </c>
      <c r="B13" s="63" t="s">
        <v>21</v>
      </c>
      <c r="C13" s="7" t="s">
        <v>97</v>
      </c>
      <c r="D13" s="8"/>
      <c r="E13" s="8"/>
      <c r="F13" s="75" t="s">
        <v>33</v>
      </c>
      <c r="G13" s="10"/>
      <c r="H13" s="10"/>
      <c r="I13" s="10"/>
      <c r="J13" s="10"/>
      <c r="K13" s="10"/>
      <c r="L13" s="26"/>
    </row>
    <row r="14" spans="1:15" s="1" customFormat="1" ht="22.5" x14ac:dyDescent="0.25">
      <c r="A14" s="11" t="s">
        <v>7</v>
      </c>
      <c r="B14" s="27" t="s">
        <v>98</v>
      </c>
      <c r="C14" s="80" t="s">
        <v>99</v>
      </c>
      <c r="D14" s="12" t="s">
        <v>100</v>
      </c>
      <c r="E14" s="12" t="s">
        <v>101</v>
      </c>
      <c r="F14" s="13" t="s">
        <v>87</v>
      </c>
      <c r="G14" s="12" t="s">
        <v>102</v>
      </c>
      <c r="H14" s="142">
        <v>12939.434999999999</v>
      </c>
      <c r="I14" s="12">
        <v>0</v>
      </c>
      <c r="J14" s="12">
        <f>ROUND(H14,3)*I14</f>
        <v>0</v>
      </c>
      <c r="K14" s="83"/>
      <c r="L14" s="145">
        <f>ROUND((ROUND(H14,3)*ROUND(K14,2)),2)</f>
        <v>0</v>
      </c>
    </row>
    <row r="15" spans="1:15" s="1" customFormat="1" x14ac:dyDescent="0.25">
      <c r="A15" s="11" t="s">
        <v>6</v>
      </c>
      <c r="B15" s="86"/>
      <c r="C15" s="87"/>
      <c r="D15" s="87"/>
      <c r="E15" s="88"/>
      <c r="F15" s="143" t="s">
        <v>88</v>
      </c>
      <c r="G15" s="90"/>
      <c r="H15" s="91"/>
      <c r="I15" s="91"/>
      <c r="J15" s="91"/>
      <c r="K15" s="91"/>
      <c r="L15" s="92"/>
    </row>
    <row r="16" spans="1:15" s="1" customFormat="1" ht="33.75" x14ac:dyDescent="0.25">
      <c r="A16" s="11" t="s">
        <v>8</v>
      </c>
      <c r="B16" s="28"/>
      <c r="C16" s="23"/>
      <c r="D16" s="23"/>
      <c r="E16" s="93"/>
      <c r="F16" s="144" t="s">
        <v>89</v>
      </c>
      <c r="G16" s="94"/>
      <c r="H16" s="15"/>
      <c r="I16" s="15"/>
      <c r="J16" s="15"/>
      <c r="K16" s="15"/>
      <c r="L16" s="29"/>
    </row>
    <row r="17" spans="1:12" s="1" customFormat="1" ht="101.25" x14ac:dyDescent="0.25">
      <c r="A17" s="11" t="s">
        <v>9</v>
      </c>
      <c r="B17" s="30"/>
      <c r="C17" s="25"/>
      <c r="D17" s="25"/>
      <c r="E17" s="95"/>
      <c r="F17" s="17" t="s">
        <v>90</v>
      </c>
      <c r="G17" s="96"/>
      <c r="H17" s="18"/>
      <c r="I17" s="18"/>
      <c r="J17" s="18"/>
      <c r="K17" s="18"/>
      <c r="L17" s="31"/>
    </row>
    <row r="18" spans="1:12" ht="22.5" x14ac:dyDescent="0.2">
      <c r="A18" s="97" t="s">
        <v>7</v>
      </c>
      <c r="B18" s="27" t="s">
        <v>103</v>
      </c>
      <c r="C18" s="80" t="s">
        <v>104</v>
      </c>
      <c r="D18" s="12" t="s">
        <v>100</v>
      </c>
      <c r="E18" s="12" t="s">
        <v>101</v>
      </c>
      <c r="F18" s="13" t="s">
        <v>105</v>
      </c>
      <c r="G18" s="12" t="s">
        <v>102</v>
      </c>
      <c r="H18" s="142">
        <v>0.78800000000000003</v>
      </c>
      <c r="I18" s="12">
        <v>0</v>
      </c>
      <c r="J18" s="12">
        <f>ROUND(H18,3)*I18</f>
        <v>0</v>
      </c>
      <c r="K18" s="83"/>
      <c r="L18" s="145">
        <f>ROUND((ROUND(H18,3)*ROUND(K18,2)),2)</f>
        <v>0</v>
      </c>
    </row>
    <row r="19" spans="1:12" x14ac:dyDescent="0.2">
      <c r="A19" s="97" t="s">
        <v>6</v>
      </c>
      <c r="B19" s="86"/>
      <c r="C19" s="87"/>
      <c r="D19" s="87"/>
      <c r="E19" s="88"/>
      <c r="F19" s="89" t="s">
        <v>96</v>
      </c>
      <c r="G19" s="90"/>
      <c r="H19" s="91"/>
      <c r="I19" s="91"/>
      <c r="J19" s="91"/>
      <c r="K19" s="91"/>
      <c r="L19" s="92"/>
    </row>
    <row r="20" spans="1:12" x14ac:dyDescent="0.2">
      <c r="A20" s="97" t="s">
        <v>8</v>
      </c>
      <c r="B20" s="28"/>
      <c r="C20" s="23"/>
      <c r="D20" s="23"/>
      <c r="E20" s="93"/>
      <c r="F20" s="144" t="s">
        <v>106</v>
      </c>
      <c r="G20" s="94"/>
      <c r="H20" s="15"/>
      <c r="I20" s="15"/>
      <c r="J20" s="15"/>
      <c r="K20" s="15"/>
      <c r="L20" s="29"/>
    </row>
    <row r="21" spans="1:12" ht="101.25" x14ac:dyDescent="0.2">
      <c r="A21" s="97" t="s">
        <v>9</v>
      </c>
      <c r="B21" s="30"/>
      <c r="C21" s="25"/>
      <c r="D21" s="25"/>
      <c r="E21" s="95"/>
      <c r="F21" s="17" t="s">
        <v>90</v>
      </c>
      <c r="G21" s="96"/>
      <c r="H21" s="18"/>
      <c r="I21" s="18"/>
      <c r="J21" s="18"/>
      <c r="K21" s="18"/>
      <c r="L21" s="31"/>
    </row>
    <row r="22" spans="1:12" ht="12.75" x14ac:dyDescent="0.2">
      <c r="B22" s="98" t="s">
        <v>107</v>
      </c>
      <c r="C22" s="99" t="s">
        <v>108</v>
      </c>
      <c r="D22" s="100"/>
      <c r="E22" s="100"/>
      <c r="F22" s="100" t="s">
        <v>33</v>
      </c>
      <c r="G22" s="99"/>
      <c r="H22" s="99"/>
      <c r="I22" s="99"/>
      <c r="J22" s="99"/>
      <c r="K22" s="99"/>
      <c r="L22" s="173">
        <f>SUM(L14:L21)</f>
        <v>0</v>
      </c>
    </row>
    <row r="23" spans="1:12" ht="12.75" x14ac:dyDescent="0.2">
      <c r="A23" s="97" t="s">
        <v>34</v>
      </c>
      <c r="B23" s="63" t="s">
        <v>21</v>
      </c>
      <c r="C23" s="7" t="s">
        <v>98</v>
      </c>
      <c r="D23" s="8"/>
      <c r="E23" s="8"/>
      <c r="F23" s="75" t="s">
        <v>10</v>
      </c>
      <c r="G23" s="10"/>
      <c r="H23" s="10"/>
      <c r="I23" s="10"/>
      <c r="J23" s="10"/>
      <c r="K23" s="10"/>
      <c r="L23" s="26"/>
    </row>
    <row r="24" spans="1:12" x14ac:dyDescent="0.2">
      <c r="A24" s="97" t="s">
        <v>7</v>
      </c>
      <c r="B24" s="27" t="s">
        <v>109</v>
      </c>
      <c r="C24" s="80" t="s">
        <v>110</v>
      </c>
      <c r="D24" s="12" t="s">
        <v>100</v>
      </c>
      <c r="E24" s="12" t="s">
        <v>111</v>
      </c>
      <c r="F24" s="13" t="s">
        <v>112</v>
      </c>
      <c r="G24" s="12" t="s">
        <v>113</v>
      </c>
      <c r="H24" s="142">
        <v>3764.2289999999998</v>
      </c>
      <c r="I24" s="12">
        <v>0</v>
      </c>
      <c r="J24" s="12">
        <f>ROUND(H24,3)*I24</f>
        <v>0</v>
      </c>
      <c r="K24" s="83"/>
      <c r="L24" s="145">
        <f>ROUND((ROUND(H24,3)*ROUND(K24,2)),2)</f>
        <v>0</v>
      </c>
    </row>
    <row r="25" spans="1:12" x14ac:dyDescent="0.2">
      <c r="A25" s="97" t="s">
        <v>6</v>
      </c>
      <c r="B25" s="86"/>
      <c r="C25" s="87"/>
      <c r="D25" s="87"/>
      <c r="E25" s="88"/>
      <c r="F25" s="89" t="s">
        <v>96</v>
      </c>
      <c r="G25" s="90"/>
      <c r="H25" s="91"/>
      <c r="I25" s="91"/>
      <c r="J25" s="91"/>
      <c r="K25" s="91"/>
      <c r="L25" s="92"/>
    </row>
    <row r="26" spans="1:12" ht="22.5" x14ac:dyDescent="0.2">
      <c r="A26" s="97" t="s">
        <v>8</v>
      </c>
      <c r="B26" s="28"/>
      <c r="C26" s="23"/>
      <c r="D26" s="23"/>
      <c r="E26" s="93"/>
      <c r="F26" s="144" t="s">
        <v>114</v>
      </c>
      <c r="G26" s="94"/>
      <c r="H26" s="15"/>
      <c r="I26" s="15"/>
      <c r="J26" s="15"/>
      <c r="K26" s="15"/>
      <c r="L26" s="29"/>
    </row>
    <row r="27" spans="1:12" ht="270" x14ac:dyDescent="0.2">
      <c r="A27" s="97" t="s">
        <v>9</v>
      </c>
      <c r="B27" s="30"/>
      <c r="C27" s="25"/>
      <c r="D27" s="25"/>
      <c r="E27" s="95"/>
      <c r="F27" s="17" t="s">
        <v>115</v>
      </c>
      <c r="G27" s="96"/>
      <c r="H27" s="18"/>
      <c r="I27" s="18"/>
      <c r="J27" s="18"/>
      <c r="K27" s="18"/>
      <c r="L27" s="31"/>
    </row>
    <row r="28" spans="1:12" x14ac:dyDescent="0.2">
      <c r="A28" s="97" t="s">
        <v>7</v>
      </c>
      <c r="B28" s="27" t="s">
        <v>116</v>
      </c>
      <c r="C28" s="80" t="s">
        <v>117</v>
      </c>
      <c r="D28" s="12" t="s">
        <v>100</v>
      </c>
      <c r="E28" s="12" t="s">
        <v>111</v>
      </c>
      <c r="F28" s="13" t="s">
        <v>118</v>
      </c>
      <c r="G28" s="12" t="s">
        <v>113</v>
      </c>
      <c r="H28" s="142">
        <v>3046.1849999999999</v>
      </c>
      <c r="I28" s="12">
        <v>0</v>
      </c>
      <c r="J28" s="12">
        <f>ROUND(H28,3)*I28</f>
        <v>0</v>
      </c>
      <c r="K28" s="83"/>
      <c r="L28" s="145">
        <f>ROUND((ROUND(H28,3)*ROUND(K28,2)),2)</f>
        <v>0</v>
      </c>
    </row>
    <row r="29" spans="1:12" x14ac:dyDescent="0.2">
      <c r="A29" s="97" t="s">
        <v>6</v>
      </c>
      <c r="B29" s="86"/>
      <c r="C29" s="87"/>
      <c r="D29" s="87"/>
      <c r="E29" s="88"/>
      <c r="F29" s="89" t="s">
        <v>96</v>
      </c>
      <c r="G29" s="90"/>
      <c r="H29" s="91"/>
      <c r="I29" s="91"/>
      <c r="J29" s="91"/>
      <c r="K29" s="91"/>
      <c r="L29" s="92"/>
    </row>
    <row r="30" spans="1:12" ht="22.5" x14ac:dyDescent="0.2">
      <c r="A30" s="97" t="s">
        <v>8</v>
      </c>
      <c r="B30" s="28"/>
      <c r="C30" s="23"/>
      <c r="D30" s="23"/>
      <c r="E30" s="93"/>
      <c r="F30" s="144" t="s">
        <v>119</v>
      </c>
      <c r="G30" s="94"/>
      <c r="H30" s="15"/>
      <c r="I30" s="15"/>
      <c r="J30" s="15"/>
      <c r="K30" s="15"/>
      <c r="L30" s="29"/>
    </row>
    <row r="31" spans="1:12" ht="270" x14ac:dyDescent="0.2">
      <c r="A31" s="97" t="s">
        <v>9</v>
      </c>
      <c r="B31" s="30"/>
      <c r="C31" s="25"/>
      <c r="D31" s="25"/>
      <c r="E31" s="95"/>
      <c r="F31" s="17" t="s">
        <v>115</v>
      </c>
      <c r="G31" s="96"/>
      <c r="H31" s="18"/>
      <c r="I31" s="18"/>
      <c r="J31" s="18"/>
      <c r="K31" s="18"/>
      <c r="L31" s="31"/>
    </row>
    <row r="32" spans="1:12" x14ac:dyDescent="0.2">
      <c r="A32" s="97" t="s">
        <v>7</v>
      </c>
      <c r="B32" s="27" t="s">
        <v>120</v>
      </c>
      <c r="C32" s="80" t="s">
        <v>121</v>
      </c>
      <c r="D32" s="12" t="s">
        <v>100</v>
      </c>
      <c r="E32" s="12" t="s">
        <v>111</v>
      </c>
      <c r="F32" s="13" t="s">
        <v>122</v>
      </c>
      <c r="G32" s="12" t="s">
        <v>123</v>
      </c>
      <c r="H32" s="142">
        <v>38.935000000000002</v>
      </c>
      <c r="I32" s="12">
        <v>0</v>
      </c>
      <c r="J32" s="12">
        <f>ROUND(H32,3)*I32</f>
        <v>0</v>
      </c>
      <c r="K32" s="83"/>
      <c r="L32" s="145">
        <f>ROUND((ROUND(H32,3)*ROUND(K32,2)),2)</f>
        <v>0</v>
      </c>
    </row>
    <row r="33" spans="1:12" x14ac:dyDescent="0.2">
      <c r="A33" s="97" t="s">
        <v>6</v>
      </c>
      <c r="B33" s="86"/>
      <c r="C33" s="87"/>
      <c r="D33" s="87"/>
      <c r="E33" s="88"/>
      <c r="F33" s="89" t="s">
        <v>96</v>
      </c>
      <c r="G33" s="90"/>
      <c r="H33" s="91"/>
      <c r="I33" s="91"/>
      <c r="J33" s="91"/>
      <c r="K33" s="91"/>
      <c r="L33" s="92"/>
    </row>
    <row r="34" spans="1:12" ht="33.75" x14ac:dyDescent="0.2">
      <c r="A34" s="97" t="s">
        <v>8</v>
      </c>
      <c r="B34" s="28"/>
      <c r="C34" s="23"/>
      <c r="D34" s="23"/>
      <c r="E34" s="93"/>
      <c r="F34" s="144" t="s">
        <v>124</v>
      </c>
      <c r="G34" s="94"/>
      <c r="H34" s="15"/>
      <c r="I34" s="15"/>
      <c r="J34" s="15"/>
      <c r="K34" s="15"/>
      <c r="L34" s="29"/>
    </row>
    <row r="35" spans="1:12" ht="22.5" x14ac:dyDescent="0.2">
      <c r="A35" s="97" t="s">
        <v>9</v>
      </c>
      <c r="B35" s="30"/>
      <c r="C35" s="25"/>
      <c r="D35" s="25"/>
      <c r="E35" s="95"/>
      <c r="F35" s="17" t="s">
        <v>125</v>
      </c>
      <c r="G35" s="96"/>
      <c r="H35" s="18"/>
      <c r="I35" s="18"/>
      <c r="J35" s="18"/>
      <c r="K35" s="18"/>
      <c r="L35" s="31"/>
    </row>
    <row r="36" spans="1:12" x14ac:dyDescent="0.2">
      <c r="A36" s="97" t="s">
        <v>7</v>
      </c>
      <c r="B36" s="27" t="s">
        <v>126</v>
      </c>
      <c r="C36" s="80" t="s">
        <v>127</v>
      </c>
      <c r="D36" s="12" t="s">
        <v>100</v>
      </c>
      <c r="E36" s="12" t="s">
        <v>111</v>
      </c>
      <c r="F36" s="13" t="s">
        <v>128</v>
      </c>
      <c r="G36" s="12" t="s">
        <v>113</v>
      </c>
      <c r="H36" s="142">
        <v>4789.9129999999996</v>
      </c>
      <c r="I36" s="12">
        <v>0</v>
      </c>
      <c r="J36" s="12">
        <f>ROUND(H36,3)*I36</f>
        <v>0</v>
      </c>
      <c r="K36" s="83"/>
      <c r="L36" s="145">
        <f>ROUND((ROUND(H36,3)*ROUND(K36,2)),2)</f>
        <v>0</v>
      </c>
    </row>
    <row r="37" spans="1:12" x14ac:dyDescent="0.2">
      <c r="A37" s="97" t="s">
        <v>6</v>
      </c>
      <c r="B37" s="86"/>
      <c r="C37" s="87"/>
      <c r="D37" s="87"/>
      <c r="E37" s="88"/>
      <c r="F37" s="89" t="s">
        <v>96</v>
      </c>
      <c r="G37" s="90"/>
      <c r="H37" s="91"/>
      <c r="I37" s="91"/>
      <c r="J37" s="91"/>
      <c r="K37" s="91"/>
      <c r="L37" s="92"/>
    </row>
    <row r="38" spans="1:12" ht="56.25" x14ac:dyDescent="0.2">
      <c r="A38" s="97" t="s">
        <v>8</v>
      </c>
      <c r="B38" s="28"/>
      <c r="C38" s="23"/>
      <c r="D38" s="23"/>
      <c r="E38" s="93"/>
      <c r="F38" s="144" t="s">
        <v>129</v>
      </c>
      <c r="G38" s="94"/>
      <c r="H38" s="15"/>
      <c r="I38" s="15"/>
      <c r="J38" s="15"/>
      <c r="K38" s="15"/>
      <c r="L38" s="29"/>
    </row>
    <row r="39" spans="1:12" ht="180" x14ac:dyDescent="0.2">
      <c r="A39" s="97" t="s">
        <v>9</v>
      </c>
      <c r="B39" s="30"/>
      <c r="C39" s="25"/>
      <c r="D39" s="25"/>
      <c r="E39" s="95"/>
      <c r="F39" s="17" t="s">
        <v>130</v>
      </c>
      <c r="G39" s="96"/>
      <c r="H39" s="18"/>
      <c r="I39" s="18"/>
      <c r="J39" s="18"/>
      <c r="K39" s="18"/>
      <c r="L39" s="31"/>
    </row>
    <row r="40" spans="1:12" ht="12.75" x14ac:dyDescent="0.2">
      <c r="B40" s="98" t="s">
        <v>107</v>
      </c>
      <c r="C40" s="99" t="s">
        <v>108</v>
      </c>
      <c r="D40" s="100"/>
      <c r="E40" s="100"/>
      <c r="F40" s="100" t="s">
        <v>10</v>
      </c>
      <c r="G40" s="99"/>
      <c r="H40" s="99"/>
      <c r="I40" s="99"/>
      <c r="J40" s="99"/>
      <c r="K40" s="99"/>
      <c r="L40" s="173">
        <f>SUM(L24:L39)</f>
        <v>0</v>
      </c>
    </row>
    <row r="41" spans="1:12" ht="12.75" x14ac:dyDescent="0.2">
      <c r="A41" s="97" t="s">
        <v>34</v>
      </c>
      <c r="B41" s="63" t="s">
        <v>21</v>
      </c>
      <c r="C41" s="7" t="s">
        <v>103</v>
      </c>
      <c r="D41" s="8"/>
      <c r="E41" s="8"/>
      <c r="F41" s="75" t="s">
        <v>131</v>
      </c>
      <c r="G41" s="10"/>
      <c r="H41" s="10"/>
      <c r="I41" s="10"/>
      <c r="J41" s="10"/>
      <c r="K41" s="10"/>
      <c r="L41" s="26"/>
    </row>
    <row r="42" spans="1:12" x14ac:dyDescent="0.2">
      <c r="A42" s="97" t="s">
        <v>7</v>
      </c>
      <c r="B42" s="27" t="s">
        <v>132</v>
      </c>
      <c r="C42" s="80" t="s">
        <v>133</v>
      </c>
      <c r="D42" s="12" t="s">
        <v>100</v>
      </c>
      <c r="E42" s="12" t="s">
        <v>111</v>
      </c>
      <c r="F42" s="13" t="s">
        <v>134</v>
      </c>
      <c r="G42" s="12" t="s">
        <v>135</v>
      </c>
      <c r="H42" s="142">
        <v>7348.8990000000003</v>
      </c>
      <c r="I42" s="12">
        <v>0</v>
      </c>
      <c r="J42" s="12">
        <f>ROUND(H42,3)*I42</f>
        <v>0</v>
      </c>
      <c r="K42" s="83"/>
      <c r="L42" s="145">
        <f>ROUND((ROUND(H42,3)*ROUND(K42,2)),2)</f>
        <v>0</v>
      </c>
    </row>
    <row r="43" spans="1:12" x14ac:dyDescent="0.2">
      <c r="A43" s="97" t="s">
        <v>6</v>
      </c>
      <c r="B43" s="86"/>
      <c r="C43" s="87"/>
      <c r="D43" s="87"/>
      <c r="E43" s="88"/>
      <c r="F43" s="89" t="s">
        <v>96</v>
      </c>
      <c r="G43" s="90"/>
      <c r="H43" s="91"/>
      <c r="I43" s="91"/>
      <c r="J43" s="91"/>
      <c r="K43" s="91"/>
      <c r="L43" s="92"/>
    </row>
    <row r="44" spans="1:12" ht="56.25" x14ac:dyDescent="0.2">
      <c r="A44" s="97" t="s">
        <v>8</v>
      </c>
      <c r="B44" s="28"/>
      <c r="C44" s="23"/>
      <c r="D44" s="23"/>
      <c r="E44" s="93"/>
      <c r="F44" s="144" t="s">
        <v>136</v>
      </c>
      <c r="G44" s="94"/>
      <c r="H44" s="15"/>
      <c r="I44" s="15"/>
      <c r="J44" s="15"/>
      <c r="K44" s="15"/>
      <c r="L44" s="29"/>
    </row>
    <row r="45" spans="1:12" ht="168.75" x14ac:dyDescent="0.2">
      <c r="A45" s="97" t="s">
        <v>9</v>
      </c>
      <c r="B45" s="30"/>
      <c r="C45" s="25"/>
      <c r="D45" s="25"/>
      <c r="E45" s="95"/>
      <c r="F45" s="17" t="s">
        <v>137</v>
      </c>
      <c r="G45" s="96"/>
      <c r="H45" s="18"/>
      <c r="I45" s="18"/>
      <c r="J45" s="18"/>
      <c r="K45" s="18"/>
      <c r="L45" s="31"/>
    </row>
    <row r="46" spans="1:12" x14ac:dyDescent="0.2">
      <c r="A46" s="97" t="s">
        <v>7</v>
      </c>
      <c r="B46" s="27" t="s">
        <v>138</v>
      </c>
      <c r="C46" s="80" t="s">
        <v>139</v>
      </c>
      <c r="D46" s="12" t="s">
        <v>100</v>
      </c>
      <c r="E46" s="12" t="s">
        <v>111</v>
      </c>
      <c r="F46" s="13" t="s">
        <v>140</v>
      </c>
      <c r="G46" s="12" t="s">
        <v>135</v>
      </c>
      <c r="H46" s="142">
        <v>7348.8990000000003</v>
      </c>
      <c r="I46" s="12">
        <v>0</v>
      </c>
      <c r="J46" s="12">
        <f>ROUND(H46,3)*I46</f>
        <v>0</v>
      </c>
      <c r="K46" s="83"/>
      <c r="L46" s="145">
        <f>ROUND((ROUND(H46,3)*ROUND(K46,2)),2)</f>
        <v>0</v>
      </c>
    </row>
    <row r="47" spans="1:12" x14ac:dyDescent="0.2">
      <c r="A47" s="97" t="s">
        <v>6</v>
      </c>
      <c r="B47" s="86"/>
      <c r="C47" s="87"/>
      <c r="D47" s="87"/>
      <c r="E47" s="88"/>
      <c r="F47" s="89" t="s">
        <v>96</v>
      </c>
      <c r="G47" s="90"/>
      <c r="H47" s="91"/>
      <c r="I47" s="91"/>
      <c r="J47" s="91"/>
      <c r="K47" s="91"/>
      <c r="L47" s="92"/>
    </row>
    <row r="48" spans="1:12" x14ac:dyDescent="0.2">
      <c r="A48" s="97" t="s">
        <v>8</v>
      </c>
      <c r="B48" s="28"/>
      <c r="C48" s="23"/>
      <c r="D48" s="23"/>
      <c r="E48" s="93"/>
      <c r="F48" s="16" t="s">
        <v>96</v>
      </c>
      <c r="G48" s="94"/>
      <c r="H48" s="15"/>
      <c r="I48" s="15"/>
      <c r="J48" s="15"/>
      <c r="K48" s="15"/>
      <c r="L48" s="29"/>
    </row>
    <row r="49" spans="1:12" x14ac:dyDescent="0.2">
      <c r="A49" s="97" t="s">
        <v>9</v>
      </c>
      <c r="B49" s="30"/>
      <c r="C49" s="25"/>
      <c r="D49" s="25"/>
      <c r="E49" s="95"/>
      <c r="F49" s="17" t="s">
        <v>141</v>
      </c>
      <c r="G49" s="96"/>
      <c r="H49" s="18"/>
      <c r="I49" s="18"/>
      <c r="J49" s="18"/>
      <c r="K49" s="18"/>
      <c r="L49" s="31"/>
    </row>
    <row r="50" spans="1:12" x14ac:dyDescent="0.2">
      <c r="A50" s="97" t="s">
        <v>7</v>
      </c>
      <c r="B50" s="27" t="s">
        <v>142</v>
      </c>
      <c r="C50" s="80" t="s">
        <v>143</v>
      </c>
      <c r="D50" s="12" t="s">
        <v>100</v>
      </c>
      <c r="E50" s="12" t="s">
        <v>111</v>
      </c>
      <c r="F50" s="13" t="s">
        <v>144</v>
      </c>
      <c r="G50" s="12" t="s">
        <v>135</v>
      </c>
      <c r="H50" s="142">
        <v>1755.1010000000001</v>
      </c>
      <c r="I50" s="12">
        <v>0</v>
      </c>
      <c r="J50" s="12">
        <f>ROUND(H50,3)*I50</f>
        <v>0</v>
      </c>
      <c r="K50" s="83"/>
      <c r="L50" s="145">
        <f>ROUND((ROUND(H50,3)*ROUND(K50,2)),2)</f>
        <v>0</v>
      </c>
    </row>
    <row r="51" spans="1:12" x14ac:dyDescent="0.2">
      <c r="A51" s="97" t="s">
        <v>6</v>
      </c>
      <c r="B51" s="86"/>
      <c r="C51" s="87"/>
      <c r="D51" s="87"/>
      <c r="E51" s="88"/>
      <c r="F51" s="89" t="s">
        <v>96</v>
      </c>
      <c r="G51" s="90"/>
      <c r="H51" s="91"/>
      <c r="I51" s="91"/>
      <c r="J51" s="91"/>
      <c r="K51" s="91"/>
      <c r="L51" s="92"/>
    </row>
    <row r="52" spans="1:12" x14ac:dyDescent="0.2">
      <c r="A52" s="97" t="s">
        <v>8</v>
      </c>
      <c r="B52" s="28"/>
      <c r="C52" s="23"/>
      <c r="D52" s="23"/>
      <c r="E52" s="93"/>
      <c r="F52" s="144" t="s">
        <v>145</v>
      </c>
      <c r="G52" s="94"/>
      <c r="H52" s="15"/>
      <c r="I52" s="15"/>
      <c r="J52" s="15"/>
      <c r="K52" s="15"/>
      <c r="L52" s="29"/>
    </row>
    <row r="53" spans="1:12" ht="90" x14ac:dyDescent="0.2">
      <c r="A53" s="97" t="s">
        <v>9</v>
      </c>
      <c r="B53" s="30"/>
      <c r="C53" s="25"/>
      <c r="D53" s="25"/>
      <c r="E53" s="95"/>
      <c r="F53" s="17" t="s">
        <v>146</v>
      </c>
      <c r="G53" s="96"/>
      <c r="H53" s="18"/>
      <c r="I53" s="18"/>
      <c r="J53" s="18"/>
      <c r="K53" s="18"/>
      <c r="L53" s="31"/>
    </row>
    <row r="54" spans="1:12" ht="12.75" x14ac:dyDescent="0.2">
      <c r="B54" s="98" t="s">
        <v>107</v>
      </c>
      <c r="C54" s="99" t="s">
        <v>108</v>
      </c>
      <c r="D54" s="100"/>
      <c r="E54" s="100"/>
      <c r="F54" s="100" t="s">
        <v>131</v>
      </c>
      <c r="G54" s="99"/>
      <c r="H54" s="99"/>
      <c r="I54" s="99"/>
      <c r="J54" s="99"/>
      <c r="K54" s="99"/>
      <c r="L54" s="173">
        <f>SUM(L42:L53)</f>
        <v>0</v>
      </c>
    </row>
    <row r="55" spans="1:12" ht="12.75" x14ac:dyDescent="0.2">
      <c r="A55" s="97" t="s">
        <v>34</v>
      </c>
      <c r="B55" s="63" t="s">
        <v>21</v>
      </c>
      <c r="C55" s="7" t="s">
        <v>109</v>
      </c>
      <c r="D55" s="8"/>
      <c r="E55" s="8"/>
      <c r="F55" s="75" t="s">
        <v>147</v>
      </c>
      <c r="G55" s="10"/>
      <c r="H55" s="10"/>
      <c r="I55" s="10"/>
      <c r="J55" s="10"/>
      <c r="K55" s="10"/>
      <c r="L55" s="26"/>
    </row>
    <row r="56" spans="1:12" x14ac:dyDescent="0.2">
      <c r="A56" s="97" t="s">
        <v>7</v>
      </c>
      <c r="B56" s="27" t="s">
        <v>148</v>
      </c>
      <c r="C56" s="80" t="s">
        <v>149</v>
      </c>
      <c r="D56" s="12" t="s">
        <v>100</v>
      </c>
      <c r="E56" s="12" t="s">
        <v>111</v>
      </c>
      <c r="F56" s="13" t="s">
        <v>150</v>
      </c>
      <c r="G56" s="12" t="s">
        <v>113</v>
      </c>
      <c r="H56" s="142">
        <v>468.84899999999999</v>
      </c>
      <c r="I56" s="12">
        <v>0</v>
      </c>
      <c r="J56" s="12">
        <f>ROUND(H56,3)*I56</f>
        <v>0</v>
      </c>
      <c r="K56" s="83"/>
      <c r="L56" s="145">
        <f>ROUND((ROUND(H56,3)*ROUND(K56,2)),2)</f>
        <v>0</v>
      </c>
    </row>
    <row r="57" spans="1:12" x14ac:dyDescent="0.2">
      <c r="A57" s="97" t="s">
        <v>6</v>
      </c>
      <c r="B57" s="86"/>
      <c r="C57" s="87"/>
      <c r="D57" s="87"/>
      <c r="E57" s="88"/>
      <c r="F57" s="89" t="s">
        <v>96</v>
      </c>
      <c r="G57" s="90"/>
      <c r="H57" s="91"/>
      <c r="I57" s="91"/>
      <c r="J57" s="91"/>
      <c r="K57" s="91"/>
      <c r="L57" s="92"/>
    </row>
    <row r="58" spans="1:12" x14ac:dyDescent="0.2">
      <c r="A58" s="97" t="s">
        <v>8</v>
      </c>
      <c r="B58" s="28"/>
      <c r="C58" s="23"/>
      <c r="D58" s="23"/>
      <c r="E58" s="93"/>
      <c r="F58" s="144" t="s">
        <v>151</v>
      </c>
      <c r="G58" s="94"/>
      <c r="H58" s="15"/>
      <c r="I58" s="15"/>
      <c r="J58" s="15"/>
      <c r="K58" s="15"/>
      <c r="L58" s="29"/>
    </row>
    <row r="59" spans="1:12" ht="409.5" x14ac:dyDescent="0.2">
      <c r="A59" s="97" t="s">
        <v>9</v>
      </c>
      <c r="B59" s="30"/>
      <c r="C59" s="25"/>
      <c r="D59" s="25"/>
      <c r="E59" s="95"/>
      <c r="F59" s="17" t="s">
        <v>152</v>
      </c>
      <c r="G59" s="96"/>
      <c r="H59" s="18"/>
      <c r="I59" s="18"/>
      <c r="J59" s="18"/>
      <c r="K59" s="18"/>
      <c r="L59" s="31"/>
    </row>
    <row r="60" spans="1:12" x14ac:dyDescent="0.2">
      <c r="A60" s="97" t="s">
        <v>7</v>
      </c>
      <c r="B60" s="27" t="s">
        <v>153</v>
      </c>
      <c r="C60" s="80" t="s">
        <v>154</v>
      </c>
      <c r="D60" s="12" t="s">
        <v>100</v>
      </c>
      <c r="E60" s="12" t="s">
        <v>111</v>
      </c>
      <c r="F60" s="13" t="s">
        <v>155</v>
      </c>
      <c r="G60" s="12" t="s">
        <v>123</v>
      </c>
      <c r="H60" s="142">
        <v>4647.6499999999996</v>
      </c>
      <c r="I60" s="12">
        <v>0</v>
      </c>
      <c r="J60" s="12">
        <f>ROUND(H60,3)*I60</f>
        <v>0</v>
      </c>
      <c r="K60" s="83"/>
      <c r="L60" s="145">
        <f>ROUND((ROUND(H60,3)*ROUND(K60,2)),2)</f>
        <v>0</v>
      </c>
    </row>
    <row r="61" spans="1:12" ht="22.5" x14ac:dyDescent="0.2">
      <c r="A61" s="97" t="s">
        <v>6</v>
      </c>
      <c r="B61" s="86"/>
      <c r="C61" s="87"/>
      <c r="D61" s="87"/>
      <c r="E61" s="88"/>
      <c r="F61" s="89" t="s">
        <v>156</v>
      </c>
      <c r="G61" s="90"/>
      <c r="H61" s="91"/>
      <c r="I61" s="91"/>
      <c r="J61" s="91"/>
      <c r="K61" s="91"/>
      <c r="L61" s="92"/>
    </row>
    <row r="62" spans="1:12" x14ac:dyDescent="0.2">
      <c r="A62" s="97" t="s">
        <v>8</v>
      </c>
      <c r="B62" s="28"/>
      <c r="C62" s="23"/>
      <c r="D62" s="23"/>
      <c r="E62" s="93"/>
      <c r="F62" s="144" t="s">
        <v>157</v>
      </c>
      <c r="G62" s="94"/>
      <c r="H62" s="15"/>
      <c r="I62" s="15"/>
      <c r="J62" s="15"/>
      <c r="K62" s="15"/>
      <c r="L62" s="29"/>
    </row>
    <row r="63" spans="1:12" ht="22.5" x14ac:dyDescent="0.2">
      <c r="A63" s="97" t="s">
        <v>9</v>
      </c>
      <c r="B63" s="30"/>
      <c r="C63" s="25"/>
      <c r="D63" s="25"/>
      <c r="E63" s="95"/>
      <c r="F63" s="17" t="s">
        <v>158</v>
      </c>
      <c r="G63" s="96"/>
      <c r="H63" s="18"/>
      <c r="I63" s="18"/>
      <c r="J63" s="18"/>
      <c r="K63" s="18"/>
      <c r="L63" s="31"/>
    </row>
    <row r="64" spans="1:12" ht="12.75" x14ac:dyDescent="0.2">
      <c r="B64" s="98" t="s">
        <v>107</v>
      </c>
      <c r="C64" s="99" t="s">
        <v>108</v>
      </c>
      <c r="D64" s="100"/>
      <c r="E64" s="100"/>
      <c r="F64" s="100" t="s">
        <v>147</v>
      </c>
      <c r="G64" s="99"/>
      <c r="H64" s="99"/>
      <c r="I64" s="99"/>
      <c r="J64" s="99"/>
      <c r="K64" s="99"/>
      <c r="L64" s="173">
        <f>SUM(L56:L63)</f>
        <v>0</v>
      </c>
    </row>
    <row r="65" spans="1:12" ht="12.75" x14ac:dyDescent="0.2">
      <c r="A65" s="97" t="s">
        <v>34</v>
      </c>
      <c r="B65" s="63" t="s">
        <v>21</v>
      </c>
      <c r="C65" s="7" t="s">
        <v>116</v>
      </c>
      <c r="D65" s="8"/>
      <c r="E65" s="8"/>
      <c r="F65" s="75" t="s">
        <v>159</v>
      </c>
      <c r="G65" s="10"/>
      <c r="H65" s="10"/>
      <c r="I65" s="10"/>
      <c r="J65" s="10"/>
      <c r="K65" s="10"/>
      <c r="L65" s="26"/>
    </row>
    <row r="66" spans="1:12" x14ac:dyDescent="0.2">
      <c r="A66" s="97" t="s">
        <v>7</v>
      </c>
      <c r="B66" s="27" t="s">
        <v>160</v>
      </c>
      <c r="C66" s="80" t="s">
        <v>161</v>
      </c>
      <c r="D66" s="12" t="s">
        <v>100</v>
      </c>
      <c r="E66" s="12" t="s">
        <v>111</v>
      </c>
      <c r="F66" s="13" t="s">
        <v>162</v>
      </c>
      <c r="G66" s="12" t="s">
        <v>113</v>
      </c>
      <c r="H66" s="142">
        <v>4.109</v>
      </c>
      <c r="I66" s="12">
        <v>0</v>
      </c>
      <c r="J66" s="12">
        <f>ROUND(H66,3)*I66</f>
        <v>0</v>
      </c>
      <c r="K66" s="83"/>
      <c r="L66" s="145">
        <f>ROUND((ROUND(H66,3)*ROUND(K66,2)),2)</f>
        <v>0</v>
      </c>
    </row>
    <row r="67" spans="1:12" x14ac:dyDescent="0.2">
      <c r="A67" s="97" t="s">
        <v>6</v>
      </c>
      <c r="B67" s="86"/>
      <c r="C67" s="87"/>
      <c r="D67" s="87"/>
      <c r="E67" s="88"/>
      <c r="F67" s="89" t="s">
        <v>96</v>
      </c>
      <c r="G67" s="90"/>
      <c r="H67" s="91"/>
      <c r="I67" s="91"/>
      <c r="J67" s="91"/>
      <c r="K67" s="91"/>
      <c r="L67" s="92"/>
    </row>
    <row r="68" spans="1:12" ht="22.5" x14ac:dyDescent="0.2">
      <c r="A68" s="97" t="s">
        <v>8</v>
      </c>
      <c r="B68" s="28"/>
      <c r="C68" s="23"/>
      <c r="D68" s="23"/>
      <c r="E68" s="93"/>
      <c r="F68" s="144" t="s">
        <v>163</v>
      </c>
      <c r="G68" s="94"/>
      <c r="H68" s="15"/>
      <c r="I68" s="15"/>
      <c r="J68" s="15"/>
      <c r="K68" s="15"/>
      <c r="L68" s="29"/>
    </row>
    <row r="69" spans="1:12" ht="281.25" x14ac:dyDescent="0.2">
      <c r="A69" s="97" t="s">
        <v>9</v>
      </c>
      <c r="B69" s="30"/>
      <c r="C69" s="25"/>
      <c r="D69" s="25"/>
      <c r="E69" s="95"/>
      <c r="F69" s="17" t="s">
        <v>164</v>
      </c>
      <c r="G69" s="96"/>
      <c r="H69" s="18"/>
      <c r="I69" s="18"/>
      <c r="J69" s="18"/>
      <c r="K69" s="18"/>
      <c r="L69" s="31"/>
    </row>
    <row r="70" spans="1:12" x14ac:dyDescent="0.2">
      <c r="A70" s="97" t="s">
        <v>7</v>
      </c>
      <c r="B70" s="27" t="s">
        <v>165</v>
      </c>
      <c r="C70" s="80" t="s">
        <v>166</v>
      </c>
      <c r="D70" s="12" t="s">
        <v>100</v>
      </c>
      <c r="E70" s="12" t="s">
        <v>111</v>
      </c>
      <c r="F70" s="13" t="s">
        <v>167</v>
      </c>
      <c r="G70" s="12" t="s">
        <v>113</v>
      </c>
      <c r="H70" s="142">
        <v>112.258</v>
      </c>
      <c r="I70" s="12">
        <v>0</v>
      </c>
      <c r="J70" s="12">
        <f>ROUND(H70,3)*I70</f>
        <v>0</v>
      </c>
      <c r="K70" s="83"/>
      <c r="L70" s="145">
        <f>ROUND((ROUND(H70,3)*ROUND(K70,2)),2)</f>
        <v>0</v>
      </c>
    </row>
    <row r="71" spans="1:12" x14ac:dyDescent="0.2">
      <c r="A71" s="97" t="s">
        <v>6</v>
      </c>
      <c r="B71" s="86"/>
      <c r="C71" s="87"/>
      <c r="D71" s="87"/>
      <c r="E71" s="88"/>
      <c r="F71" s="89" t="s">
        <v>96</v>
      </c>
      <c r="G71" s="90"/>
      <c r="H71" s="91"/>
      <c r="I71" s="91"/>
      <c r="J71" s="91"/>
      <c r="K71" s="91"/>
      <c r="L71" s="92"/>
    </row>
    <row r="72" spans="1:12" ht="56.25" x14ac:dyDescent="0.2">
      <c r="A72" s="97" t="s">
        <v>8</v>
      </c>
      <c r="B72" s="28"/>
      <c r="C72" s="23"/>
      <c r="D72" s="23"/>
      <c r="E72" s="93"/>
      <c r="F72" s="144" t="s">
        <v>168</v>
      </c>
      <c r="G72" s="94"/>
      <c r="H72" s="15"/>
      <c r="I72" s="15"/>
      <c r="J72" s="15"/>
      <c r="K72" s="15"/>
      <c r="L72" s="29"/>
    </row>
    <row r="73" spans="1:12" ht="281.25" x14ac:dyDescent="0.2">
      <c r="A73" s="97" t="s">
        <v>9</v>
      </c>
      <c r="B73" s="30"/>
      <c r="C73" s="25"/>
      <c r="D73" s="25"/>
      <c r="E73" s="95"/>
      <c r="F73" s="17" t="s">
        <v>164</v>
      </c>
      <c r="G73" s="96"/>
      <c r="H73" s="18"/>
      <c r="I73" s="18"/>
      <c r="J73" s="18"/>
      <c r="K73" s="18"/>
      <c r="L73" s="31"/>
    </row>
    <row r="74" spans="1:12" x14ac:dyDescent="0.2">
      <c r="A74" s="97" t="s">
        <v>7</v>
      </c>
      <c r="B74" s="27" t="s">
        <v>169</v>
      </c>
      <c r="C74" s="80" t="s">
        <v>170</v>
      </c>
      <c r="D74" s="12" t="s">
        <v>100</v>
      </c>
      <c r="E74" s="12" t="s">
        <v>111</v>
      </c>
      <c r="F74" s="13" t="s">
        <v>171</v>
      </c>
      <c r="G74" s="12" t="s">
        <v>113</v>
      </c>
      <c r="H74" s="142">
        <v>64.445999999999998</v>
      </c>
      <c r="I74" s="12">
        <v>0</v>
      </c>
      <c r="J74" s="12">
        <f>ROUND(H74,3)*I74</f>
        <v>0</v>
      </c>
      <c r="K74" s="83"/>
      <c r="L74" s="145">
        <f>ROUND((ROUND(H74,3)*ROUND(K74,2)),2)</f>
        <v>0</v>
      </c>
    </row>
    <row r="75" spans="1:12" x14ac:dyDescent="0.2">
      <c r="A75" s="97" t="s">
        <v>6</v>
      </c>
      <c r="B75" s="86"/>
      <c r="C75" s="87"/>
      <c r="D75" s="87"/>
      <c r="E75" s="88"/>
      <c r="F75" s="89" t="s">
        <v>96</v>
      </c>
      <c r="G75" s="90"/>
      <c r="H75" s="91"/>
      <c r="I75" s="91"/>
      <c r="J75" s="91"/>
      <c r="K75" s="91"/>
      <c r="L75" s="92"/>
    </row>
    <row r="76" spans="1:12" ht="33.75" x14ac:dyDescent="0.2">
      <c r="A76" s="97" t="s">
        <v>8</v>
      </c>
      <c r="B76" s="28"/>
      <c r="C76" s="23"/>
      <c r="D76" s="23"/>
      <c r="E76" s="93"/>
      <c r="F76" s="144" t="s">
        <v>172</v>
      </c>
      <c r="G76" s="94"/>
      <c r="H76" s="15"/>
      <c r="I76" s="15"/>
      <c r="J76" s="15"/>
      <c r="K76" s="15"/>
      <c r="L76" s="29"/>
    </row>
    <row r="77" spans="1:12" ht="281.25" x14ac:dyDescent="0.2">
      <c r="A77" s="97" t="s">
        <v>9</v>
      </c>
      <c r="B77" s="30"/>
      <c r="C77" s="25"/>
      <c r="D77" s="25"/>
      <c r="E77" s="95"/>
      <c r="F77" s="17" t="s">
        <v>164</v>
      </c>
      <c r="G77" s="96"/>
      <c r="H77" s="18"/>
      <c r="I77" s="18"/>
      <c r="J77" s="18"/>
      <c r="K77" s="18"/>
      <c r="L77" s="31"/>
    </row>
    <row r="78" spans="1:12" ht="12.75" x14ac:dyDescent="0.2">
      <c r="B78" s="98" t="s">
        <v>107</v>
      </c>
      <c r="C78" s="99" t="s">
        <v>108</v>
      </c>
      <c r="D78" s="100"/>
      <c r="E78" s="100"/>
      <c r="F78" s="100" t="s">
        <v>159</v>
      </c>
      <c r="G78" s="99"/>
      <c r="H78" s="99"/>
      <c r="I78" s="99"/>
      <c r="J78" s="99"/>
      <c r="K78" s="99"/>
      <c r="L78" s="173">
        <f>SUM(L66:L77)</f>
        <v>0</v>
      </c>
    </row>
    <row r="79" spans="1:12" ht="12.75" x14ac:dyDescent="0.2">
      <c r="A79" s="97" t="s">
        <v>34</v>
      </c>
      <c r="B79" s="63" t="s">
        <v>21</v>
      </c>
      <c r="C79" s="7" t="s">
        <v>132</v>
      </c>
      <c r="D79" s="8"/>
      <c r="E79" s="8"/>
      <c r="F79" s="75" t="s">
        <v>173</v>
      </c>
      <c r="G79" s="10"/>
      <c r="H79" s="10"/>
      <c r="I79" s="10"/>
      <c r="J79" s="10"/>
      <c r="K79" s="10"/>
      <c r="L79" s="26"/>
    </row>
    <row r="80" spans="1:12" s="152" customFormat="1" ht="22.5" x14ac:dyDescent="0.2">
      <c r="A80" s="146" t="s">
        <v>7</v>
      </c>
      <c r="B80" s="147" t="s">
        <v>174</v>
      </c>
      <c r="C80" s="148" t="s">
        <v>175</v>
      </c>
      <c r="D80" s="149" t="s">
        <v>100</v>
      </c>
      <c r="E80" s="149" t="s">
        <v>176</v>
      </c>
      <c r="F80" s="150" t="s">
        <v>177</v>
      </c>
      <c r="G80" s="149" t="s">
        <v>123</v>
      </c>
      <c r="H80" s="142">
        <v>313.8</v>
      </c>
      <c r="I80" s="149">
        <v>0</v>
      </c>
      <c r="J80" s="149">
        <f>ROUND(H80,3)*I80</f>
        <v>0</v>
      </c>
      <c r="K80" s="151"/>
      <c r="L80" s="145">
        <f>ROUND((ROUND(H80,3)*ROUND(K80,2)),2)</f>
        <v>0</v>
      </c>
    </row>
    <row r="81" spans="1:12" s="152" customFormat="1" x14ac:dyDescent="0.2">
      <c r="A81" s="146" t="s">
        <v>6</v>
      </c>
      <c r="B81" s="153"/>
      <c r="C81" s="154"/>
      <c r="D81" s="154"/>
      <c r="E81" s="155"/>
      <c r="F81" s="143" t="s">
        <v>96</v>
      </c>
      <c r="G81" s="156"/>
      <c r="H81" s="157"/>
      <c r="I81" s="157"/>
      <c r="J81" s="157"/>
      <c r="K81" s="157"/>
      <c r="L81" s="158"/>
    </row>
    <row r="82" spans="1:12" s="152" customFormat="1" ht="33.75" x14ac:dyDescent="0.2">
      <c r="A82" s="146" t="s">
        <v>8</v>
      </c>
      <c r="B82" s="159"/>
      <c r="C82" s="160"/>
      <c r="D82" s="160"/>
      <c r="E82" s="161"/>
      <c r="F82" s="144" t="s">
        <v>178</v>
      </c>
      <c r="G82" s="162"/>
      <c r="H82" s="163"/>
      <c r="I82" s="163"/>
      <c r="J82" s="163"/>
      <c r="K82" s="163"/>
      <c r="L82" s="164"/>
    </row>
    <row r="83" spans="1:12" s="152" customFormat="1" ht="90" x14ac:dyDescent="0.2">
      <c r="A83" s="146" t="s">
        <v>9</v>
      </c>
      <c r="B83" s="165"/>
      <c r="C83" s="166"/>
      <c r="D83" s="166"/>
      <c r="E83" s="167"/>
      <c r="F83" s="168" t="s">
        <v>179</v>
      </c>
      <c r="G83" s="169"/>
      <c r="H83" s="170"/>
      <c r="I83" s="170"/>
      <c r="J83" s="170"/>
      <c r="K83" s="170"/>
      <c r="L83" s="171"/>
    </row>
    <row r="84" spans="1:12" ht="12.75" x14ac:dyDescent="0.2">
      <c r="B84" s="98" t="s">
        <v>107</v>
      </c>
      <c r="C84" s="99" t="s">
        <v>108</v>
      </c>
      <c r="D84" s="100"/>
      <c r="E84" s="100"/>
      <c r="F84" s="100" t="s">
        <v>173</v>
      </c>
      <c r="G84" s="99"/>
      <c r="H84" s="99"/>
      <c r="I84" s="99"/>
      <c r="J84" s="99"/>
      <c r="K84" s="99"/>
      <c r="L84" s="173">
        <f>SUM(L80:L83)</f>
        <v>0</v>
      </c>
    </row>
    <row r="85" spans="1:12" ht="12.75" x14ac:dyDescent="0.2">
      <c r="A85" s="97" t="s">
        <v>34</v>
      </c>
      <c r="B85" s="63" t="s">
        <v>21</v>
      </c>
      <c r="C85" s="7" t="s">
        <v>138</v>
      </c>
      <c r="D85" s="8"/>
      <c r="E85" s="8"/>
      <c r="F85" s="75" t="s">
        <v>180</v>
      </c>
      <c r="G85" s="10"/>
      <c r="H85" s="10"/>
      <c r="I85" s="10"/>
      <c r="J85" s="10"/>
      <c r="K85" s="10"/>
      <c r="L85" s="26"/>
    </row>
    <row r="86" spans="1:12" x14ac:dyDescent="0.2">
      <c r="A86" s="97" t="s">
        <v>7</v>
      </c>
      <c r="B86" s="27" t="s">
        <v>181</v>
      </c>
      <c r="C86" s="80" t="s">
        <v>182</v>
      </c>
      <c r="D86" s="12" t="s">
        <v>100</v>
      </c>
      <c r="E86" s="12" t="s">
        <v>111</v>
      </c>
      <c r="F86" s="13" t="s">
        <v>183</v>
      </c>
      <c r="G86" s="12" t="s">
        <v>123</v>
      </c>
      <c r="H86" s="142">
        <v>62.6</v>
      </c>
      <c r="I86" s="12">
        <v>0</v>
      </c>
      <c r="J86" s="12">
        <f>ROUND(H86,3)*I86</f>
        <v>0</v>
      </c>
      <c r="K86" s="83"/>
      <c r="L86" s="145">
        <f>ROUND((ROUND(H86,3)*ROUND(K86,2)),2)</f>
        <v>0</v>
      </c>
    </row>
    <row r="87" spans="1:12" x14ac:dyDescent="0.2">
      <c r="A87" s="97" t="s">
        <v>6</v>
      </c>
      <c r="B87" s="86"/>
      <c r="C87" s="87"/>
      <c r="D87" s="87"/>
      <c r="E87" s="88"/>
      <c r="F87" s="89" t="s">
        <v>96</v>
      </c>
      <c r="G87" s="90"/>
      <c r="H87" s="91"/>
      <c r="I87" s="91"/>
      <c r="J87" s="91"/>
      <c r="K87" s="91"/>
      <c r="L87" s="92"/>
    </row>
    <row r="88" spans="1:12" x14ac:dyDescent="0.2">
      <c r="A88" s="97" t="s">
        <v>8</v>
      </c>
      <c r="B88" s="28"/>
      <c r="C88" s="23"/>
      <c r="D88" s="23"/>
      <c r="E88" s="93"/>
      <c r="F88" s="144" t="s">
        <v>184</v>
      </c>
      <c r="G88" s="94"/>
      <c r="H88" s="15"/>
      <c r="I88" s="15"/>
      <c r="J88" s="15"/>
      <c r="K88" s="15"/>
      <c r="L88" s="29"/>
    </row>
    <row r="89" spans="1:12" ht="191.25" x14ac:dyDescent="0.2">
      <c r="A89" s="97" t="s">
        <v>9</v>
      </c>
      <c r="B89" s="30"/>
      <c r="C89" s="25"/>
      <c r="D89" s="25"/>
      <c r="E89" s="95"/>
      <c r="F89" s="17" t="s">
        <v>185</v>
      </c>
      <c r="G89" s="96"/>
      <c r="H89" s="18"/>
      <c r="I89" s="18"/>
      <c r="J89" s="18"/>
      <c r="K89" s="18"/>
      <c r="L89" s="31"/>
    </row>
    <row r="90" spans="1:12" x14ac:dyDescent="0.2">
      <c r="A90" s="97" t="s">
        <v>7</v>
      </c>
      <c r="B90" s="27" t="s">
        <v>186</v>
      </c>
      <c r="C90" s="80" t="s">
        <v>187</v>
      </c>
      <c r="D90" s="12" t="s">
        <v>100</v>
      </c>
      <c r="E90" s="12" t="s">
        <v>111</v>
      </c>
      <c r="F90" s="13" t="s">
        <v>188</v>
      </c>
      <c r="G90" s="12" t="s">
        <v>189</v>
      </c>
      <c r="H90" s="85">
        <v>60</v>
      </c>
      <c r="I90" s="12">
        <v>0</v>
      </c>
      <c r="J90" s="12">
        <f>ROUND(H90,3)*I90</f>
        <v>0</v>
      </c>
      <c r="K90" s="83"/>
      <c r="L90" s="82">
        <f>ROUND((ROUND(H90,3)*ROUND(K90,2)),2)</f>
        <v>0</v>
      </c>
    </row>
    <row r="91" spans="1:12" x14ac:dyDescent="0.2">
      <c r="A91" s="97" t="s">
        <v>6</v>
      </c>
      <c r="B91" s="86"/>
      <c r="C91" s="87"/>
      <c r="D91" s="87"/>
      <c r="E91" s="88"/>
      <c r="F91" s="89" t="s">
        <v>96</v>
      </c>
      <c r="G91" s="90"/>
      <c r="H91" s="91"/>
      <c r="I91" s="91"/>
      <c r="J91" s="91"/>
      <c r="K91" s="91"/>
      <c r="L91" s="92"/>
    </row>
    <row r="92" spans="1:12" x14ac:dyDescent="0.2">
      <c r="A92" s="97" t="s">
        <v>8</v>
      </c>
      <c r="B92" s="28"/>
      <c r="C92" s="23"/>
      <c r="D92" s="23"/>
      <c r="E92" s="93"/>
      <c r="F92" s="16" t="s">
        <v>96</v>
      </c>
      <c r="G92" s="94"/>
      <c r="H92" s="15"/>
      <c r="I92" s="15"/>
      <c r="J92" s="15"/>
      <c r="K92" s="15"/>
      <c r="L92" s="29"/>
    </row>
    <row r="93" spans="1:12" x14ac:dyDescent="0.2">
      <c r="A93" s="97" t="s">
        <v>9</v>
      </c>
      <c r="B93" s="30"/>
      <c r="C93" s="25"/>
      <c r="D93" s="25"/>
      <c r="E93" s="95"/>
      <c r="F93" s="17" t="s">
        <v>190</v>
      </c>
      <c r="G93" s="96"/>
      <c r="H93" s="18"/>
      <c r="I93" s="18"/>
      <c r="J93" s="18"/>
      <c r="K93" s="18"/>
      <c r="L93" s="31"/>
    </row>
    <row r="94" spans="1:12" x14ac:dyDescent="0.2">
      <c r="A94" s="97" t="s">
        <v>7</v>
      </c>
      <c r="B94" s="27" t="s">
        <v>191</v>
      </c>
      <c r="C94" s="80" t="s">
        <v>192</v>
      </c>
      <c r="D94" s="12" t="s">
        <v>100</v>
      </c>
      <c r="E94" s="12" t="s">
        <v>111</v>
      </c>
      <c r="F94" s="13" t="s">
        <v>193</v>
      </c>
      <c r="G94" s="12" t="s">
        <v>189</v>
      </c>
      <c r="H94" s="142">
        <v>108</v>
      </c>
      <c r="I94" s="12">
        <v>0</v>
      </c>
      <c r="J94" s="12">
        <f>ROUND(H94,3)*I94</f>
        <v>0</v>
      </c>
      <c r="K94" s="83"/>
      <c r="L94" s="145">
        <f>ROUND((ROUND(H94,3)*ROUND(K94,2)),2)</f>
        <v>0</v>
      </c>
    </row>
    <row r="95" spans="1:12" x14ac:dyDescent="0.2">
      <c r="A95" s="97" t="s">
        <v>6</v>
      </c>
      <c r="B95" s="86"/>
      <c r="C95" s="87"/>
      <c r="D95" s="87"/>
      <c r="E95" s="88"/>
      <c r="F95" s="89" t="s">
        <v>96</v>
      </c>
      <c r="G95" s="90"/>
      <c r="H95" s="91"/>
      <c r="I95" s="91"/>
      <c r="J95" s="91"/>
      <c r="K95" s="91"/>
      <c r="L95" s="92"/>
    </row>
    <row r="96" spans="1:12" x14ac:dyDescent="0.2">
      <c r="A96" s="97" t="s">
        <v>8</v>
      </c>
      <c r="B96" s="28"/>
      <c r="C96" s="23"/>
      <c r="D96" s="23"/>
      <c r="E96" s="93"/>
      <c r="F96" s="16" t="s">
        <v>96</v>
      </c>
      <c r="G96" s="94"/>
      <c r="H96" s="15"/>
      <c r="I96" s="15"/>
      <c r="J96" s="15"/>
      <c r="K96" s="15"/>
      <c r="L96" s="29"/>
    </row>
    <row r="97" spans="1:12" ht="22.5" x14ac:dyDescent="0.2">
      <c r="A97" s="97" t="s">
        <v>9</v>
      </c>
      <c r="B97" s="30"/>
      <c r="C97" s="25"/>
      <c r="D97" s="25"/>
      <c r="E97" s="95"/>
      <c r="F97" s="17" t="s">
        <v>194</v>
      </c>
      <c r="G97" s="96"/>
      <c r="H97" s="18"/>
      <c r="I97" s="18"/>
      <c r="J97" s="18"/>
      <c r="K97" s="18"/>
      <c r="L97" s="31"/>
    </row>
    <row r="98" spans="1:12" x14ac:dyDescent="0.2">
      <c r="A98" s="97" t="s">
        <v>7</v>
      </c>
      <c r="B98" s="27" t="s">
        <v>195</v>
      </c>
      <c r="C98" s="80" t="s">
        <v>196</v>
      </c>
      <c r="D98" s="12" t="s">
        <v>100</v>
      </c>
      <c r="E98" s="12" t="s">
        <v>111</v>
      </c>
      <c r="F98" s="13" t="s">
        <v>197</v>
      </c>
      <c r="G98" s="12" t="s">
        <v>113</v>
      </c>
      <c r="H98" s="142">
        <v>200.33</v>
      </c>
      <c r="I98" s="12">
        <v>0</v>
      </c>
      <c r="J98" s="12">
        <f>ROUND(H98,3)*I98</f>
        <v>0</v>
      </c>
      <c r="K98" s="83"/>
      <c r="L98" s="145">
        <f>ROUND((ROUND(H98,3)*ROUND(K98,2)),2)</f>
        <v>0</v>
      </c>
    </row>
    <row r="99" spans="1:12" x14ac:dyDescent="0.2">
      <c r="A99" s="97" t="s">
        <v>6</v>
      </c>
      <c r="B99" s="86"/>
      <c r="C99" s="87"/>
      <c r="D99" s="87"/>
      <c r="E99" s="88"/>
      <c r="F99" s="89" t="s">
        <v>96</v>
      </c>
      <c r="G99" s="90"/>
      <c r="H99" s="91"/>
      <c r="I99" s="91"/>
      <c r="J99" s="91"/>
      <c r="K99" s="91"/>
      <c r="L99" s="92"/>
    </row>
    <row r="100" spans="1:12" ht="45" x14ac:dyDescent="0.2">
      <c r="A100" s="97" t="s">
        <v>8</v>
      </c>
      <c r="B100" s="28"/>
      <c r="C100" s="23"/>
      <c r="D100" s="23"/>
      <c r="E100" s="93"/>
      <c r="F100" s="172" t="s">
        <v>233</v>
      </c>
      <c r="G100" s="94"/>
      <c r="H100" s="15"/>
      <c r="I100" s="15"/>
      <c r="J100" s="15"/>
      <c r="K100" s="15"/>
      <c r="L100" s="29"/>
    </row>
    <row r="101" spans="1:12" ht="281.25" x14ac:dyDescent="0.2">
      <c r="A101" s="97" t="s">
        <v>9</v>
      </c>
      <c r="B101" s="30"/>
      <c r="C101" s="25"/>
      <c r="D101" s="25"/>
      <c r="E101" s="95"/>
      <c r="F101" s="17" t="s">
        <v>164</v>
      </c>
      <c r="G101" s="96"/>
      <c r="H101" s="18"/>
      <c r="I101" s="18"/>
      <c r="J101" s="18"/>
      <c r="K101" s="18"/>
      <c r="L101" s="31"/>
    </row>
    <row r="102" spans="1:12" s="152" customFormat="1" x14ac:dyDescent="0.2">
      <c r="A102" s="146" t="s">
        <v>7</v>
      </c>
      <c r="B102" s="147" t="s">
        <v>198</v>
      </c>
      <c r="C102" s="148" t="s">
        <v>199</v>
      </c>
      <c r="D102" s="149" t="s">
        <v>100</v>
      </c>
      <c r="E102" s="149" t="s">
        <v>111</v>
      </c>
      <c r="F102" s="150" t="s">
        <v>200</v>
      </c>
      <c r="G102" s="149" t="s">
        <v>123</v>
      </c>
      <c r="H102" s="142">
        <v>11.6</v>
      </c>
      <c r="I102" s="149">
        <v>0</v>
      </c>
      <c r="J102" s="149">
        <f>ROUND(H102,3)*I102</f>
        <v>0</v>
      </c>
      <c r="K102" s="151"/>
      <c r="L102" s="145">
        <f>ROUND((ROUND(H102,3)*ROUND(K102,2)),2)</f>
        <v>0</v>
      </c>
    </row>
    <row r="103" spans="1:12" s="152" customFormat="1" x14ac:dyDescent="0.2">
      <c r="A103" s="146" t="s">
        <v>6</v>
      </c>
      <c r="B103" s="153"/>
      <c r="C103" s="154"/>
      <c r="D103" s="154"/>
      <c r="E103" s="155"/>
      <c r="F103" s="143" t="s">
        <v>96</v>
      </c>
      <c r="G103" s="156"/>
      <c r="H103" s="157"/>
      <c r="I103" s="157"/>
      <c r="J103" s="157"/>
      <c r="K103" s="157"/>
      <c r="L103" s="158"/>
    </row>
    <row r="104" spans="1:12" s="152" customFormat="1" x14ac:dyDescent="0.2">
      <c r="A104" s="146" t="s">
        <v>8</v>
      </c>
      <c r="B104" s="159"/>
      <c r="C104" s="160"/>
      <c r="D104" s="160"/>
      <c r="E104" s="161"/>
      <c r="F104" s="144" t="s">
        <v>201</v>
      </c>
      <c r="G104" s="162"/>
      <c r="H104" s="163"/>
      <c r="I104" s="163"/>
      <c r="J104" s="163"/>
      <c r="K104" s="163"/>
      <c r="L104" s="164"/>
    </row>
    <row r="105" spans="1:12" s="152" customFormat="1" ht="191.25" x14ac:dyDescent="0.2">
      <c r="A105" s="146" t="s">
        <v>9</v>
      </c>
      <c r="B105" s="165"/>
      <c r="C105" s="166"/>
      <c r="D105" s="166"/>
      <c r="E105" s="167"/>
      <c r="F105" s="168" t="s">
        <v>202</v>
      </c>
      <c r="G105" s="169"/>
      <c r="H105" s="170"/>
      <c r="I105" s="170"/>
      <c r="J105" s="170"/>
      <c r="K105" s="170"/>
      <c r="L105" s="171"/>
    </row>
    <row r="106" spans="1:12" s="152" customFormat="1" x14ac:dyDescent="0.2">
      <c r="A106" s="146" t="s">
        <v>7</v>
      </c>
      <c r="B106" s="147" t="s">
        <v>203</v>
      </c>
      <c r="C106" s="148" t="s">
        <v>204</v>
      </c>
      <c r="D106" s="149" t="s">
        <v>100</v>
      </c>
      <c r="E106" s="149" t="s">
        <v>111</v>
      </c>
      <c r="F106" s="150" t="s">
        <v>205</v>
      </c>
      <c r="G106" s="149" t="s">
        <v>113</v>
      </c>
      <c r="H106" s="142">
        <v>36.902000000000001</v>
      </c>
      <c r="I106" s="149">
        <v>0</v>
      </c>
      <c r="J106" s="149">
        <f>ROUND(H106,3)*I106</f>
        <v>0</v>
      </c>
      <c r="K106" s="151"/>
      <c r="L106" s="145">
        <f>ROUND((ROUND(H106,3)*ROUND(K106,2)),2)</f>
        <v>0</v>
      </c>
    </row>
    <row r="107" spans="1:12" s="152" customFormat="1" x14ac:dyDescent="0.2">
      <c r="A107" s="146" t="s">
        <v>6</v>
      </c>
      <c r="B107" s="153"/>
      <c r="C107" s="154"/>
      <c r="D107" s="154"/>
      <c r="E107" s="155"/>
      <c r="F107" s="143" t="s">
        <v>96</v>
      </c>
      <c r="G107" s="156"/>
      <c r="H107" s="157"/>
      <c r="I107" s="157"/>
      <c r="J107" s="157"/>
      <c r="K107" s="157"/>
      <c r="L107" s="158"/>
    </row>
    <row r="108" spans="1:12" s="152" customFormat="1" ht="45" x14ac:dyDescent="0.2">
      <c r="A108" s="146" t="s">
        <v>8</v>
      </c>
      <c r="B108" s="159"/>
      <c r="C108" s="160"/>
      <c r="D108" s="160"/>
      <c r="E108" s="161"/>
      <c r="F108" s="144" t="s">
        <v>206</v>
      </c>
      <c r="G108" s="162"/>
      <c r="H108" s="163"/>
      <c r="I108" s="163"/>
      <c r="J108" s="163"/>
      <c r="K108" s="163"/>
      <c r="L108" s="164"/>
    </row>
    <row r="109" spans="1:12" s="152" customFormat="1" ht="281.25" x14ac:dyDescent="0.2">
      <c r="A109" s="146" t="s">
        <v>9</v>
      </c>
      <c r="B109" s="165"/>
      <c r="C109" s="166"/>
      <c r="D109" s="166"/>
      <c r="E109" s="167"/>
      <c r="F109" s="168" t="s">
        <v>164</v>
      </c>
      <c r="G109" s="169"/>
      <c r="H109" s="170"/>
      <c r="I109" s="170"/>
      <c r="J109" s="170"/>
      <c r="K109" s="170"/>
      <c r="L109" s="171"/>
    </row>
    <row r="110" spans="1:12" ht="12.75" x14ac:dyDescent="0.2">
      <c r="B110" s="98" t="s">
        <v>107</v>
      </c>
      <c r="C110" s="99" t="s">
        <v>108</v>
      </c>
      <c r="D110" s="100"/>
      <c r="E110" s="100"/>
      <c r="F110" s="100" t="s">
        <v>180</v>
      </c>
      <c r="G110" s="99"/>
      <c r="H110" s="99"/>
      <c r="I110" s="99"/>
      <c r="J110" s="99"/>
      <c r="K110" s="99"/>
      <c r="L110" s="173">
        <f>SUM(L86:L109)</f>
        <v>0</v>
      </c>
    </row>
    <row r="111" spans="1:12" ht="12.75" x14ac:dyDescent="0.2">
      <c r="A111" s="97" t="s">
        <v>34</v>
      </c>
      <c r="B111" s="63" t="s">
        <v>21</v>
      </c>
      <c r="C111" s="7" t="s">
        <v>142</v>
      </c>
      <c r="D111" s="8"/>
      <c r="E111" s="8"/>
      <c r="F111" s="75" t="s">
        <v>207</v>
      </c>
      <c r="G111" s="10"/>
      <c r="H111" s="10"/>
      <c r="I111" s="10"/>
      <c r="J111" s="10"/>
      <c r="K111" s="10"/>
      <c r="L111" s="26"/>
    </row>
    <row r="112" spans="1:12" x14ac:dyDescent="0.2">
      <c r="A112" s="97" t="s">
        <v>7</v>
      </c>
      <c r="B112" s="27" t="s">
        <v>208</v>
      </c>
      <c r="C112" s="80" t="s">
        <v>209</v>
      </c>
      <c r="D112" s="12" t="s">
        <v>100</v>
      </c>
      <c r="E112" s="12" t="s">
        <v>111</v>
      </c>
      <c r="F112" s="13" t="s">
        <v>210</v>
      </c>
      <c r="G112" s="12" t="s">
        <v>211</v>
      </c>
      <c r="H112" s="85">
        <v>4625</v>
      </c>
      <c r="I112" s="12">
        <v>0</v>
      </c>
      <c r="J112" s="12">
        <f>ROUND(H112,3)*I112</f>
        <v>0</v>
      </c>
      <c r="K112" s="83"/>
      <c r="L112" s="82">
        <f>ROUND((ROUND(H112,3)*ROUND(K112,2)),2)</f>
        <v>0</v>
      </c>
    </row>
    <row r="113" spans="1:12" x14ac:dyDescent="0.2">
      <c r="A113" s="97" t="s">
        <v>6</v>
      </c>
      <c r="B113" s="86"/>
      <c r="C113" s="87"/>
      <c r="D113" s="87"/>
      <c r="E113" s="88"/>
      <c r="F113" s="89" t="s">
        <v>212</v>
      </c>
      <c r="G113" s="90"/>
      <c r="H113" s="91"/>
      <c r="I113" s="91"/>
      <c r="J113" s="91"/>
      <c r="K113" s="91"/>
      <c r="L113" s="92"/>
    </row>
    <row r="114" spans="1:12" x14ac:dyDescent="0.2">
      <c r="A114" s="97" t="s">
        <v>8</v>
      </c>
      <c r="B114" s="28"/>
      <c r="C114" s="23"/>
      <c r="D114" s="23"/>
      <c r="E114" s="93"/>
      <c r="F114" s="16" t="s">
        <v>213</v>
      </c>
      <c r="G114" s="94"/>
      <c r="H114" s="15"/>
      <c r="I114" s="15"/>
      <c r="J114" s="15"/>
      <c r="K114" s="15"/>
      <c r="L114" s="29"/>
    </row>
    <row r="115" spans="1:12" ht="360" x14ac:dyDescent="0.2">
      <c r="A115" s="97" t="s">
        <v>9</v>
      </c>
      <c r="B115" s="30"/>
      <c r="C115" s="25"/>
      <c r="D115" s="25"/>
      <c r="E115" s="95"/>
      <c r="F115" s="17" t="s">
        <v>214</v>
      </c>
      <c r="G115" s="96"/>
      <c r="H115" s="18"/>
      <c r="I115" s="18"/>
      <c r="J115" s="18"/>
      <c r="K115" s="18"/>
      <c r="L115" s="31"/>
    </row>
    <row r="116" spans="1:12" x14ac:dyDescent="0.2">
      <c r="A116" s="97" t="s">
        <v>7</v>
      </c>
      <c r="B116" s="27" t="s">
        <v>215</v>
      </c>
      <c r="C116" s="80" t="s">
        <v>216</v>
      </c>
      <c r="D116" s="12" t="s">
        <v>100</v>
      </c>
      <c r="E116" s="12" t="s">
        <v>111</v>
      </c>
      <c r="F116" s="13" t="s">
        <v>217</v>
      </c>
      <c r="G116" s="12" t="s">
        <v>113</v>
      </c>
      <c r="H116" s="85">
        <v>0.315</v>
      </c>
      <c r="I116" s="12">
        <v>0</v>
      </c>
      <c r="J116" s="12">
        <f>ROUND(H116,3)*I116</f>
        <v>0</v>
      </c>
      <c r="K116" s="83"/>
      <c r="L116" s="82">
        <f>ROUND((ROUND(H116,3)*ROUND(K116,2)),2)</f>
        <v>0</v>
      </c>
    </row>
    <row r="117" spans="1:12" x14ac:dyDescent="0.2">
      <c r="A117" s="97" t="s">
        <v>6</v>
      </c>
      <c r="B117" s="86"/>
      <c r="C117" s="87"/>
      <c r="D117" s="87"/>
      <c r="E117" s="88"/>
      <c r="F117" s="89" t="s">
        <v>96</v>
      </c>
      <c r="G117" s="90"/>
      <c r="H117" s="91"/>
      <c r="I117" s="91"/>
      <c r="J117" s="91"/>
      <c r="K117" s="91"/>
      <c r="L117" s="92"/>
    </row>
    <row r="118" spans="1:12" x14ac:dyDescent="0.2">
      <c r="A118" s="97" t="s">
        <v>8</v>
      </c>
      <c r="B118" s="28"/>
      <c r="C118" s="23"/>
      <c r="D118" s="23"/>
      <c r="E118" s="93"/>
      <c r="F118" s="16" t="s">
        <v>218</v>
      </c>
      <c r="G118" s="94"/>
      <c r="H118" s="15"/>
      <c r="I118" s="15"/>
      <c r="J118" s="15"/>
      <c r="K118" s="15"/>
      <c r="L118" s="29"/>
    </row>
    <row r="119" spans="1:12" ht="90" x14ac:dyDescent="0.2">
      <c r="A119" s="97" t="s">
        <v>9</v>
      </c>
      <c r="B119" s="30"/>
      <c r="C119" s="25"/>
      <c r="D119" s="25"/>
      <c r="E119" s="95"/>
      <c r="F119" s="17" t="s">
        <v>219</v>
      </c>
      <c r="G119" s="96"/>
      <c r="H119" s="18"/>
      <c r="I119" s="18"/>
      <c r="J119" s="18"/>
      <c r="K119" s="18"/>
      <c r="L119" s="31"/>
    </row>
    <row r="120" spans="1:12" x14ac:dyDescent="0.2">
      <c r="A120" s="97" t="s">
        <v>7</v>
      </c>
      <c r="B120" s="27" t="s">
        <v>220</v>
      </c>
      <c r="C120" s="80" t="s">
        <v>221</v>
      </c>
      <c r="D120" s="12" t="s">
        <v>100</v>
      </c>
      <c r="E120" s="12" t="s">
        <v>111</v>
      </c>
      <c r="F120" s="13" t="s">
        <v>222</v>
      </c>
      <c r="G120" s="12" t="s">
        <v>102</v>
      </c>
      <c r="H120" s="85">
        <v>0.5</v>
      </c>
      <c r="I120" s="12">
        <v>0</v>
      </c>
      <c r="J120" s="12">
        <f>ROUND(H120,3)*I120</f>
        <v>0</v>
      </c>
      <c r="K120" s="83"/>
      <c r="L120" s="145">
        <f>ROUND((ROUND(H120,3)*ROUND(K120,2)),2)</f>
        <v>0</v>
      </c>
    </row>
    <row r="121" spans="1:12" x14ac:dyDescent="0.2">
      <c r="A121" s="97" t="s">
        <v>6</v>
      </c>
      <c r="B121" s="86"/>
      <c r="C121" s="87"/>
      <c r="D121" s="87"/>
      <c r="E121" s="88"/>
      <c r="F121" s="143" t="s">
        <v>223</v>
      </c>
      <c r="G121" s="90"/>
      <c r="H121" s="91"/>
      <c r="I121" s="91"/>
      <c r="J121" s="91"/>
      <c r="K121" s="91"/>
      <c r="L121" s="92"/>
    </row>
    <row r="122" spans="1:12" x14ac:dyDescent="0.2">
      <c r="A122" s="97" t="s">
        <v>8</v>
      </c>
      <c r="B122" s="28"/>
      <c r="C122" s="23"/>
      <c r="D122" s="23"/>
      <c r="E122" s="93"/>
      <c r="F122" s="16" t="s">
        <v>96</v>
      </c>
      <c r="G122" s="94"/>
      <c r="H122" s="15"/>
      <c r="I122" s="15"/>
      <c r="J122" s="15"/>
      <c r="K122" s="15"/>
      <c r="L122" s="29"/>
    </row>
    <row r="123" spans="1:12" ht="56.25" x14ac:dyDescent="0.2">
      <c r="A123" s="97" t="s">
        <v>9</v>
      </c>
      <c r="B123" s="30"/>
      <c r="C123" s="25"/>
      <c r="D123" s="25"/>
      <c r="E123" s="95"/>
      <c r="F123" s="17" t="s">
        <v>224</v>
      </c>
      <c r="G123" s="96"/>
      <c r="H123" s="18"/>
      <c r="I123" s="18"/>
      <c r="J123" s="18"/>
      <c r="K123" s="18"/>
      <c r="L123" s="31"/>
    </row>
    <row r="124" spans="1:12" s="152" customFormat="1" x14ac:dyDescent="0.2">
      <c r="A124" s="146" t="s">
        <v>7</v>
      </c>
      <c r="B124" s="147" t="s">
        <v>225</v>
      </c>
      <c r="C124" s="148" t="s">
        <v>226</v>
      </c>
      <c r="D124" s="149" t="s">
        <v>100</v>
      </c>
      <c r="E124" s="149" t="s">
        <v>111</v>
      </c>
      <c r="F124" s="150" t="s">
        <v>227</v>
      </c>
      <c r="G124" s="149" t="s">
        <v>123</v>
      </c>
      <c r="H124" s="142">
        <v>149.5</v>
      </c>
      <c r="I124" s="149">
        <v>0</v>
      </c>
      <c r="J124" s="149">
        <f>ROUND(H124,3)*I124</f>
        <v>0</v>
      </c>
      <c r="K124" s="151"/>
      <c r="L124" s="145">
        <f>ROUND((ROUND(H124,3)*ROUND(K124,2)),2)</f>
        <v>0</v>
      </c>
    </row>
    <row r="125" spans="1:12" s="152" customFormat="1" x14ac:dyDescent="0.2">
      <c r="A125" s="146" t="s">
        <v>6</v>
      </c>
      <c r="B125" s="153"/>
      <c r="C125" s="154"/>
      <c r="D125" s="154"/>
      <c r="E125" s="155"/>
      <c r="F125" s="143" t="s">
        <v>96</v>
      </c>
      <c r="G125" s="156"/>
      <c r="H125" s="157"/>
      <c r="I125" s="157"/>
      <c r="J125" s="157"/>
      <c r="K125" s="157"/>
      <c r="L125" s="158"/>
    </row>
    <row r="126" spans="1:12" s="152" customFormat="1" x14ac:dyDescent="0.2">
      <c r="A126" s="146" t="s">
        <v>8</v>
      </c>
      <c r="B126" s="159"/>
      <c r="C126" s="160"/>
      <c r="D126" s="160"/>
      <c r="E126" s="161"/>
      <c r="F126" s="144" t="s">
        <v>96</v>
      </c>
      <c r="G126" s="162"/>
      <c r="H126" s="163"/>
      <c r="I126" s="163"/>
      <c r="J126" s="163"/>
      <c r="K126" s="163"/>
      <c r="L126" s="164"/>
    </row>
    <row r="127" spans="1:12" s="152" customFormat="1" ht="67.5" x14ac:dyDescent="0.2">
      <c r="A127" s="146" t="s">
        <v>9</v>
      </c>
      <c r="B127" s="165"/>
      <c r="C127" s="166"/>
      <c r="D127" s="166"/>
      <c r="E127" s="167"/>
      <c r="F127" s="168" t="s">
        <v>228</v>
      </c>
      <c r="G127" s="169"/>
      <c r="H127" s="170"/>
      <c r="I127" s="170"/>
      <c r="J127" s="170"/>
      <c r="K127" s="170"/>
      <c r="L127" s="171"/>
    </row>
    <row r="128" spans="1:12" ht="12.75" x14ac:dyDescent="0.2">
      <c r="B128" s="98" t="s">
        <v>107</v>
      </c>
      <c r="C128" s="99" t="s">
        <v>108</v>
      </c>
      <c r="D128" s="100"/>
      <c r="E128" s="100"/>
      <c r="F128" s="100" t="s">
        <v>207</v>
      </c>
      <c r="G128" s="99"/>
      <c r="H128" s="99"/>
      <c r="I128" s="99"/>
      <c r="J128" s="99"/>
      <c r="K128" s="99"/>
      <c r="L128" s="173">
        <f>SUM(L112:L127)</f>
        <v>0</v>
      </c>
    </row>
  </sheetData>
  <sheetProtection password="A3B1" sheet="1" objects="1" scenarios="1" formatCells="0" formatColumns="0" formatRows="0" insertColumns="0" insertRows="0" deleteColumns="0" deleteRows="0" sort="0" autoFilter="0"/>
  <autoFilter ref="A12:L12"/>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4">
      <formula>$E$6="Ostatní"</formula>
    </cfRule>
    <cfRule type="expression" dxfId="0" priority="2">
      <formula>$E$5="Ostatní"</formula>
    </cfRule>
  </conditionalFormatting>
  <dataValidations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505" right="0.70866141732283505" top="0.74803149606299202" bottom="0.74803149606299202" header="0.31496062992126" footer="0.31496062992126"/>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5"/>
  <sheetViews>
    <sheetView workbookViewId="0">
      <selection activeCell="B29" sqref="B29"/>
    </sheetView>
  </sheetViews>
  <sheetFormatPr defaultColWidth="9.140625" defaultRowHeight="15" x14ac:dyDescent="0.25"/>
  <cols>
    <col min="1" max="1" width="13.7109375" customWidth="1"/>
    <col min="2" max="2" width="53.85546875" customWidth="1"/>
    <col min="3" max="3" width="9.140625" style="56" customWidth="1"/>
  </cols>
  <sheetData>
    <row r="1" spans="1:3" x14ac:dyDescent="0.25">
      <c r="A1" s="49" t="s">
        <v>40</v>
      </c>
      <c r="B1" s="50" t="s">
        <v>36</v>
      </c>
      <c r="C1" s="55"/>
    </row>
    <row r="2" spans="1:3" x14ac:dyDescent="0.25">
      <c r="A2" s="51" t="s">
        <v>41</v>
      </c>
      <c r="B2" s="52" t="s">
        <v>37</v>
      </c>
      <c r="C2" s="55"/>
    </row>
    <row r="3" spans="1:3" x14ac:dyDescent="0.25">
      <c r="A3" s="51" t="s">
        <v>42</v>
      </c>
      <c r="B3" s="52" t="s">
        <v>38</v>
      </c>
      <c r="C3" s="55"/>
    </row>
    <row r="4" spans="1:3" x14ac:dyDescent="0.25">
      <c r="A4" s="51" t="s">
        <v>43</v>
      </c>
      <c r="B4" s="52" t="s">
        <v>39</v>
      </c>
      <c r="C4" s="55"/>
    </row>
    <row r="5" spans="1:3" x14ac:dyDescent="0.25">
      <c r="A5" s="51" t="s">
        <v>44</v>
      </c>
      <c r="B5" s="52" t="s">
        <v>45</v>
      </c>
      <c r="C5" s="55"/>
    </row>
    <row r="6" spans="1:3" x14ac:dyDescent="0.25">
      <c r="A6" s="51" t="s">
        <v>46</v>
      </c>
      <c r="B6" s="52" t="s">
        <v>47</v>
      </c>
      <c r="C6" s="55"/>
    </row>
    <row r="7" spans="1:3" x14ac:dyDescent="0.25">
      <c r="A7" s="51" t="s">
        <v>48</v>
      </c>
      <c r="B7" s="52" t="s">
        <v>49</v>
      </c>
      <c r="C7" s="55"/>
    </row>
    <row r="8" spans="1:3" x14ac:dyDescent="0.25">
      <c r="A8" s="51" t="s">
        <v>50</v>
      </c>
      <c r="B8" s="52" t="s">
        <v>51</v>
      </c>
      <c r="C8" s="55"/>
    </row>
    <row r="9" spans="1:3" x14ac:dyDescent="0.25">
      <c r="A9" s="51" t="s">
        <v>52</v>
      </c>
      <c r="B9" s="52" t="s">
        <v>53</v>
      </c>
      <c r="C9" s="55"/>
    </row>
    <row r="10" spans="1:3" x14ac:dyDescent="0.25">
      <c r="A10" s="51" t="s">
        <v>54</v>
      </c>
      <c r="B10" s="52" t="s">
        <v>55</v>
      </c>
      <c r="C10" s="55"/>
    </row>
    <row r="11" spans="1:3" x14ac:dyDescent="0.25">
      <c r="A11" s="51" t="s">
        <v>56</v>
      </c>
      <c r="B11" s="52" t="s">
        <v>57</v>
      </c>
      <c r="C11" s="55"/>
    </row>
    <row r="12" spans="1:3" x14ac:dyDescent="0.25">
      <c r="A12" s="51" t="s">
        <v>58</v>
      </c>
      <c r="B12" s="52" t="s">
        <v>59</v>
      </c>
      <c r="C12" s="55"/>
    </row>
    <row r="13" spans="1:3" x14ac:dyDescent="0.25">
      <c r="A13" s="51" t="s">
        <v>60</v>
      </c>
      <c r="B13" s="52" t="s">
        <v>61</v>
      </c>
      <c r="C13" s="55"/>
    </row>
    <row r="14" spans="1:3" ht="25.5" x14ac:dyDescent="0.25">
      <c r="A14" s="51" t="s">
        <v>62</v>
      </c>
      <c r="B14" s="52" t="s">
        <v>63</v>
      </c>
      <c r="C14" s="55"/>
    </row>
    <row r="15" spans="1:3" x14ac:dyDescent="0.25">
      <c r="A15" s="51" t="s">
        <v>64</v>
      </c>
      <c r="B15" s="52" t="s">
        <v>65</v>
      </c>
      <c r="C15" s="55"/>
    </row>
    <row r="16" spans="1:3" x14ac:dyDescent="0.25">
      <c r="A16" s="51" t="s">
        <v>66</v>
      </c>
      <c r="B16" s="52" t="s">
        <v>67</v>
      </c>
      <c r="C16" s="55"/>
    </row>
    <row r="17" spans="1:3" x14ac:dyDescent="0.25">
      <c r="A17" s="51" t="s">
        <v>68</v>
      </c>
      <c r="B17" s="52" t="s">
        <v>69</v>
      </c>
      <c r="C17" s="55"/>
    </row>
    <row r="18" spans="1:3" x14ac:dyDescent="0.25">
      <c r="A18" s="51" t="s">
        <v>70</v>
      </c>
      <c r="B18" s="52" t="s">
        <v>71</v>
      </c>
      <c r="C18" s="55"/>
    </row>
    <row r="19" spans="1:3" x14ac:dyDescent="0.25">
      <c r="A19" s="51" t="s">
        <v>72</v>
      </c>
      <c r="B19" s="52" t="s">
        <v>73</v>
      </c>
      <c r="C19" s="55"/>
    </row>
    <row r="20" spans="1:3" x14ac:dyDescent="0.25">
      <c r="A20" s="51" t="s">
        <v>74</v>
      </c>
      <c r="B20" s="52" t="s">
        <v>75</v>
      </c>
      <c r="C20" s="55"/>
    </row>
    <row r="21" spans="1:3" x14ac:dyDescent="0.25">
      <c r="A21" s="51" t="s">
        <v>76</v>
      </c>
      <c r="B21" s="52" t="s">
        <v>77</v>
      </c>
      <c r="C21" s="55"/>
    </row>
    <row r="22" spans="1:3" x14ac:dyDescent="0.25">
      <c r="A22" s="51" t="s">
        <v>78</v>
      </c>
      <c r="B22" s="52" t="s">
        <v>79</v>
      </c>
      <c r="C22" s="55"/>
    </row>
    <row r="23" spans="1:3" x14ac:dyDescent="0.25">
      <c r="A23" s="51" t="s">
        <v>80</v>
      </c>
      <c r="B23" s="52" t="s">
        <v>81</v>
      </c>
      <c r="C23" s="55"/>
    </row>
    <row r="24" spans="1:3" x14ac:dyDescent="0.25">
      <c r="A24" s="51" t="s">
        <v>82</v>
      </c>
      <c r="B24" s="52" t="s">
        <v>83</v>
      </c>
      <c r="C24" s="55"/>
    </row>
    <row r="25" spans="1:3" x14ac:dyDescent="0.25">
      <c r="A25" s="53" t="s">
        <v>84</v>
      </c>
      <c r="B25" s="54" t="s">
        <v>85</v>
      </c>
      <c r="C25" s="55"/>
    </row>
  </sheetData>
  <pageMargins left="0.7" right="0.7" top="0.78740157499999996" bottom="0.78740157499999996"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43" customWidth="1"/>
    <col min="2" max="2" width="4.42578125" style="19" customWidth="1"/>
    <col min="3" max="3" width="10.5703125" style="19" customWidth="1"/>
    <col min="4" max="5" width="10" style="19" customWidth="1"/>
    <col min="6" max="6" width="74.140625" style="19" customWidth="1"/>
    <col min="7" max="7" width="9" style="20" customWidth="1"/>
    <col min="8" max="8" width="13" style="20" customWidth="1"/>
    <col min="9" max="10" width="9" style="20" customWidth="1"/>
    <col min="11" max="12" width="12.85546875" style="20" customWidth="1"/>
    <col min="13" max="13" width="9.140625" style="19" customWidth="1"/>
    <col min="14" max="16384" width="9.140625" style="19"/>
  </cols>
  <sheetData>
    <row r="1" spans="1:12" s="1" customFormat="1" ht="13.5" customHeight="1" x14ac:dyDescent="0.25">
      <c r="A1" s="11" t="s">
        <v>7</v>
      </c>
      <c r="B1" s="27"/>
      <c r="C1" s="80"/>
      <c r="D1" s="12">
        <v>1</v>
      </c>
      <c r="E1" s="12"/>
      <c r="F1" s="13"/>
      <c r="G1" s="12"/>
      <c r="H1" s="85"/>
      <c r="I1" s="12"/>
      <c r="J1" s="81"/>
      <c r="K1" s="84"/>
      <c r="L1" s="82">
        <f>ROUND((ROUND(H1,3))*(ROUND(K1,2)),2)</f>
        <v>0</v>
      </c>
    </row>
    <row r="2" spans="1:12" s="1" customFormat="1" ht="12.75" customHeight="1" x14ac:dyDescent="0.25">
      <c r="A2" s="11" t="s">
        <v>6</v>
      </c>
      <c r="B2" s="28"/>
      <c r="C2" s="23"/>
      <c r="D2" s="23"/>
      <c r="E2" s="23"/>
      <c r="F2" s="14"/>
      <c r="G2" s="15"/>
      <c r="H2" s="15"/>
      <c r="I2" s="15"/>
      <c r="J2" s="15"/>
      <c r="K2" s="15"/>
      <c r="L2" s="29"/>
    </row>
    <row r="3" spans="1:12" s="1" customFormat="1" ht="12.75" customHeight="1" x14ac:dyDescent="0.25">
      <c r="A3" s="11" t="s">
        <v>8</v>
      </c>
      <c r="B3" s="28"/>
      <c r="C3" s="23"/>
      <c r="D3" s="23"/>
      <c r="E3" s="23"/>
      <c r="F3" s="16"/>
      <c r="G3" s="15"/>
      <c r="H3" s="15"/>
      <c r="I3" s="15"/>
      <c r="J3" s="15"/>
      <c r="K3" s="15"/>
      <c r="L3" s="29"/>
    </row>
    <row r="4" spans="1:12" s="1" customFormat="1" ht="18" customHeight="1" x14ac:dyDescent="0.25">
      <c r="A4" s="11" t="s">
        <v>9</v>
      </c>
      <c r="B4" s="30"/>
      <c r="C4" s="25"/>
      <c r="D4" s="25"/>
      <c r="E4" s="25"/>
      <c r="F4" s="17"/>
      <c r="G4" s="18"/>
      <c r="H4" s="18"/>
      <c r="I4" s="18"/>
      <c r="J4" s="18"/>
      <c r="K4" s="18"/>
      <c r="L4" s="31"/>
    </row>
    <row r="5" spans="1:12" s="1" customFormat="1" ht="48" customHeight="1" x14ac:dyDescent="0.25">
      <c r="A5" s="11"/>
      <c r="B5" s="23"/>
      <c r="C5" s="23"/>
      <c r="D5" s="23"/>
      <c r="E5" s="23"/>
      <c r="F5" s="37"/>
      <c r="G5" s="15"/>
      <c r="H5" s="15"/>
      <c r="I5" s="15"/>
      <c r="J5" s="15"/>
      <c r="K5" s="15"/>
      <c r="L5" s="18"/>
    </row>
    <row r="6" spans="1:12" s="11" customFormat="1" ht="12" x14ac:dyDescent="0.25">
      <c r="B6" s="38" t="s">
        <v>22</v>
      </c>
      <c r="C6" s="39"/>
      <c r="D6" s="9"/>
      <c r="E6" s="9"/>
      <c r="F6" s="9" t="s">
        <v>10</v>
      </c>
      <c r="G6" s="39"/>
      <c r="H6" s="39"/>
      <c r="I6" s="39"/>
      <c r="J6" s="39"/>
      <c r="K6" s="39"/>
      <c r="L6" s="40"/>
    </row>
    <row r="7" spans="1:12" s="11" customFormat="1" x14ac:dyDescent="0.25">
      <c r="G7" s="41"/>
      <c r="H7" s="41"/>
      <c r="I7" s="41"/>
      <c r="J7" s="41"/>
      <c r="K7" s="41"/>
      <c r="L7" s="41"/>
    </row>
    <row r="8" spans="1:12" s="1" customFormat="1" x14ac:dyDescent="0.25">
      <c r="A8" s="11"/>
      <c r="G8" s="42"/>
      <c r="H8" s="42"/>
      <c r="I8" s="42"/>
      <c r="J8" s="42"/>
      <c r="K8" s="42"/>
      <c r="L8" s="42"/>
    </row>
    <row r="9" spans="1:12" s="1" customFormat="1" x14ac:dyDescent="0.25">
      <c r="A9" s="11"/>
      <c r="G9" s="42"/>
      <c r="H9" s="42"/>
      <c r="I9" s="42"/>
      <c r="J9" s="42"/>
      <c r="K9" s="42"/>
      <c r="L9" s="42"/>
    </row>
    <row r="10" spans="1:12" s="1" customFormat="1" x14ac:dyDescent="0.25">
      <c r="A10" s="11"/>
      <c r="G10" s="42"/>
      <c r="H10" s="42"/>
      <c r="I10" s="42"/>
      <c r="J10" s="42"/>
      <c r="K10" s="42"/>
      <c r="L10" s="42"/>
    </row>
    <row r="11" spans="1:12" s="1" customFormat="1" x14ac:dyDescent="0.25">
      <c r="A11" s="11"/>
      <c r="G11" s="42"/>
      <c r="H11" s="42"/>
      <c r="I11" s="42"/>
      <c r="J11" s="42"/>
      <c r="K11" s="42"/>
      <c r="L11" s="42"/>
    </row>
    <row r="12" spans="1:12" s="1" customFormat="1" x14ac:dyDescent="0.25">
      <c r="A12" s="11"/>
      <c r="G12" s="42"/>
      <c r="H12" s="42"/>
      <c r="I12" s="42"/>
      <c r="J12" s="42"/>
      <c r="K12" s="42"/>
      <c r="L12" s="42"/>
    </row>
    <row r="13" spans="1:12" s="1" customFormat="1" x14ac:dyDescent="0.25">
      <c r="A13" s="11"/>
      <c r="G13" s="42"/>
      <c r="H13" s="42"/>
      <c r="I13" s="42"/>
      <c r="J13" s="42"/>
      <c r="K13" s="42"/>
      <c r="L13" s="42"/>
    </row>
    <row r="14" spans="1:12" s="1" customFormat="1" x14ac:dyDescent="0.25">
      <c r="A14" s="11"/>
      <c r="G14" s="42"/>
      <c r="H14" s="42"/>
      <c r="I14" s="42"/>
      <c r="J14" s="42"/>
      <c r="K14" s="42"/>
      <c r="L14" s="42"/>
    </row>
    <row r="15" spans="1:12" s="1" customFormat="1" x14ac:dyDescent="0.25">
      <c r="A15" s="11"/>
      <c r="G15" s="42"/>
      <c r="H15" s="42"/>
      <c r="I15" s="42"/>
      <c r="J15" s="42"/>
      <c r="K15" s="42"/>
      <c r="L15" s="42"/>
    </row>
    <row r="16" spans="1:12" s="1" customFormat="1" x14ac:dyDescent="0.25">
      <c r="A16" s="11"/>
      <c r="G16" s="42"/>
      <c r="H16" s="42"/>
      <c r="I16" s="42"/>
      <c r="J16" s="42"/>
      <c r="K16" s="42"/>
      <c r="L16" s="42"/>
    </row>
    <row r="17" spans="1:12" s="1" customFormat="1" x14ac:dyDescent="0.25">
      <c r="A17" s="11"/>
      <c r="G17" s="42"/>
      <c r="H17" s="42"/>
      <c r="I17" s="42"/>
      <c r="J17" s="42"/>
      <c r="K17" s="42"/>
      <c r="L17" s="42"/>
    </row>
    <row r="18" spans="1:12" s="1" customFormat="1" x14ac:dyDescent="0.25">
      <c r="A18" s="11"/>
      <c r="G18" s="42"/>
      <c r="H18" s="42"/>
      <c r="I18" s="42"/>
      <c r="J18" s="42"/>
      <c r="K18" s="42"/>
      <c r="L18" s="42"/>
    </row>
    <row r="19" spans="1:12" s="1" customFormat="1" x14ac:dyDescent="0.25">
      <c r="A19" s="11"/>
      <c r="G19" s="42"/>
      <c r="H19" s="42"/>
      <c r="I19" s="42"/>
      <c r="J19" s="42"/>
      <c r="K19" s="42"/>
      <c r="L19" s="42"/>
    </row>
    <row r="20" spans="1:12" s="1" customFormat="1" x14ac:dyDescent="0.25">
      <c r="A20" s="11"/>
      <c r="G20" s="42"/>
      <c r="H20" s="42"/>
      <c r="I20" s="42"/>
      <c r="J20" s="42"/>
      <c r="K20" s="42"/>
      <c r="L20" s="42"/>
    </row>
    <row r="21" spans="1:12" s="1" customFormat="1" x14ac:dyDescent="0.25">
      <c r="A21" s="11"/>
      <c r="G21" s="42"/>
      <c r="H21" s="42"/>
      <c r="I21" s="42"/>
      <c r="J21" s="42"/>
      <c r="K21" s="42"/>
      <c r="L21" s="42"/>
    </row>
    <row r="22" spans="1:12" s="1" customFormat="1" x14ac:dyDescent="0.25">
      <c r="A22" s="11"/>
      <c r="G22" s="42"/>
      <c r="H22" s="42"/>
      <c r="I22" s="42"/>
      <c r="J22" s="42"/>
      <c r="K22" s="42"/>
      <c r="L22" s="42"/>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 footer="0.511811023622047"/>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E_01_09_01.2</vt:lpstr>
      <vt:lpstr>Kategorie monitoringu</vt:lpstr>
      <vt:lpstr>hide</vt:lpstr>
      <vt:lpstr>E_01_09_01.2!Názvy_tisku</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Moťka Radek</dc:creator>
  <cp:keywords/>
  <dc:description/>
  <cp:lastModifiedBy>Berková Karolína</cp:lastModifiedBy>
  <cp:lastPrinted>2017-11-01T10:18:38Z</cp:lastPrinted>
  <dcterms:created xsi:type="dcterms:W3CDTF">2015-03-16T09:47:49Z</dcterms:created>
  <dcterms:modified xsi:type="dcterms:W3CDTF">2019-05-24T13:56:11Z</dcterms:modified>
  <cp:category/>
  <cp:contentStatus/>
</cp:coreProperties>
</file>