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SOPS!$B$1:$L$303</definedName>
    <definedName name="Print_Area" localSheetId="0">SOPS!$B$1:$L$215</definedName>
    <definedName name="Print_Titles" localSheetId="0">SOPS!$9:$12</definedName>
  </definedNames>
  <calcPr calcId="145621"/>
</workbook>
</file>

<file path=xl/calcChain.xml><?xml version="1.0" encoding="utf-8"?>
<calcChain xmlns="http://schemas.openxmlformats.org/spreadsheetml/2006/main">
  <c r="H158" i="1" l="1"/>
  <c r="H34" i="1" l="1"/>
  <c r="L34" i="1"/>
  <c r="J34" i="1"/>
  <c r="J39" i="1"/>
  <c r="L39" i="1"/>
  <c r="L298" i="1" l="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J303" i="1" s="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J107" i="1" s="1"/>
  <c r="L78" i="1"/>
  <c r="J78" i="1"/>
  <c r="L74" i="1"/>
  <c r="J74" i="1"/>
  <c r="L70" i="1"/>
  <c r="J70" i="1"/>
  <c r="J83" i="1" s="1"/>
  <c r="L62" i="1"/>
  <c r="J62" i="1"/>
  <c r="L58" i="1"/>
  <c r="J58" i="1"/>
  <c r="L54" i="1"/>
  <c r="J54" i="1"/>
  <c r="L50" i="1"/>
  <c r="J50" i="1"/>
  <c r="L46" i="1"/>
  <c r="J46" i="1"/>
  <c r="L42" i="1"/>
  <c r="J42" i="1"/>
  <c r="J67" i="1" s="1"/>
  <c r="L30" i="1"/>
  <c r="J30" i="1"/>
  <c r="L26" i="1"/>
  <c r="J26" i="1"/>
  <c r="L22" i="1"/>
  <c r="J22" i="1"/>
  <c r="L18" i="1"/>
  <c r="J18" i="1"/>
  <c r="L14" i="1"/>
  <c r="J14" i="1"/>
  <c r="J203" i="1" l="1"/>
  <c r="L107" i="1"/>
  <c r="L303" i="1"/>
  <c r="L83" i="1"/>
  <c r="L203" i="1"/>
  <c r="K2" i="1" s="1"/>
  <c r="L143" i="1"/>
  <c r="N2" i="1"/>
  <c r="L127" i="1"/>
  <c r="L67"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<sst xmlns="http://schemas.openxmlformats.org/spreadsheetml/2006/main" count="824" uniqueCount="334">
  <si>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</si>
  <si>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</si>
  <si>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</si>
  <si>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</si>
  <si>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</si>
  <si>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</si>
  <si>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</si>
  <si>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</si>
  <si>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</si>
  <si>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</si>
  <si>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</si>
  <si>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</si>
  <si>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</si>
  <si>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</si>
  <si>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</si>
  <si>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</si>
  <si>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</si>
  <si>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</si>
  <si>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</si>
  <si>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</si>
  <si>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</si>
  <si>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</si>
  <si>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</si>
  <si>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</si>
  <si>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</si>
  <si>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</si>
  <si>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</si>
  <si>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</si>
  <si>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</si>
  <si>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</si>
  <si>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</si>
  <si>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</si>
  <si>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</si>
  <si>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</si>
  <si>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</si>
  <si>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</si>
  <si>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</si>
  <si>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</si>
  <si>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</si>
  <si>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</si>
  <si>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</si>
  <si>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</si>
  <si>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</si>
  <si>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</si>
  <si>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</si>
  <si>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</si>
  <si>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</si>
  <si>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</si>
  <si>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</si>
  <si>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</si>
  <si>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</si>
  <si>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</si>
  <si>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</si>
  <si>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</si>
  <si>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</si>
  <si>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</si>
  <si>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</si>
  <si>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</si>
  <si>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</si>
  <si>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</si>
  <si>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</si>
  <si>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</si>
  <si>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</si>
  <si>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</si>
  <si>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</si>
  <si>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</si>
  <si>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</si>
  <si>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</si>
  <si>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</si>
  <si>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</si>
  <si>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</si>
  <si>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</si>
  <si>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</si>
  <si>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</si>
  <si>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</si>
  <si>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</si>
  <si>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</si>
  <si>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</si>
  <si>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</si>
  <si>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</si>
  <si>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</si>
  <si>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</si>
  <si>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</si>
  <si>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</si>
  <si>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</si>
  <si>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</si>
  <si>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</si>
  <si>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</si>
  <si>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</si>
  <si>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</si>
  <si>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</si>
  <si>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</si>
  <si>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</si>
  <si>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</si>
  <si>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</si>
  <si>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</si>
  <si>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</si>
  <si>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</si>
  <si>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</si>
  <si>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</si>
  <si>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</si>
  <si>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</si>
  <si>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</si>
  <si>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</si>
  <si>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</si>
  <si>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</si>
  <si>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</si>
  <si>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</si>
  <si>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</si>
  <si>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</si>
  <si>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</si>
  <si>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</si>
  <si>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</si>
  <si>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</si>
  <si>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</si>
  <si>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</si>
  <si>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</si>
  <si>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</si>
  <si>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</si>
  <si>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</si>
  <si>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</si>
  <si>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</si>
  <si>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</si>
  <si>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</si>
  <si>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1: 30*1,9</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</si>
  <si>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</si>
  <si>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</si>
  <si>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</si>
  <si>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</si>
  <si>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</si>
  <si>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</si>
  <si>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</si>
  <si>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</si>
  <si>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</si>
  <si>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</si>
  <si>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</si>
  <si>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</si>
  <si>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</si>
  <si>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</si>
  <si>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</si>
  <si>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</si>
  <si>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</si>
  <si>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</si>
  <si>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</si>
  <si>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</si>
  <si>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(8260,388+5467,603)/0,6; dle pč.11+12 , přepočet na rozdělení 0,6 m_x000D_
2: 0,015;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</si>
  <si>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</si>
  <si>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</si>
  <si>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</si>
  <si>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5467,603*2*0,06003; dle VK/12,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</si>
  <si>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</si>
  <si>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</si>
  <si>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</si>
  <si>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8260,388*2*0,06003; dle VK/11, 2 kolejnice, přepočet na tuny</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</si>
  <si>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</si>
  <si>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</si>
  <si>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</si>
  <si>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</si>
  <si>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</si>
  <si>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</si>
  <si>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</si>
  <si>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</si>
  <si>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656,440*(175); tonáž  dle položky 202, z Místa předání České Budějovice na MZ Praha- Libeň175 km_x000D_
2: 45467,603*2*0,06003: dle VK/12, přepočet na tuny, celkem t  656,440</t>
  </si>
  <si>
    <t>RD0517cnm2.1</t>
  </si>
  <si>
    <t>doprava KOLEJNIC 60 E2 R350HT</t>
  </si>
  <si>
    <t>1: 991,742*114; tonáž  dle položky 203, z Místa předání Ústí nad Labem na MZ Praha- Libeň 114 km._x000D_
2: 8260,388*2*0,06003; dle VK/11, 2 kolejnice, přepočet na tuny, celkem t 991,742</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</si>
  <si>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</si>
  <si>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</si>
  <si>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</si>
  <si>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</si>
  <si>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</si>
  <si>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</si>
  <si>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</si>
  <si>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</si>
  <si>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</si>
  <si>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</si>
  <si>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</si>
  <si>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</si>
  <si>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</si>
  <si>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</si>
  <si>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</si>
  <si>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</si>
  <si>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</si>
  <si>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</si>
  <si>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</si>
  <si>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</si>
  <si>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</si>
  <si>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</si>
  <si>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</si>
  <si>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</si>
  <si>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</si>
  <si>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</si>
  <si>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</si>
  <si>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</si>
  <si>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</si>
  <si>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</si>
  <si>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</si>
  <si>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</si>
  <si>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</si>
  <si>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</si>
  <si>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</si>
  <si>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</si>
  <si>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</si>
  <si>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</si>
  <si>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</si>
  <si>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</si>
  <si>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</si>
  <si>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</si>
  <si>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</si>
  <si>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</si>
  <si>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</si>
  <si>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</si>
  <si>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</si>
  <si>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</si>
  <si>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</si>
  <si>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</si>
  <si>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</si>
  <si>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</si>
  <si>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</si>
  <si>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</si>
  <si>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</si>
  <si>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</si>
  <si>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</si>
  <si>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</si>
  <si>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</si>
  <si>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</si>
  <si>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</si>
  <si>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</si>
  <si>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</si>
  <si>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</si>
  <si>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</si>
  <si>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</si>
  <si>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</si>
  <si>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</si>
  <si>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</si>
  <si>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</si>
  <si>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</si>
  <si>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965021</t>
  </si>
  <si>
    <t>ODSTRANĚNÍ KOLEJOVÉHO LOŽE A DRÁŽNÍCH STEZEK - ODVOZ NA SKLÁDKU</t>
  </si>
  <si>
    <t>M3KM</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</si>
  <si>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</si>
  <si>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</si>
  <si>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</si>
  <si>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</si>
  <si>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</si>
  <si>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</si>
  <si>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</si>
  <si>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</si>
  <si>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</si>
  <si>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</si>
  <si>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</si>
  <si>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</si>
  <si>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</si>
  <si>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</si>
  <si>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</si>
  <si>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</si>
  <si>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</si>
  <si>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</si>
  <si>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</si>
  <si>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</si>
  <si>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</si>
  <si>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</si>
  <si>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</si>
  <si>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</si>
  <si>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</si>
  <si>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</si>
  <si>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</si>
  <si>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</si>
  <si>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</si>
  <si>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</si>
  <si>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</si>
  <si>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</si>
  <si>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</si>
  <si>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</si>
  <si>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</si>
  <si>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</si>
  <si>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1: 220,4*40</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</si>
  <si>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</si>
  <si>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</si>
  <si>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</si>
  <si>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</si>
  <si>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</si>
  <si>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</si>
  <si>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</si>
  <si>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</si>
  <si>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</si>
  <si>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</si>
  <si>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</si>
  <si>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</si>
  <si>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</si>
  <si>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</si>
  <si>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</si>
  <si>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</si>
  <si>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</si>
  <si>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</si>
  <si>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</si>
  <si>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</si>
  <si>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</si>
  <si>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</si>
  <si>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</si>
  <si>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</si>
  <si>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</si>
  <si>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</si>
  <si>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</si>
  <si>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</si>
  <si>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</si>
  <si>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</si>
  <si>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</si>
  <si>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</si>
  <si>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</si>
  <si>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</si>
  <si>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</si>
  <si>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</si>
  <si>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</si>
  <si>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</si>
  <si>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</si>
  <si>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</si>
  <si>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</si>
  <si>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</si>
  <si>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</si>
  <si>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</si>
  <si>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</si>
  <si>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</si>
  <si>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</si>
  <si>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</si>
  <si>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</si>
  <si>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</si>
  <si>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</si>
  <si>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</si>
  <si>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</si>
  <si>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</si>
  <si>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(6214+5565,6)*1,9</t>
  </si>
  <si>
    <t>1: Kolej lože + kontaminované; 24736+30</t>
  </si>
  <si>
    <t>1: 24736*5+6184*43+5565,6*43+30*37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</si>
</sst>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7"/>
  <sheetViews>
    <sheetView showGridLines="0" tabSelected="1" view="pageBreakPreview" topLeftCell="A152" zoomScaleNormal="85" zoomScaleSheetLayoutView="100" workbookViewId="0">
      <selection activeCell="F174" sqref="F174"/>
    </sheetView>
  </sheetViews>
  <sheetFormatPr defaultColWidth="9.109375" defaultRowHeight="10.199999999999999" x14ac:dyDescent="0.2"/>
  <cols>
    <col min="1" max="1" width="9.88671875" style="10" customWidth="1"/>
    <col min="2" max="2" width="8.5546875" style="144" customWidth="1"/>
    <col min="3" max="3" width="10.5546875" style="144" customWidth="1"/>
    <col min="4" max="4" width="12.88671875" style="144" customWidth="1"/>
    <col min="5" max="5" width="11.44140625" style="144" customWidth="1"/>
    <col min="6" max="6" width="74.109375" style="144" customWidth="1"/>
    <col min="7" max="7" width="9" style="150" customWidth="1"/>
    <col min="8" max="8" width="13" style="150" customWidth="1"/>
    <col min="9" max="9" width="10.88671875" style="150" customWidth="1"/>
    <col min="10" max="10" width="10.109375" style="150" customWidth="1"/>
    <col min="11" max="11" width="12.88671875" style="11" customWidth="1"/>
    <col min="12" max="12" width="16.33203125" style="11" customWidth="1"/>
    <col min="13" max="13" width="9.109375" style="10"/>
    <col min="14" max="14" width="28.44140625" style="10" customWidth="1"/>
    <col min="15" max="16384" width="9.109375" style="10"/>
  </cols>
  <sheetData>
    <row r="1" spans="1:15" s="13" customFormat="1" ht="30.75" customHeight="1" thickTop="1" thickBot="1" x14ac:dyDescent="0.35">
      <c r="A1" s="13" t="s">
        <v>91</v>
      </c>
      <c r="B1" s="194" t="s">
        <v>82</v>
      </c>
      <c r="C1" s="195"/>
      <c r="D1" s="195"/>
      <c r="E1" s="195"/>
      <c r="F1" s="195"/>
      <c r="G1" s="195"/>
      <c r="H1" s="195"/>
      <c r="I1" s="92"/>
      <c r="J1" s="93"/>
      <c r="K1" s="42"/>
      <c r="L1" s="43" t="str">
        <f>D3</f>
        <v>SO 10-10-01</v>
      </c>
      <c r="N1" s="151" t="s">
        <v>328</v>
      </c>
    </row>
    <row r="2" spans="1:15" s="13" customFormat="1" ht="57" customHeight="1" thickTop="1" thickBot="1" x14ac:dyDescent="0.35">
      <c r="B2" s="196" t="s">
        <v>10</v>
      </c>
      <c r="C2" s="197"/>
      <c r="D2" s="94"/>
      <c r="E2" s="46"/>
      <c r="F2" s="28" t="s">
        <v>108</v>
      </c>
      <c r="G2" s="44"/>
      <c r="H2" s="45"/>
      <c r="I2" s="198" t="s">
        <v>25</v>
      </c>
      <c r="J2" s="199"/>
      <c r="K2" s="174">
        <f>ROUND(SUBTOTAL(9,L13:L303),2)</f>
        <v>0</v>
      </c>
      <c r="L2" s="175"/>
      <c r="N2" s="152">
        <f>SUM(L42:L53)</f>
        <v>0</v>
      </c>
    </row>
    <row r="3" spans="1:15" s="13" customFormat="1" ht="42.75" customHeight="1" thickTop="1" thickBot="1" x14ac:dyDescent="0.35">
      <c r="B3" s="95" t="s">
        <v>30</v>
      </c>
      <c r="C3" s="96"/>
      <c r="D3" s="97" t="s">
        <v>113</v>
      </c>
      <c r="E3" s="30"/>
      <c r="F3" s="29" t="s">
        <v>114</v>
      </c>
      <c r="G3" s="98"/>
      <c r="H3" s="99"/>
      <c r="I3" s="100"/>
      <c r="J3" s="101"/>
      <c r="K3" s="161"/>
      <c r="L3" s="162"/>
    </row>
    <row r="4" spans="1:15" s="13" customFormat="1" ht="18" customHeight="1" thickTop="1" x14ac:dyDescent="0.3">
      <c r="B4" s="180" t="s">
        <v>19</v>
      </c>
      <c r="C4" s="181"/>
      <c r="D4" s="164"/>
      <c r="E4" s="4" t="s">
        <v>35</v>
      </c>
      <c r="F4" s="41" t="s">
        <v>31</v>
      </c>
      <c r="G4" s="39"/>
      <c r="H4" s="40"/>
      <c r="I4" s="191" t="s">
        <v>28</v>
      </c>
      <c r="J4" s="192"/>
      <c r="K4" s="2">
        <v>824</v>
      </c>
      <c r="L4" s="3">
        <v>20</v>
      </c>
    </row>
    <row r="5" spans="1:15" s="13" customFormat="1" ht="18" customHeight="1" x14ac:dyDescent="0.3">
      <c r="B5" s="102" t="s">
        <v>26</v>
      </c>
      <c r="C5" s="103"/>
      <c r="D5" s="103"/>
      <c r="E5" s="4" t="s">
        <v>27</v>
      </c>
      <c r="F5" s="182" t="str">
        <f>IF((E5="Stádium 2"),"  Dokumentace pro územní řízení - DUR",(IF((E5="Stádium 3"),"  Projektová dokumentace (DOS/DSP)","")))</f>
        <v xml:space="preserve">  Projektová dokumentace (DOS/DSP)</v>
      </c>
      <c r="G5" s="182"/>
      <c r="H5" s="183"/>
      <c r="I5" s="163" t="s">
        <v>20</v>
      </c>
      <c r="J5" s="164"/>
      <c r="K5" s="5" t="s">
        <v>109</v>
      </c>
      <c r="L5" s="49"/>
    </row>
    <row r="6" spans="1:15" s="13" customFormat="1" ht="18" customHeight="1" x14ac:dyDescent="0.3">
      <c r="B6" s="102" t="s">
        <v>18</v>
      </c>
      <c r="C6" s="103"/>
      <c r="D6" s="103"/>
      <c r="E6" s="4" t="s">
        <v>81</v>
      </c>
      <c r="F6" s="165"/>
      <c r="G6" s="165"/>
      <c r="H6" s="166"/>
      <c r="I6" s="163" t="s">
        <v>21</v>
      </c>
      <c r="J6" s="164"/>
      <c r="K6" s="5" t="s">
        <v>110</v>
      </c>
      <c r="L6" s="49"/>
      <c r="O6" s="53"/>
    </row>
    <row r="7" spans="1:15" s="13" customFormat="1" ht="18" customHeight="1" x14ac:dyDescent="0.2">
      <c r="B7" s="184" t="s">
        <v>22</v>
      </c>
      <c r="C7" s="185"/>
      <c r="D7" s="185"/>
      <c r="E7" s="104">
        <v>44256</v>
      </c>
      <c r="F7" s="167" t="s">
        <v>17</v>
      </c>
      <c r="G7" s="168"/>
      <c r="H7" s="169"/>
      <c r="I7" s="190" t="s">
        <v>24</v>
      </c>
      <c r="J7" s="181"/>
      <c r="K7" s="47">
        <v>2018</v>
      </c>
      <c r="L7" s="50"/>
      <c r="O7" s="54"/>
    </row>
    <row r="8" spans="1:15" s="13" customFormat="1" ht="19.5" customHeight="1" thickBot="1" x14ac:dyDescent="0.35">
      <c r="B8" s="170" t="s">
        <v>23</v>
      </c>
      <c r="C8" s="171"/>
      <c r="D8" s="171"/>
      <c r="E8" s="105">
        <v>45170</v>
      </c>
      <c r="F8" s="19" t="s">
        <v>98</v>
      </c>
      <c r="G8" s="172" t="s">
        <v>111</v>
      </c>
      <c r="H8" s="173"/>
      <c r="I8" s="193" t="s">
        <v>16</v>
      </c>
      <c r="J8" s="185"/>
      <c r="K8" s="48" t="s">
        <v>112</v>
      </c>
      <c r="L8" s="51"/>
    </row>
    <row r="9" spans="1:15" s="13" customFormat="1" ht="9.75" customHeight="1" x14ac:dyDescent="0.25">
      <c r="B9" s="188" t="str">
        <f>F2</f>
        <v>Optimalizace traťového úseku Mstětice (mimo) - Praha-Vysočany (včetně) - cnm2.1</v>
      </c>
      <c r="C9" s="189"/>
      <c r="D9" s="189"/>
      <c r="E9" s="189"/>
      <c r="F9" s="189"/>
      <c r="G9" s="189"/>
      <c r="H9" s="189"/>
      <c r="I9" s="189"/>
      <c r="J9" s="189"/>
      <c r="K9" s="20" t="str">
        <f>$I$5</f>
        <v>ISPROFIN:</v>
      </c>
      <c r="L9" s="52" t="str">
        <f>K5</f>
        <v>327 321 4901</v>
      </c>
    </row>
    <row r="10" spans="1:15" s="13" customFormat="1" ht="15" customHeight="1" x14ac:dyDescent="0.3">
      <c r="B10" s="186" t="s">
        <v>11</v>
      </c>
      <c r="C10" s="178" t="s">
        <v>0</v>
      </c>
      <c r="D10" s="178" t="s">
        <v>1</v>
      </c>
      <c r="E10" s="178" t="s">
        <v>12</v>
      </c>
      <c r="F10" s="178" t="s">
        <v>29</v>
      </c>
      <c r="G10" s="178" t="s">
        <v>2</v>
      </c>
      <c r="H10" s="178" t="s">
        <v>3</v>
      </c>
      <c r="I10" s="178" t="s">
        <v>13</v>
      </c>
      <c r="J10" s="178" t="s">
        <v>14</v>
      </c>
      <c r="K10" s="176" t="s">
        <v>95</v>
      </c>
      <c r="L10" s="177"/>
    </row>
    <row r="11" spans="1:15" s="13" customFormat="1" ht="15" customHeight="1" x14ac:dyDescent="0.3">
      <c r="B11" s="186"/>
      <c r="C11" s="178"/>
      <c r="D11" s="178"/>
      <c r="E11" s="178"/>
      <c r="F11" s="178"/>
      <c r="G11" s="178"/>
      <c r="H11" s="178"/>
      <c r="I11" s="178"/>
      <c r="J11" s="178"/>
      <c r="K11" s="176"/>
      <c r="L11" s="177"/>
    </row>
    <row r="12" spans="1:15" s="13" customFormat="1" ht="12.75" customHeight="1" thickBot="1" x14ac:dyDescent="0.35">
      <c r="B12" s="187"/>
      <c r="C12" s="179"/>
      <c r="D12" s="179"/>
      <c r="E12" s="179"/>
      <c r="F12" s="179"/>
      <c r="G12" s="179"/>
      <c r="H12" s="179"/>
      <c r="I12" s="179"/>
      <c r="J12" s="179"/>
      <c r="K12" s="67" t="s">
        <v>15</v>
      </c>
      <c r="L12" s="68" t="s">
        <v>4</v>
      </c>
    </row>
    <row r="13" spans="1:15" s="69" customFormat="1" x14ac:dyDescent="0.2">
      <c r="A13" s="69" t="s">
        <v>115</v>
      </c>
      <c r="B13" s="106" t="s">
        <v>116</v>
      </c>
      <c r="C13" s="107" t="s">
        <v>117</v>
      </c>
      <c r="D13" s="107"/>
      <c r="E13" s="107"/>
      <c r="F13" s="107" t="s">
        <v>118</v>
      </c>
      <c r="G13" s="107"/>
      <c r="H13" s="108"/>
      <c r="I13" s="108"/>
      <c r="J13" s="108"/>
      <c r="K13" s="83"/>
      <c r="L13" s="84"/>
      <c r="M13" s="71"/>
    </row>
    <row r="14" spans="1:15" s="69" customFormat="1" ht="20.399999999999999" x14ac:dyDescent="0.2">
      <c r="A14" s="69" t="s">
        <v>119</v>
      </c>
      <c r="B14" s="109">
        <v>1</v>
      </c>
      <c r="C14" s="110" t="s">
        <v>120</v>
      </c>
      <c r="D14" s="110"/>
      <c r="E14" s="110" t="s">
        <v>121</v>
      </c>
      <c r="F14" s="88" t="s">
        <v>122</v>
      </c>
      <c r="G14" s="110" t="s">
        <v>123</v>
      </c>
      <c r="H14" s="111">
        <v>57</v>
      </c>
      <c r="I14" s="111"/>
      <c r="J14" s="111" t="str">
        <f>IF(ISNUMBER(I14),ROUND(H14*I14,3),"")</f>
        <v/>
      </c>
      <c r="K14" s="85"/>
      <c r="L14" s="78">
        <f>ROUND(H14*K14,2)</f>
        <v>0</v>
      </c>
      <c r="M14" s="71"/>
    </row>
    <row r="15" spans="1:15" s="69" customFormat="1" ht="11.25" x14ac:dyDescent="0.2">
      <c r="A15" s="69" t="s">
        <v>5</v>
      </c>
      <c r="B15" s="112"/>
      <c r="C15" s="113"/>
      <c r="D15" s="113"/>
      <c r="E15" s="113"/>
      <c r="F15" s="88"/>
      <c r="G15" s="113"/>
      <c r="H15" s="114"/>
      <c r="I15" s="114"/>
      <c r="J15" s="114"/>
      <c r="K15" s="80"/>
      <c r="L15" s="79"/>
      <c r="M15" s="71"/>
    </row>
    <row r="16" spans="1:15" s="69" customFormat="1" ht="11.25" x14ac:dyDescent="0.2">
      <c r="A16" s="69" t="s">
        <v>7</v>
      </c>
      <c r="B16" s="112"/>
      <c r="C16" s="113"/>
      <c r="D16" s="113"/>
      <c r="E16" s="113"/>
      <c r="F16" s="88" t="s">
        <v>124</v>
      </c>
      <c r="G16" s="113"/>
      <c r="H16" s="114"/>
      <c r="I16" s="114"/>
      <c r="J16" s="114"/>
      <c r="K16" s="80"/>
      <c r="L16" s="79"/>
      <c r="M16" s="71"/>
    </row>
    <row r="17" spans="1:13" s="69" customFormat="1" x14ac:dyDescent="0.2">
      <c r="A17" s="69" t="s">
        <v>8</v>
      </c>
      <c r="B17" s="112"/>
      <c r="C17" s="113"/>
      <c r="D17" s="113"/>
      <c r="E17" s="113"/>
      <c r="F17" s="88" t="s">
        <v>125</v>
      </c>
      <c r="G17" s="113"/>
      <c r="H17" s="114"/>
      <c r="I17" s="114"/>
      <c r="J17" s="114"/>
      <c r="K17" s="80"/>
      <c r="L17" s="79"/>
      <c r="M17" s="71"/>
    </row>
    <row r="18" spans="1:13" s="69" customFormat="1" ht="20.399999999999999" x14ac:dyDescent="0.2">
      <c r="A18" s="69" t="s">
        <v>119</v>
      </c>
      <c r="B18" s="109">
        <v>2</v>
      </c>
      <c r="C18" s="110" t="s">
        <v>126</v>
      </c>
      <c r="D18" s="110"/>
      <c r="E18" s="110" t="s">
        <v>121</v>
      </c>
      <c r="F18" s="88" t="s">
        <v>127</v>
      </c>
      <c r="G18" s="110" t="s">
        <v>123</v>
      </c>
      <c r="H18" s="111">
        <v>1.6240000000000001</v>
      </c>
      <c r="I18" s="111"/>
      <c r="J18" s="111" t="str">
        <f>IF(ISNUMBER(I18),ROUND(H18*I18,3),"")</f>
        <v/>
      </c>
      <c r="K18" s="85"/>
      <c r="L18" s="78">
        <f>ROUND(H18*K18,2)</f>
        <v>0</v>
      </c>
      <c r="M18" s="71"/>
    </row>
    <row r="19" spans="1:13" s="69" customFormat="1" ht="11.25" x14ac:dyDescent="0.2">
      <c r="A19" s="69" t="s">
        <v>5</v>
      </c>
      <c r="B19" s="112"/>
      <c r="C19" s="113"/>
      <c r="D19" s="113"/>
      <c r="E19" s="113"/>
      <c r="F19" s="88"/>
      <c r="G19" s="113"/>
      <c r="H19" s="114"/>
      <c r="I19" s="114"/>
      <c r="J19" s="114"/>
      <c r="K19" s="80"/>
      <c r="L19" s="79"/>
      <c r="M19" s="71"/>
    </row>
    <row r="20" spans="1:13" s="69" customFormat="1" ht="11.25" x14ac:dyDescent="0.2">
      <c r="A20" s="69" t="s">
        <v>7</v>
      </c>
      <c r="B20" s="112"/>
      <c r="C20" s="113"/>
      <c r="D20" s="113"/>
      <c r="E20" s="113"/>
      <c r="F20" s="88" t="s">
        <v>128</v>
      </c>
      <c r="G20" s="113"/>
      <c r="H20" s="114"/>
      <c r="I20" s="114"/>
      <c r="J20" s="114"/>
      <c r="K20" s="80"/>
      <c r="L20" s="79"/>
      <c r="M20" s="71"/>
    </row>
    <row r="21" spans="1:13" s="69" customFormat="1" x14ac:dyDescent="0.2">
      <c r="A21" s="69" t="s">
        <v>8</v>
      </c>
      <c r="B21" s="112"/>
      <c r="C21" s="113"/>
      <c r="D21" s="113"/>
      <c r="E21" s="113"/>
      <c r="F21" s="88" t="s">
        <v>125</v>
      </c>
      <c r="G21" s="113"/>
      <c r="H21" s="114"/>
      <c r="I21" s="114"/>
      <c r="J21" s="114"/>
      <c r="K21" s="80"/>
      <c r="L21" s="79"/>
      <c r="M21" s="71"/>
    </row>
    <row r="22" spans="1:13" s="69" customFormat="1" ht="20.399999999999999" x14ac:dyDescent="0.2">
      <c r="A22" s="69" t="s">
        <v>119</v>
      </c>
      <c r="B22" s="109">
        <v>3</v>
      </c>
      <c r="C22" s="110" t="s">
        <v>129</v>
      </c>
      <c r="D22" s="110"/>
      <c r="E22" s="110" t="s">
        <v>121</v>
      </c>
      <c r="F22" s="88" t="s">
        <v>130</v>
      </c>
      <c r="G22" s="110" t="s">
        <v>123</v>
      </c>
      <c r="H22" s="111">
        <v>3.427</v>
      </c>
      <c r="I22" s="111"/>
      <c r="J22" s="111" t="str">
        <f>IF(ISNUMBER(I22),ROUND(H22*I22,3),"")</f>
        <v/>
      </c>
      <c r="K22" s="85"/>
      <c r="L22" s="78">
        <f>ROUND(H22*K22,2)</f>
        <v>0</v>
      </c>
      <c r="M22" s="71"/>
    </row>
    <row r="23" spans="1:13" s="69" customFormat="1" ht="11.25" x14ac:dyDescent="0.2">
      <c r="A23" s="69" t="s">
        <v>5</v>
      </c>
      <c r="B23" s="112"/>
      <c r="C23" s="113"/>
      <c r="D23" s="113"/>
      <c r="E23" s="113"/>
      <c r="F23" s="88"/>
      <c r="G23" s="113"/>
      <c r="H23" s="114"/>
      <c r="I23" s="114"/>
      <c r="J23" s="114"/>
      <c r="K23" s="80"/>
      <c r="L23" s="79"/>
      <c r="M23" s="71"/>
    </row>
    <row r="24" spans="1:13" s="69" customFormat="1" ht="11.25" x14ac:dyDescent="0.2">
      <c r="A24" s="69" t="s">
        <v>7</v>
      </c>
      <c r="B24" s="112"/>
      <c r="C24" s="113"/>
      <c r="D24" s="113"/>
      <c r="E24" s="113"/>
      <c r="F24" s="88" t="s">
        <v>131</v>
      </c>
      <c r="G24" s="113"/>
      <c r="H24" s="114"/>
      <c r="I24" s="114"/>
      <c r="J24" s="114"/>
      <c r="K24" s="80"/>
      <c r="L24" s="79"/>
      <c r="M24" s="71"/>
    </row>
    <row r="25" spans="1:13" s="69" customFormat="1" x14ac:dyDescent="0.2">
      <c r="A25" s="69" t="s">
        <v>8</v>
      </c>
      <c r="B25" s="112"/>
      <c r="C25" s="113"/>
      <c r="D25" s="113"/>
      <c r="E25" s="113"/>
      <c r="F25" s="88" t="s">
        <v>125</v>
      </c>
      <c r="G25" s="113"/>
      <c r="H25" s="114"/>
      <c r="I25" s="114"/>
      <c r="J25" s="114"/>
      <c r="K25" s="80"/>
      <c r="L25" s="79"/>
      <c r="M25" s="71"/>
    </row>
    <row r="26" spans="1:13" s="69" customFormat="1" ht="20.399999999999999" x14ac:dyDescent="0.2">
      <c r="A26" s="69" t="s">
        <v>119</v>
      </c>
      <c r="B26" s="109">
        <v>4</v>
      </c>
      <c r="C26" s="110" t="s">
        <v>132</v>
      </c>
      <c r="D26" s="110"/>
      <c r="E26" s="110" t="s">
        <v>121</v>
      </c>
      <c r="F26" s="88" t="s">
        <v>133</v>
      </c>
      <c r="G26" s="110" t="s">
        <v>123</v>
      </c>
      <c r="H26" s="111">
        <v>1993.41</v>
      </c>
      <c r="I26" s="111"/>
      <c r="J26" s="111" t="str">
        <f>IF(ISNUMBER(I26),ROUND(H26*I26,3),"")</f>
        <v/>
      </c>
      <c r="K26" s="85"/>
      <c r="L26" s="78">
        <f>ROUND(H26*K26,2)</f>
        <v>0</v>
      </c>
      <c r="M26" s="71"/>
    </row>
    <row r="27" spans="1:13" s="69" customFormat="1" ht="11.25" x14ac:dyDescent="0.2">
      <c r="A27" s="69" t="s">
        <v>5</v>
      </c>
      <c r="B27" s="112"/>
      <c r="C27" s="113"/>
      <c r="D27" s="113"/>
      <c r="E27" s="113"/>
      <c r="F27" s="88"/>
      <c r="G27" s="113"/>
      <c r="H27" s="114"/>
      <c r="I27" s="114"/>
      <c r="J27" s="114"/>
      <c r="K27" s="80"/>
      <c r="L27" s="79"/>
      <c r="M27" s="71"/>
    </row>
    <row r="28" spans="1:13" s="69" customFormat="1" ht="11.25" x14ac:dyDescent="0.2">
      <c r="A28" s="69" t="s">
        <v>7</v>
      </c>
      <c r="B28" s="112"/>
      <c r="C28" s="113"/>
      <c r="D28" s="113"/>
      <c r="E28" s="113"/>
      <c r="F28" s="88" t="s">
        <v>134</v>
      </c>
      <c r="G28" s="113"/>
      <c r="H28" s="114"/>
      <c r="I28" s="114"/>
      <c r="J28" s="114"/>
      <c r="K28" s="80"/>
      <c r="L28" s="79"/>
      <c r="M28" s="71"/>
    </row>
    <row r="29" spans="1:13" s="69" customFormat="1" x14ac:dyDescent="0.2">
      <c r="A29" s="69" t="s">
        <v>8</v>
      </c>
      <c r="B29" s="112"/>
      <c r="C29" s="113"/>
      <c r="D29" s="113"/>
      <c r="E29" s="113"/>
      <c r="F29" s="88" t="s">
        <v>125</v>
      </c>
      <c r="G29" s="113"/>
      <c r="H29" s="114"/>
      <c r="I29" s="114"/>
      <c r="J29" s="114"/>
      <c r="K29" s="80"/>
      <c r="L29" s="79"/>
      <c r="M29" s="71"/>
    </row>
    <row r="30" spans="1:13" s="69" customFormat="1" x14ac:dyDescent="0.2">
      <c r="A30" s="69" t="s">
        <v>119</v>
      </c>
      <c r="B30" s="109">
        <v>5</v>
      </c>
      <c r="C30" s="110" t="s">
        <v>135</v>
      </c>
      <c r="D30" s="110"/>
      <c r="E30" s="110" t="s">
        <v>121</v>
      </c>
      <c r="F30" s="88" t="s">
        <v>136</v>
      </c>
      <c r="G30" s="110" t="s">
        <v>123</v>
      </c>
      <c r="H30" s="111">
        <v>65.36</v>
      </c>
      <c r="I30" s="111"/>
      <c r="J30" s="111" t="str">
        <f>IF(ISNUMBER(I30),ROUND(H30*I30,3),"")</f>
        <v/>
      </c>
      <c r="K30" s="85"/>
      <c r="L30" s="78">
        <f>ROUND(H30*K30,2)</f>
        <v>0</v>
      </c>
      <c r="M30" s="71"/>
    </row>
    <row r="31" spans="1:13" s="69" customFormat="1" ht="11.25" x14ac:dyDescent="0.2">
      <c r="A31" s="70" t="s">
        <v>5</v>
      </c>
      <c r="B31" s="112"/>
      <c r="C31" s="113"/>
      <c r="D31" s="113"/>
      <c r="E31" s="113"/>
      <c r="F31" s="88"/>
      <c r="G31" s="115"/>
      <c r="H31" s="114"/>
      <c r="I31" s="114"/>
      <c r="J31" s="114"/>
      <c r="K31" s="80"/>
      <c r="L31" s="79"/>
    </row>
    <row r="32" spans="1:13" s="69" customFormat="1" ht="11.25" x14ac:dyDescent="0.2">
      <c r="A32" s="70" t="s">
        <v>7</v>
      </c>
      <c r="B32" s="112"/>
      <c r="C32" s="113"/>
      <c r="D32" s="113"/>
      <c r="E32" s="113"/>
      <c r="F32" s="88" t="s">
        <v>137</v>
      </c>
      <c r="G32" s="115"/>
      <c r="H32" s="114"/>
      <c r="I32" s="114"/>
      <c r="J32" s="114"/>
      <c r="K32" s="80"/>
      <c r="L32" s="79"/>
    </row>
    <row r="33" spans="1:13" s="69" customFormat="1" x14ac:dyDescent="0.2">
      <c r="A33" s="70" t="s">
        <v>8</v>
      </c>
      <c r="B33" s="112"/>
      <c r="C33" s="113"/>
      <c r="D33" s="113"/>
      <c r="E33" s="113"/>
      <c r="F33" s="88" t="s">
        <v>125</v>
      </c>
      <c r="G33" s="115"/>
      <c r="H33" s="114"/>
      <c r="I33" s="114"/>
      <c r="J33" s="114"/>
      <c r="K33" s="80"/>
      <c r="L33" s="79"/>
    </row>
    <row r="34" spans="1:13" s="153" customFormat="1" x14ac:dyDescent="0.2">
      <c r="A34" s="153" t="s">
        <v>119</v>
      </c>
      <c r="B34" s="154">
        <v>101</v>
      </c>
      <c r="C34" s="155" t="s">
        <v>329</v>
      </c>
      <c r="D34" s="155"/>
      <c r="E34" s="155" t="s">
        <v>121</v>
      </c>
      <c r="F34" s="156" t="s">
        <v>330</v>
      </c>
      <c r="G34" s="155" t="s">
        <v>123</v>
      </c>
      <c r="H34" s="157">
        <f>(6214+5565.6)*1.9</f>
        <v>22381.239999999998</v>
      </c>
      <c r="I34" s="157"/>
      <c r="J34" s="157" t="str">
        <f>IF(ISNUMBER(I34),ROUND(H34*I34,3),"")</f>
        <v/>
      </c>
      <c r="K34" s="158"/>
      <c r="L34" s="159">
        <f>ROUND(H34*K34,2)</f>
        <v>0</v>
      </c>
      <c r="M34" s="160"/>
    </row>
    <row r="35" spans="1:13" s="69" customFormat="1" x14ac:dyDescent="0.2">
      <c r="A35" s="70" t="s">
        <v>5</v>
      </c>
      <c r="B35" s="112"/>
      <c r="C35" s="113"/>
      <c r="D35" s="113"/>
      <c r="E35" s="113"/>
      <c r="F35" s="88"/>
      <c r="G35" s="115"/>
      <c r="H35" s="114"/>
      <c r="I35" s="114"/>
      <c r="J35" s="114"/>
      <c r="K35" s="80"/>
      <c r="L35" s="79"/>
    </row>
    <row r="36" spans="1:13" s="69" customFormat="1" x14ac:dyDescent="0.2">
      <c r="A36" s="70" t="s">
        <v>7</v>
      </c>
      <c r="B36" s="112"/>
      <c r="C36" s="113"/>
      <c r="D36" s="113"/>
      <c r="E36" s="113"/>
      <c r="F36" s="88" t="s">
        <v>331</v>
      </c>
      <c r="G36" s="115"/>
      <c r="H36" s="114"/>
      <c r="I36" s="114"/>
      <c r="J36" s="114"/>
      <c r="K36" s="80"/>
      <c r="L36" s="79"/>
    </row>
    <row r="37" spans="1:13" s="69" customFormat="1" x14ac:dyDescent="0.2">
      <c r="A37" s="70" t="s">
        <v>8</v>
      </c>
      <c r="B37" s="112"/>
      <c r="C37" s="113"/>
      <c r="D37" s="113"/>
      <c r="E37" s="113"/>
      <c r="F37" s="88" t="s">
        <v>125</v>
      </c>
      <c r="G37" s="115"/>
      <c r="H37" s="114"/>
      <c r="I37" s="114"/>
      <c r="J37" s="114"/>
      <c r="K37" s="80"/>
      <c r="L37" s="79"/>
    </row>
    <row r="38" spans="1:13" s="69" customFormat="1" x14ac:dyDescent="0.2">
      <c r="A38" s="70"/>
      <c r="B38" s="116"/>
      <c r="C38" s="117"/>
      <c r="D38" s="117"/>
      <c r="E38" s="117"/>
      <c r="F38" s="117"/>
      <c r="G38" s="118"/>
      <c r="H38" s="119"/>
      <c r="I38" s="119"/>
      <c r="J38" s="119"/>
      <c r="K38" s="81"/>
      <c r="L38" s="82"/>
    </row>
    <row r="39" spans="1:13" s="69" customFormat="1" ht="20.399999999999999" x14ac:dyDescent="0.2">
      <c r="A39" s="70" t="s">
        <v>102</v>
      </c>
      <c r="B39" s="120"/>
      <c r="C39" s="121" t="s">
        <v>320</v>
      </c>
      <c r="D39" s="121"/>
      <c r="E39" s="121"/>
      <c r="F39" s="121" t="s">
        <v>118</v>
      </c>
      <c r="G39" s="122"/>
      <c r="H39" s="123"/>
      <c r="I39" s="123"/>
      <c r="J39" s="123">
        <f>SUBTOTAL(9,J14:J38)</f>
        <v>0</v>
      </c>
      <c r="K39" s="86"/>
      <c r="L39" s="87">
        <f>SUBTOTAL(9,L14:L38)</f>
        <v>0</v>
      </c>
    </row>
    <row r="40" spans="1:13" s="69" customFormat="1" ht="10.8" thickBot="1" x14ac:dyDescent="0.25">
      <c r="A40" s="70"/>
      <c r="B40" s="124"/>
      <c r="C40" s="125"/>
      <c r="D40" s="125"/>
      <c r="E40" s="125"/>
      <c r="F40" s="125"/>
      <c r="G40" s="126"/>
      <c r="H40" s="127"/>
      <c r="I40" s="128"/>
      <c r="J40" s="127"/>
      <c r="K40" s="77"/>
      <c r="L40" s="77"/>
    </row>
    <row r="41" spans="1:13" s="69" customFormat="1" x14ac:dyDescent="0.2">
      <c r="A41" s="70" t="s">
        <v>115</v>
      </c>
      <c r="B41" s="106" t="s">
        <v>116</v>
      </c>
      <c r="C41" s="107" t="s">
        <v>138</v>
      </c>
      <c r="D41" s="107"/>
      <c r="E41" s="107"/>
      <c r="F41" s="107" t="s">
        <v>139</v>
      </c>
      <c r="G41" s="129"/>
      <c r="H41" s="108"/>
      <c r="I41" s="108"/>
      <c r="J41" s="108"/>
      <c r="K41" s="83"/>
      <c r="L41" s="84"/>
    </row>
    <row r="42" spans="1:13" s="69" customFormat="1" x14ac:dyDescent="0.2">
      <c r="A42" s="70" t="s">
        <v>119</v>
      </c>
      <c r="B42" s="109">
        <v>201</v>
      </c>
      <c r="C42" s="110" t="s">
        <v>140</v>
      </c>
      <c r="D42" s="110"/>
      <c r="E42" s="110" t="s">
        <v>141</v>
      </c>
      <c r="F42" s="88" t="s">
        <v>142</v>
      </c>
      <c r="G42" s="130" t="s">
        <v>143</v>
      </c>
      <c r="H42" s="111">
        <v>22880</v>
      </c>
      <c r="I42" s="111">
        <v>0.31</v>
      </c>
      <c r="J42" s="111">
        <f>IF(ISNUMBER(I42),ROUND(H42*I42,3),"")</f>
        <v>7092.8</v>
      </c>
      <c r="K42" s="85"/>
      <c r="L42" s="78">
        <f>ROUND(H42*K42,2)</f>
        <v>0</v>
      </c>
    </row>
    <row r="43" spans="1:13" s="69" customFormat="1" x14ac:dyDescent="0.2">
      <c r="A43" s="70" t="s">
        <v>5</v>
      </c>
      <c r="B43" s="112"/>
      <c r="C43" s="113"/>
      <c r="D43" s="113"/>
      <c r="E43" s="113"/>
      <c r="F43" s="88" t="s">
        <v>144</v>
      </c>
      <c r="G43" s="115"/>
      <c r="H43" s="114"/>
      <c r="I43" s="114"/>
      <c r="J43" s="114"/>
      <c r="K43" s="80"/>
      <c r="L43" s="79"/>
    </row>
    <row r="44" spans="1:13" s="69" customFormat="1" ht="20.399999999999999" x14ac:dyDescent="0.2">
      <c r="A44" s="70" t="s">
        <v>7</v>
      </c>
      <c r="B44" s="112"/>
      <c r="C44" s="113"/>
      <c r="D44" s="113"/>
      <c r="E44" s="113"/>
      <c r="F44" s="88" t="s">
        <v>145</v>
      </c>
      <c r="G44" s="115"/>
      <c r="H44" s="114"/>
      <c r="I44" s="114"/>
      <c r="J44" s="114"/>
      <c r="K44" s="80"/>
      <c r="L44" s="79"/>
    </row>
    <row r="45" spans="1:13" s="69" customFormat="1" ht="61.2" x14ac:dyDescent="0.2">
      <c r="A45" s="70" t="s">
        <v>8</v>
      </c>
      <c r="B45" s="112"/>
      <c r="C45" s="113"/>
      <c r="D45" s="113"/>
      <c r="E45" s="113"/>
      <c r="F45" s="88" t="s">
        <v>146</v>
      </c>
      <c r="G45" s="115"/>
      <c r="H45" s="114"/>
      <c r="I45" s="114"/>
      <c r="J45" s="114"/>
      <c r="K45" s="80"/>
      <c r="L45" s="79"/>
    </row>
    <row r="46" spans="1:13" s="69" customFormat="1" x14ac:dyDescent="0.2">
      <c r="A46" s="70" t="s">
        <v>119</v>
      </c>
      <c r="B46" s="109">
        <v>202</v>
      </c>
      <c r="C46" s="110" t="s">
        <v>147</v>
      </c>
      <c r="D46" s="110"/>
      <c r="E46" s="110" t="s">
        <v>141</v>
      </c>
      <c r="F46" s="88" t="s">
        <v>148</v>
      </c>
      <c r="G46" s="130" t="s">
        <v>123</v>
      </c>
      <c r="H46" s="111">
        <v>656.44</v>
      </c>
      <c r="I46" s="111">
        <v>1</v>
      </c>
      <c r="J46" s="111">
        <f>IF(ISNUMBER(I46),ROUND(H46*I46,3),"")</f>
        <v>656.44</v>
      </c>
      <c r="K46" s="85"/>
      <c r="L46" s="78">
        <f>ROUND(H46*K46,2)</f>
        <v>0</v>
      </c>
    </row>
    <row r="47" spans="1:13" s="69" customFormat="1" x14ac:dyDescent="0.2">
      <c r="A47" s="70" t="s">
        <v>5</v>
      </c>
      <c r="B47" s="112"/>
      <c r="C47" s="113"/>
      <c r="D47" s="113"/>
      <c r="E47" s="113"/>
      <c r="F47" s="88" t="s">
        <v>144</v>
      </c>
      <c r="G47" s="115"/>
      <c r="H47" s="114"/>
      <c r="I47" s="114"/>
      <c r="J47" s="114"/>
      <c r="K47" s="80"/>
      <c r="L47" s="79"/>
    </row>
    <row r="48" spans="1:13" s="69" customFormat="1" x14ac:dyDescent="0.2">
      <c r="A48" s="70" t="s">
        <v>7</v>
      </c>
      <c r="B48" s="112"/>
      <c r="C48" s="113"/>
      <c r="D48" s="113"/>
      <c r="E48" s="113"/>
      <c r="F48" s="88" t="s">
        <v>149</v>
      </c>
      <c r="G48" s="115"/>
      <c r="H48" s="114"/>
      <c r="I48" s="114"/>
      <c r="J48" s="114"/>
      <c r="K48" s="80"/>
      <c r="L48" s="79"/>
    </row>
    <row r="49" spans="1:12" s="69" customFormat="1" ht="71.400000000000006" x14ac:dyDescent="0.2">
      <c r="A49" s="70" t="s">
        <v>8</v>
      </c>
      <c r="B49" s="112"/>
      <c r="C49" s="113"/>
      <c r="D49" s="113"/>
      <c r="E49" s="113"/>
      <c r="F49" s="88" t="s">
        <v>150</v>
      </c>
      <c r="G49" s="115"/>
      <c r="H49" s="114"/>
      <c r="I49" s="114"/>
      <c r="J49" s="114"/>
      <c r="K49" s="80"/>
      <c r="L49" s="79"/>
    </row>
    <row r="50" spans="1:12" s="69" customFormat="1" x14ac:dyDescent="0.2">
      <c r="A50" s="70" t="s">
        <v>119</v>
      </c>
      <c r="B50" s="109">
        <v>203</v>
      </c>
      <c r="C50" s="110" t="s">
        <v>151</v>
      </c>
      <c r="D50" s="110"/>
      <c r="E50" s="110" t="s">
        <v>141</v>
      </c>
      <c r="F50" s="88" t="s">
        <v>152</v>
      </c>
      <c r="G50" s="130" t="s">
        <v>123</v>
      </c>
      <c r="H50" s="111">
        <v>991.74199999999996</v>
      </c>
      <c r="I50" s="111">
        <v>1</v>
      </c>
      <c r="J50" s="111">
        <f>IF(ISNUMBER(I50),ROUND(H50*I50,3),"")</f>
        <v>991.74199999999996</v>
      </c>
      <c r="K50" s="85"/>
      <c r="L50" s="78">
        <f>ROUND(H50*K50,2)</f>
        <v>0</v>
      </c>
    </row>
    <row r="51" spans="1:12" s="69" customFormat="1" x14ac:dyDescent="0.2">
      <c r="A51" s="70" t="s">
        <v>5</v>
      </c>
      <c r="B51" s="112"/>
      <c r="C51" s="113"/>
      <c r="D51" s="113"/>
      <c r="E51" s="113"/>
      <c r="F51" s="88" t="s">
        <v>144</v>
      </c>
      <c r="G51" s="115"/>
      <c r="H51" s="114"/>
      <c r="I51" s="114"/>
      <c r="J51" s="114"/>
      <c r="K51" s="80"/>
      <c r="L51" s="79"/>
    </row>
    <row r="52" spans="1:12" s="69" customFormat="1" x14ac:dyDescent="0.2">
      <c r="A52" s="70" t="s">
        <v>7</v>
      </c>
      <c r="B52" s="112"/>
      <c r="C52" s="113"/>
      <c r="D52" s="113"/>
      <c r="E52" s="113"/>
      <c r="F52" s="88" t="s">
        <v>153</v>
      </c>
      <c r="G52" s="115"/>
      <c r="H52" s="114"/>
      <c r="I52" s="114"/>
      <c r="J52" s="114"/>
      <c r="K52" s="80"/>
      <c r="L52" s="79"/>
    </row>
    <row r="53" spans="1:12" s="69" customFormat="1" ht="71.400000000000006" x14ac:dyDescent="0.2">
      <c r="A53" s="70" t="s">
        <v>8</v>
      </c>
      <c r="B53" s="112"/>
      <c r="C53" s="113"/>
      <c r="D53" s="113"/>
      <c r="E53" s="113"/>
      <c r="F53" s="88" t="s">
        <v>150</v>
      </c>
      <c r="G53" s="115"/>
      <c r="H53" s="114"/>
      <c r="I53" s="114"/>
      <c r="J53" s="114"/>
      <c r="K53" s="80"/>
      <c r="L53" s="79"/>
    </row>
    <row r="54" spans="1:12" ht="20.399999999999999" x14ac:dyDescent="0.2">
      <c r="A54" s="70" t="s">
        <v>119</v>
      </c>
      <c r="B54" s="109">
        <v>301</v>
      </c>
      <c r="C54" s="110" t="s">
        <v>154</v>
      </c>
      <c r="D54" s="110"/>
      <c r="E54" s="110" t="s">
        <v>141</v>
      </c>
      <c r="F54" s="88" t="s">
        <v>155</v>
      </c>
      <c r="G54" s="130" t="s">
        <v>156</v>
      </c>
      <c r="H54" s="111">
        <v>2333531.2000000002</v>
      </c>
      <c r="I54" s="111"/>
      <c r="J54" s="111" t="str">
        <f>IF(ISNUMBER(I54),ROUND(H54*I54,3),"")</f>
        <v/>
      </c>
      <c r="K54" s="85"/>
      <c r="L54" s="78">
        <f>ROUND(H54*K54,2)</f>
        <v>0</v>
      </c>
    </row>
    <row r="55" spans="1:12" x14ac:dyDescent="0.2">
      <c r="A55" s="70" t="s">
        <v>5</v>
      </c>
      <c r="B55" s="112"/>
      <c r="C55" s="113"/>
      <c r="D55" s="113"/>
      <c r="E55" s="113"/>
      <c r="F55" s="88" t="s">
        <v>157</v>
      </c>
      <c r="G55" s="115"/>
      <c r="H55" s="114"/>
      <c r="I55" s="114"/>
      <c r="J55" s="114"/>
      <c r="K55" s="80"/>
      <c r="L55" s="79"/>
    </row>
    <row r="56" spans="1:12" ht="30.6" x14ac:dyDescent="0.2">
      <c r="A56" s="70" t="s">
        <v>7</v>
      </c>
      <c r="B56" s="112"/>
      <c r="C56" s="113"/>
      <c r="D56" s="113"/>
      <c r="E56" s="113"/>
      <c r="F56" s="88" t="s">
        <v>158</v>
      </c>
      <c r="G56" s="115"/>
      <c r="H56" s="114"/>
      <c r="I56" s="114"/>
      <c r="J56" s="114"/>
      <c r="K56" s="80"/>
      <c r="L56" s="79"/>
    </row>
    <row r="57" spans="1:12" ht="91.8" x14ac:dyDescent="0.2">
      <c r="A57" s="70" t="s">
        <v>8</v>
      </c>
      <c r="B57" s="112"/>
      <c r="C57" s="113"/>
      <c r="D57" s="113"/>
      <c r="E57" s="113"/>
      <c r="F57" s="88" t="s">
        <v>159</v>
      </c>
      <c r="G57" s="115"/>
      <c r="H57" s="114"/>
      <c r="I57" s="114"/>
      <c r="J57" s="114"/>
      <c r="K57" s="80"/>
      <c r="L57" s="79"/>
    </row>
    <row r="58" spans="1:12" ht="20.399999999999999" x14ac:dyDescent="0.2">
      <c r="A58" s="70" t="s">
        <v>119</v>
      </c>
      <c r="B58" s="109">
        <v>302</v>
      </c>
      <c r="C58" s="110" t="s">
        <v>160</v>
      </c>
      <c r="D58" s="110"/>
      <c r="E58" s="110" t="s">
        <v>141</v>
      </c>
      <c r="F58" s="88" t="s">
        <v>161</v>
      </c>
      <c r="G58" s="130" t="s">
        <v>156</v>
      </c>
      <c r="H58" s="111">
        <v>114877</v>
      </c>
      <c r="I58" s="111"/>
      <c r="J58" s="111" t="str">
        <f>IF(ISNUMBER(I58),ROUND(H58*I58,3),"")</f>
        <v/>
      </c>
      <c r="K58" s="85"/>
      <c r="L58" s="78">
        <f>ROUND(H58*K58,2)</f>
        <v>0</v>
      </c>
    </row>
    <row r="59" spans="1:12" s="69" customFormat="1" x14ac:dyDescent="0.2">
      <c r="A59" s="70" t="s">
        <v>5</v>
      </c>
      <c r="B59" s="112"/>
      <c r="C59" s="113"/>
      <c r="D59" s="113"/>
      <c r="E59" s="113"/>
      <c r="F59" s="88" t="s">
        <v>157</v>
      </c>
      <c r="G59" s="115"/>
      <c r="H59" s="114"/>
      <c r="I59" s="114"/>
      <c r="J59" s="114"/>
      <c r="K59" s="80"/>
      <c r="L59" s="79"/>
    </row>
    <row r="60" spans="1:12" s="69" customFormat="1" ht="20.399999999999999" x14ac:dyDescent="0.2">
      <c r="A60" s="70" t="s">
        <v>7</v>
      </c>
      <c r="B60" s="112"/>
      <c r="C60" s="113"/>
      <c r="D60" s="113"/>
      <c r="E60" s="113"/>
      <c r="F60" s="88" t="s">
        <v>162</v>
      </c>
      <c r="G60" s="115"/>
      <c r="H60" s="114"/>
      <c r="I60" s="114"/>
      <c r="J60" s="114"/>
      <c r="K60" s="80"/>
      <c r="L60" s="79"/>
    </row>
    <row r="61" spans="1:12" s="69" customFormat="1" ht="91.8" x14ac:dyDescent="0.2">
      <c r="A61" s="70" t="s">
        <v>8</v>
      </c>
      <c r="B61" s="112"/>
      <c r="C61" s="113"/>
      <c r="D61" s="113"/>
      <c r="E61" s="113"/>
      <c r="F61" s="88" t="s">
        <v>159</v>
      </c>
      <c r="G61" s="115"/>
      <c r="H61" s="114"/>
      <c r="I61" s="114"/>
      <c r="J61" s="114"/>
      <c r="K61" s="80"/>
      <c r="L61" s="79"/>
    </row>
    <row r="62" spans="1:12" s="69" customFormat="1" ht="20.399999999999999" x14ac:dyDescent="0.2">
      <c r="A62" s="70" t="s">
        <v>119</v>
      </c>
      <c r="B62" s="109">
        <v>303</v>
      </c>
      <c r="C62" s="110" t="s">
        <v>163</v>
      </c>
      <c r="D62" s="110"/>
      <c r="E62" s="110" t="s">
        <v>141</v>
      </c>
      <c r="F62" s="88" t="s">
        <v>164</v>
      </c>
      <c r="G62" s="130" t="s">
        <v>156</v>
      </c>
      <c r="H62" s="111">
        <v>114050.33</v>
      </c>
      <c r="I62" s="111"/>
      <c r="J62" s="111" t="str">
        <f>IF(ISNUMBER(I62),ROUND(H62*I62,3),"")</f>
        <v/>
      </c>
      <c r="K62" s="85"/>
      <c r="L62" s="78">
        <f>ROUND(H62*K62,2)</f>
        <v>0</v>
      </c>
    </row>
    <row r="63" spans="1:12" s="69" customFormat="1" x14ac:dyDescent="0.2">
      <c r="A63" s="70" t="s">
        <v>5</v>
      </c>
      <c r="B63" s="112"/>
      <c r="C63" s="113"/>
      <c r="D63" s="113"/>
      <c r="E63" s="113"/>
      <c r="F63" s="88" t="s">
        <v>157</v>
      </c>
      <c r="G63" s="115"/>
      <c r="H63" s="114"/>
      <c r="I63" s="114"/>
      <c r="J63" s="114"/>
      <c r="K63" s="80"/>
      <c r="L63" s="79"/>
    </row>
    <row r="64" spans="1:12" s="69" customFormat="1" ht="20.399999999999999" x14ac:dyDescent="0.2">
      <c r="A64" s="70" t="s">
        <v>7</v>
      </c>
      <c r="B64" s="112"/>
      <c r="C64" s="113"/>
      <c r="D64" s="113"/>
      <c r="E64" s="113"/>
      <c r="F64" s="88" t="s">
        <v>165</v>
      </c>
      <c r="G64" s="115"/>
      <c r="H64" s="114"/>
      <c r="I64" s="114"/>
      <c r="J64" s="114"/>
      <c r="K64" s="80"/>
      <c r="L64" s="79"/>
    </row>
    <row r="65" spans="1:12" s="69" customFormat="1" ht="91.8" x14ac:dyDescent="0.2">
      <c r="A65" s="70" t="s">
        <v>8</v>
      </c>
      <c r="B65" s="112"/>
      <c r="C65" s="113"/>
      <c r="D65" s="113"/>
      <c r="E65" s="113"/>
      <c r="F65" s="88" t="s">
        <v>159</v>
      </c>
      <c r="G65" s="115"/>
      <c r="H65" s="114"/>
      <c r="I65" s="114"/>
      <c r="J65" s="114"/>
      <c r="K65" s="80"/>
      <c r="L65" s="79"/>
    </row>
    <row r="66" spans="1:12" s="69" customFormat="1" x14ac:dyDescent="0.2">
      <c r="A66" s="70"/>
      <c r="B66" s="116"/>
      <c r="C66" s="117"/>
      <c r="D66" s="117"/>
      <c r="E66" s="117"/>
      <c r="F66" s="117"/>
      <c r="G66" s="118"/>
      <c r="H66" s="119"/>
      <c r="I66" s="119"/>
      <c r="J66" s="119"/>
      <c r="K66" s="81"/>
      <c r="L66" s="82"/>
    </row>
    <row r="67" spans="1:12" s="69" customFormat="1" x14ac:dyDescent="0.2">
      <c r="A67" s="70" t="s">
        <v>102</v>
      </c>
      <c r="B67" s="120"/>
      <c r="C67" s="121" t="s">
        <v>321</v>
      </c>
      <c r="D67" s="121"/>
      <c r="E67" s="121"/>
      <c r="F67" s="121" t="s">
        <v>139</v>
      </c>
      <c r="G67" s="122"/>
      <c r="H67" s="123"/>
      <c r="I67" s="123"/>
      <c r="J67" s="123">
        <f>SUBTOTAL(9,J42:J66)</f>
        <v>8740.982</v>
      </c>
      <c r="K67" s="86"/>
      <c r="L67" s="87">
        <f>SUBTOTAL(9,L42:L66)</f>
        <v>0</v>
      </c>
    </row>
    <row r="68" spans="1:12" s="69" customFormat="1" ht="10.8" thickBot="1" x14ac:dyDescent="0.25">
      <c r="A68" s="70"/>
      <c r="B68" s="124"/>
      <c r="C68" s="125"/>
      <c r="D68" s="125"/>
      <c r="E68" s="125"/>
      <c r="F68" s="125"/>
      <c r="G68" s="126"/>
      <c r="H68" s="127"/>
      <c r="I68" s="128"/>
      <c r="J68" s="127"/>
      <c r="K68" s="77"/>
      <c r="L68" s="77"/>
    </row>
    <row r="69" spans="1:12" s="69" customFormat="1" x14ac:dyDescent="0.2">
      <c r="A69" s="70" t="s">
        <v>115</v>
      </c>
      <c r="B69" s="106" t="s">
        <v>116</v>
      </c>
      <c r="C69" s="107" t="s">
        <v>166</v>
      </c>
      <c r="D69" s="107"/>
      <c r="E69" s="107"/>
      <c r="F69" s="107" t="s">
        <v>167</v>
      </c>
      <c r="G69" s="129"/>
      <c r="H69" s="108"/>
      <c r="I69" s="108"/>
      <c r="J69" s="108"/>
      <c r="K69" s="83"/>
      <c r="L69" s="84"/>
    </row>
    <row r="70" spans="1:12" s="69" customFormat="1" ht="20.399999999999999" x14ac:dyDescent="0.2">
      <c r="A70" s="70" t="s">
        <v>119</v>
      </c>
      <c r="B70" s="109">
        <v>7</v>
      </c>
      <c r="C70" s="110" t="s">
        <v>168</v>
      </c>
      <c r="D70" s="110"/>
      <c r="E70" s="110" t="s">
        <v>169</v>
      </c>
      <c r="F70" s="88" t="s">
        <v>170</v>
      </c>
      <c r="G70" s="130" t="s">
        <v>143</v>
      </c>
      <c r="H70" s="111">
        <v>42</v>
      </c>
      <c r="I70" s="111"/>
      <c r="J70" s="111" t="str">
        <f>IF(ISNUMBER(I70),ROUND(H70*I70,3),"")</f>
        <v/>
      </c>
      <c r="K70" s="85"/>
      <c r="L70" s="78">
        <f>ROUND(H70*K70,2)</f>
        <v>0</v>
      </c>
    </row>
    <row r="71" spans="1:12" s="69" customFormat="1" x14ac:dyDescent="0.2">
      <c r="A71" s="70" t="s">
        <v>5</v>
      </c>
      <c r="B71" s="112"/>
      <c r="C71" s="113"/>
      <c r="D71" s="113"/>
      <c r="E71" s="113"/>
      <c r="F71" s="88"/>
      <c r="G71" s="115"/>
      <c r="H71" s="114"/>
      <c r="I71" s="114"/>
      <c r="J71" s="114"/>
      <c r="K71" s="80"/>
      <c r="L71" s="79"/>
    </row>
    <row r="72" spans="1:12" s="69" customFormat="1" x14ac:dyDescent="0.2">
      <c r="A72" s="70" t="s">
        <v>7</v>
      </c>
      <c r="B72" s="112"/>
      <c r="C72" s="113"/>
      <c r="D72" s="113"/>
      <c r="E72" s="113"/>
      <c r="F72" s="88" t="s">
        <v>171</v>
      </c>
      <c r="G72" s="115"/>
      <c r="H72" s="114"/>
      <c r="I72" s="114"/>
      <c r="J72" s="114"/>
      <c r="K72" s="80"/>
      <c r="L72" s="79"/>
    </row>
    <row r="73" spans="1:12" s="69" customFormat="1" x14ac:dyDescent="0.2">
      <c r="A73" s="70" t="s">
        <v>8</v>
      </c>
      <c r="B73" s="112"/>
      <c r="C73" s="113"/>
      <c r="D73" s="113"/>
      <c r="E73" s="113"/>
      <c r="F73" s="88" t="s">
        <v>125</v>
      </c>
      <c r="G73" s="115"/>
      <c r="H73" s="114"/>
      <c r="I73" s="114"/>
      <c r="J73" s="114"/>
      <c r="K73" s="80"/>
      <c r="L73" s="79"/>
    </row>
    <row r="74" spans="1:12" ht="20.399999999999999" x14ac:dyDescent="0.2">
      <c r="A74" s="1" t="s">
        <v>119</v>
      </c>
      <c r="B74" s="109">
        <v>8</v>
      </c>
      <c r="C74" s="110" t="s">
        <v>172</v>
      </c>
      <c r="D74" s="110"/>
      <c r="E74" s="110" t="s">
        <v>169</v>
      </c>
      <c r="F74" s="88" t="s">
        <v>173</v>
      </c>
      <c r="G74" s="130" t="s">
        <v>174</v>
      </c>
      <c r="H74" s="111">
        <v>37680</v>
      </c>
      <c r="I74" s="111"/>
      <c r="J74" s="111" t="str">
        <f>IF(ISNUMBER(I74),ROUND(H74*I74,3),"")</f>
        <v/>
      </c>
      <c r="K74" s="85"/>
      <c r="L74" s="78">
        <f>ROUND(H74*K74,2)</f>
        <v>0</v>
      </c>
    </row>
    <row r="75" spans="1:12" x14ac:dyDescent="0.2">
      <c r="A75" s="1" t="s">
        <v>5</v>
      </c>
      <c r="B75" s="112"/>
      <c r="C75" s="113"/>
      <c r="D75" s="113"/>
      <c r="E75" s="113"/>
      <c r="F75" s="88"/>
      <c r="G75" s="115"/>
      <c r="H75" s="114"/>
      <c r="I75" s="114"/>
      <c r="J75" s="114"/>
      <c r="K75" s="80"/>
      <c r="L75" s="79"/>
    </row>
    <row r="76" spans="1:12" x14ac:dyDescent="0.2">
      <c r="A76" s="1" t="s">
        <v>7</v>
      </c>
      <c r="B76" s="112"/>
      <c r="C76" s="113"/>
      <c r="D76" s="113"/>
      <c r="E76" s="113"/>
      <c r="F76" s="88" t="s">
        <v>175</v>
      </c>
      <c r="G76" s="115"/>
      <c r="H76" s="114"/>
      <c r="I76" s="114"/>
      <c r="J76" s="114"/>
      <c r="K76" s="80"/>
      <c r="L76" s="79"/>
    </row>
    <row r="77" spans="1:12" x14ac:dyDescent="0.2">
      <c r="A77" s="1" t="s">
        <v>8</v>
      </c>
      <c r="B77" s="112"/>
      <c r="C77" s="113"/>
      <c r="D77" s="113"/>
      <c r="E77" s="113"/>
      <c r="F77" s="88" t="s">
        <v>125</v>
      </c>
      <c r="G77" s="115"/>
      <c r="H77" s="114"/>
      <c r="I77" s="114"/>
      <c r="J77" s="114"/>
      <c r="K77" s="80"/>
      <c r="L77" s="79"/>
    </row>
    <row r="78" spans="1:12" x14ac:dyDescent="0.2">
      <c r="A78" s="1" t="s">
        <v>119</v>
      </c>
      <c r="B78" s="109">
        <v>9</v>
      </c>
      <c r="C78" s="110" t="s">
        <v>176</v>
      </c>
      <c r="D78" s="110"/>
      <c r="E78" s="110" t="s">
        <v>121</v>
      </c>
      <c r="F78" s="88" t="s">
        <v>177</v>
      </c>
      <c r="G78" s="130" t="s">
        <v>143</v>
      </c>
      <c r="H78" s="111">
        <v>20</v>
      </c>
      <c r="I78" s="111"/>
      <c r="J78" s="111" t="str">
        <f>IF(ISNUMBER(I78),ROUND(H78*I78,3),"")</f>
        <v/>
      </c>
      <c r="K78" s="85"/>
      <c r="L78" s="78">
        <f>ROUND(H78*K78,2)</f>
        <v>0</v>
      </c>
    </row>
    <row r="79" spans="1:12" x14ac:dyDescent="0.2">
      <c r="A79" s="1" t="s">
        <v>5</v>
      </c>
      <c r="B79" s="112"/>
      <c r="C79" s="113"/>
      <c r="D79" s="113"/>
      <c r="E79" s="113"/>
      <c r="F79" s="88"/>
      <c r="G79" s="115"/>
      <c r="H79" s="114"/>
      <c r="I79" s="114"/>
      <c r="J79" s="114"/>
      <c r="K79" s="80"/>
      <c r="L79" s="79"/>
    </row>
    <row r="80" spans="1:12" x14ac:dyDescent="0.2">
      <c r="A80" s="1" t="s">
        <v>7</v>
      </c>
      <c r="B80" s="112"/>
      <c r="C80" s="113"/>
      <c r="D80" s="113"/>
      <c r="E80" s="113"/>
      <c r="F80" s="88" t="s">
        <v>178</v>
      </c>
      <c r="G80" s="115"/>
      <c r="H80" s="114"/>
      <c r="I80" s="114"/>
      <c r="J80" s="114"/>
      <c r="K80" s="80"/>
      <c r="L80" s="79"/>
    </row>
    <row r="81" spans="1:12" x14ac:dyDescent="0.2">
      <c r="A81" s="1" t="s">
        <v>8</v>
      </c>
      <c r="B81" s="112"/>
      <c r="C81" s="113"/>
      <c r="D81" s="113"/>
      <c r="E81" s="113"/>
      <c r="F81" s="88" t="s">
        <v>125</v>
      </c>
      <c r="G81" s="115"/>
      <c r="H81" s="114"/>
      <c r="I81" s="114"/>
      <c r="J81" s="114"/>
      <c r="K81" s="80"/>
      <c r="L81" s="79"/>
    </row>
    <row r="82" spans="1:12" x14ac:dyDescent="0.2">
      <c r="A82" s="1"/>
      <c r="B82" s="116"/>
      <c r="C82" s="117"/>
      <c r="D82" s="117"/>
      <c r="E82" s="117"/>
      <c r="F82" s="117"/>
      <c r="G82" s="118"/>
      <c r="H82" s="119"/>
      <c r="I82" s="119"/>
      <c r="J82" s="119"/>
      <c r="K82" s="81"/>
      <c r="L82" s="82"/>
    </row>
    <row r="83" spans="1:12" x14ac:dyDescent="0.2">
      <c r="A83" s="1" t="s">
        <v>102</v>
      </c>
      <c r="B83" s="120"/>
      <c r="C83" s="121" t="s">
        <v>322</v>
      </c>
      <c r="D83" s="121"/>
      <c r="E83" s="121"/>
      <c r="F83" s="121" t="s">
        <v>167</v>
      </c>
      <c r="G83" s="122"/>
      <c r="H83" s="123"/>
      <c r="I83" s="123"/>
      <c r="J83" s="123">
        <f>SUBTOTAL(9,J70:J82)</f>
        <v>0</v>
      </c>
      <c r="K83" s="86"/>
      <c r="L83" s="87">
        <f>SUBTOTAL(9,L70:L82)</f>
        <v>0</v>
      </c>
    </row>
    <row r="84" spans="1:12" ht="10.8" thickBot="1" x14ac:dyDescent="0.25">
      <c r="A84" s="1"/>
      <c r="B84" s="124"/>
      <c r="C84" s="125"/>
      <c r="D84" s="125"/>
      <c r="E84" s="125"/>
      <c r="F84" s="125"/>
      <c r="G84" s="126"/>
      <c r="H84" s="127"/>
      <c r="I84" s="128"/>
      <c r="J84" s="127"/>
      <c r="K84" s="77"/>
      <c r="L84" s="77"/>
    </row>
    <row r="85" spans="1:12" x14ac:dyDescent="0.2">
      <c r="A85" s="1" t="s">
        <v>115</v>
      </c>
      <c r="B85" s="106" t="s">
        <v>116</v>
      </c>
      <c r="C85" s="107" t="s">
        <v>179</v>
      </c>
      <c r="D85" s="107"/>
      <c r="E85" s="107"/>
      <c r="F85" s="107" t="s">
        <v>180</v>
      </c>
      <c r="G85" s="129"/>
      <c r="H85" s="108"/>
      <c r="I85" s="108"/>
      <c r="J85" s="108"/>
      <c r="K85" s="83"/>
      <c r="L85" s="84"/>
    </row>
    <row r="86" spans="1:12" x14ac:dyDescent="0.2">
      <c r="A86" s="1" t="s">
        <v>119</v>
      </c>
      <c r="B86" s="109">
        <v>10</v>
      </c>
      <c r="C86" s="110" t="s">
        <v>181</v>
      </c>
      <c r="D86" s="110"/>
      <c r="E86" s="110" t="s">
        <v>182</v>
      </c>
      <c r="F86" s="88" t="s">
        <v>183</v>
      </c>
      <c r="G86" s="130" t="s">
        <v>184</v>
      </c>
      <c r="H86" s="111">
        <v>300</v>
      </c>
      <c r="I86" s="111"/>
      <c r="J86" s="111" t="str">
        <f>IF(ISNUMBER(I86),ROUND(H86*I86,3),"")</f>
        <v/>
      </c>
      <c r="K86" s="85"/>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185</v>
      </c>
      <c r="G88" s="115"/>
      <c r="H88" s="114"/>
      <c r="I88" s="114"/>
      <c r="J88" s="114"/>
      <c r="K88" s="80"/>
      <c r="L88" s="79"/>
    </row>
    <row r="89" spans="1:12" x14ac:dyDescent="0.2">
      <c r="A89" s="1" t="s">
        <v>8</v>
      </c>
      <c r="B89" s="112"/>
      <c r="C89" s="113"/>
      <c r="D89" s="113"/>
      <c r="E89" s="113"/>
      <c r="F89" s="88" t="s">
        <v>125</v>
      </c>
      <c r="G89" s="115"/>
      <c r="H89" s="114"/>
      <c r="I89" s="114"/>
      <c r="J89" s="114"/>
      <c r="K89" s="80"/>
      <c r="L89" s="79"/>
    </row>
    <row r="90" spans="1:12" ht="20.399999999999999" x14ac:dyDescent="0.2">
      <c r="A90" s="1" t="s">
        <v>119</v>
      </c>
      <c r="B90" s="109">
        <v>11</v>
      </c>
      <c r="C90" s="110" t="s">
        <v>186</v>
      </c>
      <c r="D90" s="110"/>
      <c r="E90" s="110" t="s">
        <v>187</v>
      </c>
      <c r="F90" s="88" t="s">
        <v>188</v>
      </c>
      <c r="G90" s="130" t="s">
        <v>184</v>
      </c>
      <c r="H90" s="111">
        <v>8260.3880000000008</v>
      </c>
      <c r="I90" s="111"/>
      <c r="J90" s="111" t="str">
        <f>IF(ISNUMBER(I90),ROUND(H90*I90,3),"")</f>
        <v/>
      </c>
      <c r="K90" s="85"/>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189</v>
      </c>
      <c r="G92" s="115"/>
      <c r="H92" s="114"/>
      <c r="I92" s="114"/>
      <c r="J92" s="114"/>
      <c r="K92" s="80"/>
      <c r="L92" s="79"/>
    </row>
    <row r="93" spans="1:12" ht="285.60000000000002" x14ac:dyDescent="0.2">
      <c r="A93" s="1" t="s">
        <v>8</v>
      </c>
      <c r="B93" s="112"/>
      <c r="C93" s="113"/>
      <c r="D93" s="113"/>
      <c r="E93" s="113"/>
      <c r="F93" s="88" t="s">
        <v>190</v>
      </c>
      <c r="G93" s="115"/>
      <c r="H93" s="114"/>
      <c r="I93" s="114"/>
      <c r="J93" s="114"/>
      <c r="K93" s="80"/>
      <c r="L93" s="79"/>
    </row>
    <row r="94" spans="1:12" ht="20.399999999999999" x14ac:dyDescent="0.2">
      <c r="A94" s="1" t="s">
        <v>119</v>
      </c>
      <c r="B94" s="109">
        <v>12</v>
      </c>
      <c r="C94" s="110" t="s">
        <v>191</v>
      </c>
      <c r="D94" s="110"/>
      <c r="E94" s="110" t="s">
        <v>187</v>
      </c>
      <c r="F94" s="88" t="s">
        <v>192</v>
      </c>
      <c r="G94" s="130" t="s">
        <v>184</v>
      </c>
      <c r="H94" s="111">
        <v>5467.6030000000001</v>
      </c>
      <c r="I94" s="111"/>
      <c r="J94" s="111" t="str">
        <f>IF(ISNUMBER(I94),ROUND(H94*I94,3),"")</f>
        <v/>
      </c>
      <c r="K94" s="85"/>
      <c r="L94" s="78">
        <f>ROUND(H94*K94,2)</f>
        <v>0</v>
      </c>
    </row>
    <row r="95" spans="1:12" x14ac:dyDescent="0.2">
      <c r="A95" s="1" t="s">
        <v>5</v>
      </c>
      <c r="B95" s="112"/>
      <c r="C95" s="113"/>
      <c r="D95" s="113"/>
      <c r="E95" s="113"/>
      <c r="F95" s="88"/>
      <c r="G95" s="115"/>
      <c r="H95" s="114"/>
      <c r="I95" s="114"/>
      <c r="J95" s="114"/>
      <c r="K95" s="80"/>
      <c r="L95" s="79"/>
    </row>
    <row r="96" spans="1:12" x14ac:dyDescent="0.2">
      <c r="A96" s="1" t="s">
        <v>7</v>
      </c>
      <c r="B96" s="112"/>
      <c r="C96" s="113"/>
      <c r="D96" s="113"/>
      <c r="E96" s="113"/>
      <c r="F96" s="88" t="s">
        <v>193</v>
      </c>
      <c r="G96" s="115"/>
      <c r="H96" s="114"/>
      <c r="I96" s="114"/>
      <c r="J96" s="114"/>
      <c r="K96" s="80"/>
      <c r="L96" s="79"/>
    </row>
    <row r="97" spans="1:12" ht="285.60000000000002" x14ac:dyDescent="0.2">
      <c r="A97" s="1" t="s">
        <v>8</v>
      </c>
      <c r="B97" s="112"/>
      <c r="C97" s="113"/>
      <c r="D97" s="113"/>
      <c r="E97" s="113"/>
      <c r="F97" s="88" t="s">
        <v>194</v>
      </c>
      <c r="G97" s="115"/>
      <c r="H97" s="114"/>
      <c r="I97" s="114"/>
      <c r="J97" s="114"/>
      <c r="K97" s="80"/>
      <c r="L97" s="79"/>
    </row>
    <row r="98" spans="1:12" ht="20.399999999999999" x14ac:dyDescent="0.2">
      <c r="A98" s="1" t="s">
        <v>119</v>
      </c>
      <c r="B98" s="109">
        <v>13</v>
      </c>
      <c r="C98" s="110" t="s">
        <v>195</v>
      </c>
      <c r="D98" s="110"/>
      <c r="E98" s="110" t="s">
        <v>169</v>
      </c>
      <c r="F98" s="88" t="s">
        <v>196</v>
      </c>
      <c r="G98" s="130" t="s">
        <v>184</v>
      </c>
      <c r="H98" s="111">
        <v>13727.99</v>
      </c>
      <c r="I98" s="111"/>
      <c r="J98" s="111" t="str">
        <f>IF(ISNUMBER(I98),ROUND(H98*I98,3),"")</f>
        <v/>
      </c>
      <c r="K98" s="85"/>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197</v>
      </c>
      <c r="G100" s="115"/>
      <c r="H100" s="114"/>
      <c r="I100" s="114"/>
      <c r="J100" s="114"/>
      <c r="K100" s="80"/>
      <c r="L100" s="79"/>
    </row>
    <row r="101" spans="1:12" x14ac:dyDescent="0.2">
      <c r="A101" s="1" t="s">
        <v>8</v>
      </c>
      <c r="B101" s="112"/>
      <c r="C101" s="113"/>
      <c r="D101" s="113"/>
      <c r="E101" s="113"/>
      <c r="F101" s="88" t="s">
        <v>125</v>
      </c>
      <c r="G101" s="115"/>
      <c r="H101" s="114"/>
      <c r="I101" s="114"/>
      <c r="J101" s="114"/>
      <c r="K101" s="80"/>
      <c r="L101" s="79"/>
    </row>
    <row r="102" spans="1:12" ht="20.399999999999999" x14ac:dyDescent="0.2">
      <c r="A102" s="1" t="s">
        <v>119</v>
      </c>
      <c r="B102" s="109">
        <v>14</v>
      </c>
      <c r="C102" s="110" t="s">
        <v>198</v>
      </c>
      <c r="D102" s="110"/>
      <c r="E102" s="110" t="s">
        <v>169</v>
      </c>
      <c r="F102" s="88" t="s">
        <v>199</v>
      </c>
      <c r="G102" s="130" t="s">
        <v>184</v>
      </c>
      <c r="H102" s="111">
        <v>420</v>
      </c>
      <c r="I102" s="111"/>
      <c r="J102" s="111" t="str">
        <f>IF(ISNUMBER(I102),ROUND(H102*I102,3),"")</f>
        <v/>
      </c>
      <c r="K102" s="85"/>
      <c r="L102" s="78">
        <f>ROUND(H102*K102,2)</f>
        <v>0</v>
      </c>
    </row>
    <row r="103" spans="1:12" x14ac:dyDescent="0.2">
      <c r="A103" s="1" t="s">
        <v>5</v>
      </c>
      <c r="B103" s="112"/>
      <c r="C103" s="113"/>
      <c r="D103" s="113"/>
      <c r="E103" s="113"/>
      <c r="F103" s="88"/>
      <c r="G103" s="115"/>
      <c r="H103" s="114"/>
      <c r="I103" s="114"/>
      <c r="J103" s="114"/>
      <c r="K103" s="80"/>
      <c r="L103" s="79"/>
    </row>
    <row r="104" spans="1:12" x14ac:dyDescent="0.2">
      <c r="A104" s="1" t="s">
        <v>7</v>
      </c>
      <c r="B104" s="112"/>
      <c r="C104" s="113"/>
      <c r="D104" s="113"/>
      <c r="E104" s="113"/>
      <c r="F104" s="88" t="s">
        <v>200</v>
      </c>
      <c r="G104" s="115"/>
      <c r="H104" s="114"/>
      <c r="I104" s="114"/>
      <c r="J104" s="114"/>
      <c r="K104" s="80"/>
      <c r="L104" s="79"/>
    </row>
    <row r="105" spans="1:12" x14ac:dyDescent="0.2">
      <c r="A105" s="1" t="s">
        <v>8</v>
      </c>
      <c r="B105" s="112"/>
      <c r="C105" s="113"/>
      <c r="D105" s="113"/>
      <c r="E105" s="113"/>
      <c r="F105" s="88" t="s">
        <v>125</v>
      </c>
      <c r="G105" s="115"/>
      <c r="H105" s="114"/>
      <c r="I105" s="114"/>
      <c r="J105" s="114"/>
      <c r="K105" s="80"/>
      <c r="L105" s="79"/>
    </row>
    <row r="106" spans="1:12" x14ac:dyDescent="0.2">
      <c r="A106" s="1"/>
      <c r="B106" s="116"/>
      <c r="C106" s="117"/>
      <c r="D106" s="117"/>
      <c r="E106" s="117"/>
      <c r="F106" s="117"/>
      <c r="G106" s="118"/>
      <c r="H106" s="119"/>
      <c r="I106" s="119"/>
      <c r="J106" s="119"/>
      <c r="K106" s="81"/>
      <c r="L106" s="82"/>
    </row>
    <row r="107" spans="1:12" x14ac:dyDescent="0.2">
      <c r="A107" s="1" t="s">
        <v>102</v>
      </c>
      <c r="B107" s="120"/>
      <c r="C107" s="121" t="s">
        <v>323</v>
      </c>
      <c r="D107" s="121"/>
      <c r="E107" s="121"/>
      <c r="F107" s="121" t="s">
        <v>180</v>
      </c>
      <c r="G107" s="122"/>
      <c r="H107" s="123"/>
      <c r="I107" s="123"/>
      <c r="J107" s="123">
        <f>SUBTOTAL(9,J86:J106)</f>
        <v>0</v>
      </c>
      <c r="K107" s="86"/>
      <c r="L107" s="87">
        <f>SUBTOTAL(9,L86:L106)</f>
        <v>0</v>
      </c>
    </row>
    <row r="108" spans="1:12" ht="10.8" thickBot="1" x14ac:dyDescent="0.25">
      <c r="A108" s="1"/>
      <c r="B108" s="124"/>
      <c r="C108" s="125"/>
      <c r="D108" s="125"/>
      <c r="E108" s="125"/>
      <c r="F108" s="125"/>
      <c r="G108" s="126"/>
      <c r="H108" s="127"/>
      <c r="I108" s="128"/>
      <c r="J108" s="127"/>
      <c r="K108" s="77"/>
      <c r="L108" s="77"/>
    </row>
    <row r="109" spans="1:12" x14ac:dyDescent="0.2">
      <c r="A109" s="1" t="s">
        <v>115</v>
      </c>
      <c r="B109" s="106" t="s">
        <v>116</v>
      </c>
      <c r="C109" s="107" t="s">
        <v>201</v>
      </c>
      <c r="D109" s="107"/>
      <c r="E109" s="107"/>
      <c r="F109" s="107" t="s">
        <v>202</v>
      </c>
      <c r="G109" s="129"/>
      <c r="H109" s="108"/>
      <c r="I109" s="108"/>
      <c r="J109" s="108"/>
      <c r="K109" s="83"/>
      <c r="L109" s="84"/>
    </row>
    <row r="110" spans="1:12" ht="20.399999999999999" x14ac:dyDescent="0.2">
      <c r="A110" s="1" t="s">
        <v>119</v>
      </c>
      <c r="B110" s="109">
        <v>15</v>
      </c>
      <c r="C110" s="110" t="s">
        <v>203</v>
      </c>
      <c r="D110" s="110"/>
      <c r="E110" s="110" t="s">
        <v>169</v>
      </c>
      <c r="F110" s="88" t="s">
        <v>204</v>
      </c>
      <c r="G110" s="130" t="s">
        <v>184</v>
      </c>
      <c r="H110" s="111">
        <v>13727.992</v>
      </c>
      <c r="I110" s="111"/>
      <c r="J110" s="111" t="str">
        <f>IF(ISNUMBER(I110),ROUND(H110*I110,3),"")</f>
        <v/>
      </c>
      <c r="K110" s="85"/>
      <c r="L110" s="78">
        <f>ROUND(H110*K110,2)</f>
        <v>0</v>
      </c>
    </row>
    <row r="111" spans="1:12" x14ac:dyDescent="0.2">
      <c r="A111" s="1" t="s">
        <v>5</v>
      </c>
      <c r="B111" s="112"/>
      <c r="C111" s="113"/>
      <c r="D111" s="113"/>
      <c r="E111" s="113"/>
      <c r="F111" s="88"/>
      <c r="G111" s="115"/>
      <c r="H111" s="114"/>
      <c r="I111" s="114"/>
      <c r="J111" s="114"/>
      <c r="K111" s="80"/>
      <c r="L111" s="79"/>
    </row>
    <row r="112" spans="1:12" x14ac:dyDescent="0.2">
      <c r="A112" s="1" t="s">
        <v>7</v>
      </c>
      <c r="B112" s="112"/>
      <c r="C112" s="113"/>
      <c r="D112" s="113"/>
      <c r="E112" s="113"/>
      <c r="F112" s="88" t="s">
        <v>205</v>
      </c>
      <c r="G112" s="115"/>
      <c r="H112" s="114"/>
      <c r="I112" s="114"/>
      <c r="J112" s="114"/>
      <c r="K112" s="80"/>
      <c r="L112" s="79"/>
    </row>
    <row r="113" spans="1:12" x14ac:dyDescent="0.2">
      <c r="A113" s="1" t="s">
        <v>8</v>
      </c>
      <c r="B113" s="112"/>
      <c r="C113" s="113"/>
      <c r="D113" s="113"/>
      <c r="E113" s="113"/>
      <c r="F113" s="88" t="s">
        <v>125</v>
      </c>
      <c r="G113" s="115"/>
      <c r="H113" s="114"/>
      <c r="I113" s="114"/>
      <c r="J113" s="114"/>
      <c r="K113" s="80"/>
      <c r="L113" s="79"/>
    </row>
    <row r="114" spans="1:12" ht="20.399999999999999" x14ac:dyDescent="0.2">
      <c r="A114" s="1" t="s">
        <v>119</v>
      </c>
      <c r="B114" s="109">
        <v>16</v>
      </c>
      <c r="C114" s="110" t="s">
        <v>206</v>
      </c>
      <c r="D114" s="110"/>
      <c r="E114" s="110" t="s">
        <v>169</v>
      </c>
      <c r="F114" s="88" t="s">
        <v>207</v>
      </c>
      <c r="G114" s="130" t="s">
        <v>143</v>
      </c>
      <c r="H114" s="111">
        <v>446</v>
      </c>
      <c r="I114" s="111"/>
      <c r="J114" s="111" t="str">
        <f>IF(ISNUMBER(I114),ROUND(H114*I114,3),"")</f>
        <v/>
      </c>
      <c r="K114" s="85"/>
      <c r="L114" s="78">
        <f>ROUND(H114*K114,2)</f>
        <v>0</v>
      </c>
    </row>
    <row r="115" spans="1:12" x14ac:dyDescent="0.2">
      <c r="A115" s="1" t="s">
        <v>5</v>
      </c>
      <c r="B115" s="112"/>
      <c r="C115" s="113"/>
      <c r="D115" s="113"/>
      <c r="E115" s="113"/>
      <c r="F115" s="88"/>
      <c r="G115" s="115"/>
      <c r="H115" s="114"/>
      <c r="I115" s="114"/>
      <c r="J115" s="114"/>
      <c r="K115" s="80"/>
      <c r="L115" s="79"/>
    </row>
    <row r="116" spans="1:12" x14ac:dyDescent="0.2">
      <c r="A116" s="1" t="s">
        <v>7</v>
      </c>
      <c r="B116" s="112"/>
      <c r="C116" s="113"/>
      <c r="D116" s="113"/>
      <c r="E116" s="113"/>
      <c r="F116" s="88" t="s">
        <v>208</v>
      </c>
      <c r="G116" s="115"/>
      <c r="H116" s="114"/>
      <c r="I116" s="114"/>
      <c r="J116" s="114"/>
      <c r="K116" s="80"/>
      <c r="L116" s="79"/>
    </row>
    <row r="117" spans="1:12" x14ac:dyDescent="0.2">
      <c r="A117" s="1" t="s">
        <v>8</v>
      </c>
      <c r="B117" s="112"/>
      <c r="C117" s="113"/>
      <c r="D117" s="113"/>
      <c r="E117" s="113"/>
      <c r="F117" s="88" t="s">
        <v>125</v>
      </c>
      <c r="G117" s="115"/>
      <c r="H117" s="114"/>
      <c r="I117" s="114"/>
      <c r="J117" s="114"/>
      <c r="K117" s="80"/>
      <c r="L117" s="79"/>
    </row>
    <row r="118" spans="1:12" ht="20.399999999999999" x14ac:dyDescent="0.2">
      <c r="A118" s="1" t="s">
        <v>119</v>
      </c>
      <c r="B118" s="109">
        <v>17</v>
      </c>
      <c r="C118" s="110" t="s">
        <v>209</v>
      </c>
      <c r="D118" s="110"/>
      <c r="E118" s="110" t="s">
        <v>169</v>
      </c>
      <c r="F118" s="88" t="s">
        <v>210</v>
      </c>
      <c r="G118" s="130" t="s">
        <v>143</v>
      </c>
      <c r="H118" s="111">
        <v>32</v>
      </c>
      <c r="I118" s="111"/>
      <c r="J118" s="111" t="str">
        <f>IF(ISNUMBER(I118),ROUND(H118*I118,3),"")</f>
        <v/>
      </c>
      <c r="K118" s="85"/>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211</v>
      </c>
      <c r="G120" s="115"/>
      <c r="H120" s="114"/>
      <c r="I120" s="114"/>
      <c r="J120" s="114"/>
      <c r="K120" s="80"/>
      <c r="L120" s="79"/>
    </row>
    <row r="121" spans="1:12" x14ac:dyDescent="0.2">
      <c r="A121" s="1" t="s">
        <v>8</v>
      </c>
      <c r="B121" s="112"/>
      <c r="C121" s="113"/>
      <c r="D121" s="113"/>
      <c r="E121" s="113"/>
      <c r="F121" s="88" t="s">
        <v>125</v>
      </c>
      <c r="G121" s="115"/>
      <c r="H121" s="114"/>
      <c r="I121" s="114"/>
      <c r="J121" s="114"/>
      <c r="K121" s="80"/>
      <c r="L121" s="79"/>
    </row>
    <row r="122" spans="1:12" x14ac:dyDescent="0.2">
      <c r="A122" s="1" t="s">
        <v>119</v>
      </c>
      <c r="B122" s="109">
        <v>18</v>
      </c>
      <c r="C122" s="110" t="s">
        <v>212</v>
      </c>
      <c r="D122" s="110"/>
      <c r="E122" s="110" t="s">
        <v>121</v>
      </c>
      <c r="F122" s="88" t="s">
        <v>213</v>
      </c>
      <c r="G122" s="130" t="s">
        <v>143</v>
      </c>
      <c r="H122" s="111">
        <v>1141</v>
      </c>
      <c r="I122" s="111"/>
      <c r="J122" s="111" t="str">
        <f>IF(ISNUMBER(I122),ROUND(H122*I122,3),"")</f>
        <v/>
      </c>
      <c r="K122" s="85"/>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214</v>
      </c>
      <c r="G124" s="115"/>
      <c r="H124" s="114"/>
      <c r="I124" s="114"/>
      <c r="J124" s="114"/>
      <c r="K124" s="80"/>
      <c r="L124" s="79"/>
    </row>
    <row r="125" spans="1:12" x14ac:dyDescent="0.2">
      <c r="A125" s="1" t="s">
        <v>8</v>
      </c>
      <c r="B125" s="112"/>
      <c r="C125" s="113"/>
      <c r="D125" s="113"/>
      <c r="E125" s="113"/>
      <c r="F125" s="88" t="s">
        <v>125</v>
      </c>
      <c r="G125" s="115"/>
      <c r="H125" s="114"/>
      <c r="I125" s="114"/>
      <c r="J125" s="114"/>
      <c r="K125" s="80"/>
      <c r="L125" s="79"/>
    </row>
    <row r="126" spans="1:12" x14ac:dyDescent="0.2">
      <c r="A126" s="1"/>
      <c r="B126" s="116"/>
      <c r="C126" s="117"/>
      <c r="D126" s="117"/>
      <c r="E126" s="117"/>
      <c r="F126" s="117"/>
      <c r="G126" s="118"/>
      <c r="H126" s="119"/>
      <c r="I126" s="119"/>
      <c r="J126" s="119"/>
      <c r="K126" s="81"/>
      <c r="L126" s="82"/>
    </row>
    <row r="127" spans="1:12" x14ac:dyDescent="0.2">
      <c r="A127" s="1" t="s">
        <v>102</v>
      </c>
      <c r="B127" s="120"/>
      <c r="C127" s="121" t="s">
        <v>324</v>
      </c>
      <c r="D127" s="121"/>
      <c r="E127" s="121"/>
      <c r="F127" s="121" t="s">
        <v>202</v>
      </c>
      <c r="G127" s="122"/>
      <c r="H127" s="123"/>
      <c r="I127" s="123"/>
      <c r="J127" s="123">
        <f>SUBTOTAL(9,J110:J126)</f>
        <v>0</v>
      </c>
      <c r="K127" s="86"/>
      <c r="L127" s="87">
        <f>SUBTOTAL(9,L110:L126)</f>
        <v>0</v>
      </c>
    </row>
    <row r="128" spans="1:12" ht="10.8" thickBot="1" x14ac:dyDescent="0.25">
      <c r="A128" s="1"/>
      <c r="B128" s="124"/>
      <c r="C128" s="125"/>
      <c r="D128" s="125"/>
      <c r="E128" s="125"/>
      <c r="F128" s="125"/>
      <c r="G128" s="126"/>
      <c r="H128" s="127"/>
      <c r="I128" s="128"/>
      <c r="J128" s="127"/>
      <c r="K128" s="77"/>
      <c r="L128" s="77"/>
    </row>
    <row r="129" spans="1:12" x14ac:dyDescent="0.2">
      <c r="A129" s="1" t="s">
        <v>115</v>
      </c>
      <c r="B129" s="106" t="s">
        <v>116</v>
      </c>
      <c r="C129" s="107" t="s">
        <v>215</v>
      </c>
      <c r="D129" s="107"/>
      <c r="E129" s="107"/>
      <c r="F129" s="107" t="s">
        <v>216</v>
      </c>
      <c r="G129" s="129"/>
      <c r="H129" s="108"/>
      <c r="I129" s="108"/>
      <c r="J129" s="108"/>
      <c r="K129" s="83"/>
      <c r="L129" s="84"/>
    </row>
    <row r="130" spans="1:12" ht="20.399999999999999" x14ac:dyDescent="0.2">
      <c r="A130" s="1" t="s">
        <v>119</v>
      </c>
      <c r="B130" s="109">
        <v>19</v>
      </c>
      <c r="C130" s="110" t="s">
        <v>217</v>
      </c>
      <c r="D130" s="110"/>
      <c r="E130" s="110" t="s">
        <v>169</v>
      </c>
      <c r="F130" s="88" t="s">
        <v>218</v>
      </c>
      <c r="G130" s="130" t="s">
        <v>143</v>
      </c>
      <c r="H130" s="111">
        <v>2</v>
      </c>
      <c r="I130" s="111"/>
      <c r="J130" s="111" t="str">
        <f>IF(ISNUMBER(I130),ROUND(H130*I130,3),"")</f>
        <v/>
      </c>
      <c r="K130" s="85"/>
      <c r="L130" s="78">
        <f>ROUND(H130*K130,2)</f>
        <v>0</v>
      </c>
    </row>
    <row r="131" spans="1:12" x14ac:dyDescent="0.2">
      <c r="A131" s="1" t="s">
        <v>5</v>
      </c>
      <c r="B131" s="112"/>
      <c r="C131" s="113"/>
      <c r="D131" s="113"/>
      <c r="E131" s="113"/>
      <c r="F131" s="88"/>
      <c r="G131" s="115"/>
      <c r="H131" s="114"/>
      <c r="I131" s="114"/>
      <c r="J131" s="114"/>
      <c r="K131" s="80"/>
      <c r="L131" s="79"/>
    </row>
    <row r="132" spans="1:12" x14ac:dyDescent="0.2">
      <c r="A132" s="1" t="s">
        <v>7</v>
      </c>
      <c r="B132" s="112"/>
      <c r="C132" s="113"/>
      <c r="D132" s="113"/>
      <c r="E132" s="113"/>
      <c r="F132" s="88"/>
      <c r="G132" s="115"/>
      <c r="H132" s="114"/>
      <c r="I132" s="114"/>
      <c r="J132" s="114"/>
      <c r="K132" s="80"/>
      <c r="L132" s="79"/>
    </row>
    <row r="133" spans="1:12" x14ac:dyDescent="0.2">
      <c r="A133" s="1" t="s">
        <v>8</v>
      </c>
      <c r="B133" s="112"/>
      <c r="C133" s="113"/>
      <c r="D133" s="113"/>
      <c r="E133" s="113"/>
      <c r="F133" s="88" t="s">
        <v>125</v>
      </c>
      <c r="G133" s="115"/>
      <c r="H133" s="114"/>
      <c r="I133" s="114"/>
      <c r="J133" s="114"/>
      <c r="K133" s="80"/>
      <c r="L133" s="79"/>
    </row>
    <row r="134" spans="1:12" ht="20.399999999999999" x14ac:dyDescent="0.2">
      <c r="A134" s="1" t="s">
        <v>119</v>
      </c>
      <c r="B134" s="109">
        <v>20</v>
      </c>
      <c r="C134" s="110" t="s">
        <v>219</v>
      </c>
      <c r="D134" s="110"/>
      <c r="E134" s="110" t="s">
        <v>169</v>
      </c>
      <c r="F134" s="88" t="s">
        <v>220</v>
      </c>
      <c r="G134" s="130" t="s">
        <v>221</v>
      </c>
      <c r="H134" s="111">
        <v>702</v>
      </c>
      <c r="I134" s="111"/>
      <c r="J134" s="111" t="str">
        <f>IF(ISNUMBER(I134),ROUND(H134*I134,3),"")</f>
        <v/>
      </c>
      <c r="K134" s="85"/>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222</v>
      </c>
      <c r="G136" s="115"/>
      <c r="H136" s="114"/>
      <c r="I136" s="114"/>
      <c r="J136" s="114"/>
      <c r="K136" s="80"/>
      <c r="L136" s="79"/>
    </row>
    <row r="137" spans="1:12" x14ac:dyDescent="0.2">
      <c r="A137" s="1" t="s">
        <v>8</v>
      </c>
      <c r="B137" s="112"/>
      <c r="C137" s="113"/>
      <c r="D137" s="113"/>
      <c r="E137" s="113"/>
      <c r="F137" s="88" t="s">
        <v>125</v>
      </c>
      <c r="G137" s="115"/>
      <c r="H137" s="114"/>
      <c r="I137" s="114"/>
      <c r="J137" s="114"/>
      <c r="K137" s="80"/>
      <c r="L137" s="79"/>
    </row>
    <row r="138" spans="1:12" x14ac:dyDescent="0.2">
      <c r="A138" s="1" t="s">
        <v>119</v>
      </c>
      <c r="B138" s="109">
        <v>21</v>
      </c>
      <c r="C138" s="110" t="s">
        <v>223</v>
      </c>
      <c r="D138" s="110"/>
      <c r="E138" s="110" t="s">
        <v>187</v>
      </c>
      <c r="F138" s="88" t="s">
        <v>224</v>
      </c>
      <c r="G138" s="130" t="s">
        <v>225</v>
      </c>
      <c r="H138" s="111">
        <v>256</v>
      </c>
      <c r="I138" s="111"/>
      <c r="J138" s="111" t="str">
        <f>IF(ISNUMBER(I138),ROUND(H138*I138,3),"")</f>
        <v/>
      </c>
      <c r="K138" s="85"/>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226</v>
      </c>
      <c r="G140" s="115"/>
      <c r="H140" s="114"/>
      <c r="I140" s="114"/>
      <c r="J140" s="114"/>
      <c r="K140" s="80"/>
      <c r="L140" s="79"/>
    </row>
    <row r="141" spans="1:12" x14ac:dyDescent="0.2">
      <c r="A141" s="1" t="s">
        <v>8</v>
      </c>
      <c r="B141" s="112"/>
      <c r="C141" s="113"/>
      <c r="D141" s="113"/>
      <c r="E141" s="113"/>
      <c r="F141" s="88"/>
      <c r="G141" s="115"/>
      <c r="H141" s="114"/>
      <c r="I141" s="114"/>
      <c r="J141" s="114"/>
      <c r="K141" s="80"/>
      <c r="L141" s="79"/>
    </row>
    <row r="142" spans="1:12" x14ac:dyDescent="0.2">
      <c r="A142" s="1"/>
      <c r="B142" s="116"/>
      <c r="C142" s="117"/>
      <c r="D142" s="117"/>
      <c r="E142" s="117"/>
      <c r="F142" s="117"/>
      <c r="G142" s="118"/>
      <c r="H142" s="119"/>
      <c r="I142" s="119"/>
      <c r="J142" s="119"/>
      <c r="K142" s="81"/>
      <c r="L142" s="82"/>
    </row>
    <row r="143" spans="1:12" x14ac:dyDescent="0.2">
      <c r="A143" s="1" t="s">
        <v>102</v>
      </c>
      <c r="B143" s="120"/>
      <c r="C143" s="121" t="s">
        <v>325</v>
      </c>
      <c r="D143" s="121"/>
      <c r="E143" s="121"/>
      <c r="F143" s="121" t="s">
        <v>216</v>
      </c>
      <c r="G143" s="122"/>
      <c r="H143" s="123"/>
      <c r="I143" s="123"/>
      <c r="J143" s="123">
        <f>SUBTOTAL(9,J130:J142)</f>
        <v>0</v>
      </c>
      <c r="K143" s="86"/>
      <c r="L143" s="87">
        <f>SUBTOTAL(9,L130:L142)</f>
        <v>0</v>
      </c>
    </row>
    <row r="144" spans="1:12" ht="10.8" thickBot="1" x14ac:dyDescent="0.25">
      <c r="A144" s="1"/>
      <c r="B144" s="124"/>
      <c r="C144" s="125"/>
      <c r="D144" s="125"/>
      <c r="E144" s="125"/>
      <c r="F144" s="125"/>
      <c r="G144" s="126"/>
      <c r="H144" s="127"/>
      <c r="I144" s="128"/>
      <c r="J144" s="127"/>
      <c r="K144" s="77"/>
      <c r="L144" s="77"/>
    </row>
    <row r="145" spans="1:12" x14ac:dyDescent="0.2">
      <c r="A145" s="1" t="s">
        <v>115</v>
      </c>
      <c r="B145" s="106" t="s">
        <v>116</v>
      </c>
      <c r="C145" s="107" t="s">
        <v>227</v>
      </c>
      <c r="D145" s="107"/>
      <c r="E145" s="107"/>
      <c r="F145" s="107" t="s">
        <v>228</v>
      </c>
      <c r="G145" s="129"/>
      <c r="H145" s="108"/>
      <c r="I145" s="108"/>
      <c r="J145" s="108"/>
      <c r="K145" s="83"/>
      <c r="L145" s="84"/>
    </row>
    <row r="146" spans="1:12" ht="20.399999999999999" x14ac:dyDescent="0.2">
      <c r="A146" s="1" t="s">
        <v>119</v>
      </c>
      <c r="B146" s="109">
        <v>22</v>
      </c>
      <c r="C146" s="110" t="s">
        <v>229</v>
      </c>
      <c r="D146" s="110"/>
      <c r="E146" s="110" t="s">
        <v>169</v>
      </c>
      <c r="F146" s="88" t="s">
        <v>230</v>
      </c>
      <c r="G146" s="130" t="s">
        <v>184</v>
      </c>
      <c r="H146" s="111">
        <v>13546.1</v>
      </c>
      <c r="I146" s="111"/>
      <c r="J146" s="111" t="str">
        <f>IF(ISNUMBER(I146),ROUND(H146*I146,3),"")</f>
        <v/>
      </c>
      <c r="K146" s="85"/>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t="s">
        <v>231</v>
      </c>
      <c r="G148" s="115"/>
      <c r="H148" s="114"/>
      <c r="I148" s="114"/>
      <c r="J148" s="114"/>
      <c r="K148" s="80"/>
      <c r="L148" s="79"/>
    </row>
    <row r="149" spans="1:12" x14ac:dyDescent="0.2">
      <c r="A149" s="1" t="s">
        <v>8</v>
      </c>
      <c r="B149" s="112"/>
      <c r="C149" s="113"/>
      <c r="D149" s="113"/>
      <c r="E149" s="113"/>
      <c r="F149" s="88" t="s">
        <v>125</v>
      </c>
      <c r="G149" s="115"/>
      <c r="H149" s="114"/>
      <c r="I149" s="114"/>
      <c r="J149" s="114"/>
      <c r="K149" s="80"/>
      <c r="L149" s="79"/>
    </row>
    <row r="150" spans="1:12" ht="20.399999999999999" x14ac:dyDescent="0.2">
      <c r="A150" s="1" t="s">
        <v>119</v>
      </c>
      <c r="B150" s="109">
        <v>23</v>
      </c>
      <c r="C150" s="110" t="s">
        <v>232</v>
      </c>
      <c r="D150" s="110"/>
      <c r="E150" s="110" t="s">
        <v>169</v>
      </c>
      <c r="F150" s="88" t="s">
        <v>233</v>
      </c>
      <c r="G150" s="130" t="s">
        <v>184</v>
      </c>
      <c r="H150" s="111">
        <v>122</v>
      </c>
      <c r="I150" s="111"/>
      <c r="J150" s="111" t="str">
        <f>IF(ISNUMBER(I150),ROUND(H150*I150,3),"")</f>
        <v/>
      </c>
      <c r="K150" s="85"/>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234</v>
      </c>
      <c r="G152" s="115"/>
      <c r="H152" s="114"/>
      <c r="I152" s="114"/>
      <c r="J152" s="114"/>
      <c r="K152" s="80"/>
      <c r="L152" s="79"/>
    </row>
    <row r="153" spans="1:12" x14ac:dyDescent="0.2">
      <c r="A153" s="1" t="s">
        <v>8</v>
      </c>
      <c r="B153" s="112"/>
      <c r="C153" s="113"/>
      <c r="D153" s="113"/>
      <c r="E153" s="113"/>
      <c r="F153" s="88" t="s">
        <v>125</v>
      </c>
      <c r="G153" s="115"/>
      <c r="H153" s="114"/>
      <c r="I153" s="114"/>
      <c r="J153" s="114"/>
      <c r="K153" s="80"/>
      <c r="L153" s="79"/>
    </row>
    <row r="154" spans="1:12" ht="20.399999999999999" x14ac:dyDescent="0.2">
      <c r="A154" s="1" t="s">
        <v>119</v>
      </c>
      <c r="B154" s="154">
        <v>24</v>
      </c>
      <c r="C154" s="110" t="s">
        <v>235</v>
      </c>
      <c r="D154" s="110"/>
      <c r="E154" s="110" t="s">
        <v>169</v>
      </c>
      <c r="F154" s="88" t="s">
        <v>236</v>
      </c>
      <c r="G154" s="130" t="s">
        <v>174</v>
      </c>
      <c r="H154" s="157">
        <v>24766</v>
      </c>
      <c r="I154" s="111"/>
      <c r="J154" s="111" t="str">
        <f>IF(ISNUMBER(I154),ROUND(H154*I154,3),"")</f>
        <v/>
      </c>
      <c r="K154" s="85"/>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156" t="s">
        <v>332</v>
      </c>
      <c r="G156" s="115"/>
      <c r="H156" s="114"/>
      <c r="I156" s="114"/>
      <c r="J156" s="114"/>
      <c r="K156" s="80"/>
      <c r="L156" s="79"/>
    </row>
    <row r="157" spans="1:12" x14ac:dyDescent="0.2">
      <c r="A157" s="1" t="s">
        <v>8</v>
      </c>
      <c r="B157" s="112"/>
      <c r="C157" s="113"/>
      <c r="D157" s="113"/>
      <c r="E157" s="113"/>
      <c r="F157" s="88" t="s">
        <v>125</v>
      </c>
      <c r="G157" s="115"/>
      <c r="H157" s="114"/>
      <c r="I157" s="114"/>
      <c r="J157" s="114"/>
      <c r="K157" s="80"/>
      <c r="L157" s="79"/>
    </row>
    <row r="158" spans="1:12" ht="20.399999999999999" x14ac:dyDescent="0.2">
      <c r="A158" s="1" t="s">
        <v>119</v>
      </c>
      <c r="B158" s="154">
        <v>25</v>
      </c>
      <c r="C158" s="110" t="s">
        <v>237</v>
      </c>
      <c r="D158" s="110"/>
      <c r="E158" s="110" t="s">
        <v>169</v>
      </c>
      <c r="F158" s="88" t="s">
        <v>238</v>
      </c>
      <c r="G158" s="130" t="s">
        <v>239</v>
      </c>
      <c r="H158" s="157">
        <f>24736*5+6184*43+5565.6*43+30*37</f>
        <v>630022.80000000005</v>
      </c>
      <c r="I158" s="111"/>
      <c r="J158" s="111" t="str">
        <f>IF(ISNUMBER(I158),ROUND(H158*I158,3),"")</f>
        <v/>
      </c>
      <c r="K158" s="85"/>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156" t="s">
        <v>333</v>
      </c>
      <c r="G160" s="115"/>
      <c r="H160" s="114"/>
      <c r="I160" s="114"/>
      <c r="J160" s="114"/>
      <c r="K160" s="80"/>
      <c r="L160" s="79"/>
    </row>
    <row r="161" spans="1:12" x14ac:dyDescent="0.2">
      <c r="A161" s="1" t="s">
        <v>8</v>
      </c>
      <c r="B161" s="112"/>
      <c r="C161" s="113"/>
      <c r="D161" s="113"/>
      <c r="E161" s="113"/>
      <c r="F161" s="88" t="s">
        <v>125</v>
      </c>
      <c r="G161" s="115"/>
      <c r="H161" s="114"/>
      <c r="I161" s="114"/>
      <c r="J161" s="114"/>
      <c r="K161" s="80"/>
      <c r="L161" s="79"/>
    </row>
    <row r="162" spans="1:12" ht="20.399999999999999" x14ac:dyDescent="0.2">
      <c r="A162" s="1" t="s">
        <v>119</v>
      </c>
      <c r="B162" s="109">
        <v>26</v>
      </c>
      <c r="C162" s="110" t="s">
        <v>240</v>
      </c>
      <c r="D162" s="110"/>
      <c r="E162" s="110" t="s">
        <v>169</v>
      </c>
      <c r="F162" s="88" t="s">
        <v>241</v>
      </c>
      <c r="G162" s="130" t="s">
        <v>143</v>
      </c>
      <c r="H162" s="111">
        <v>44</v>
      </c>
      <c r="I162" s="111"/>
      <c r="J162" s="111" t="str">
        <f>IF(ISNUMBER(I162),ROUND(H162*I162,3),"")</f>
        <v/>
      </c>
      <c r="K162" s="85"/>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125</v>
      </c>
      <c r="G165" s="115"/>
      <c r="H165" s="114"/>
      <c r="I165" s="114"/>
      <c r="J165" s="114"/>
      <c r="K165" s="80"/>
      <c r="L165" s="79"/>
    </row>
    <row r="166" spans="1:12" ht="20.399999999999999" x14ac:dyDescent="0.2">
      <c r="A166" s="1" t="s">
        <v>119</v>
      </c>
      <c r="B166" s="109">
        <v>27</v>
      </c>
      <c r="C166" s="110" t="s">
        <v>242</v>
      </c>
      <c r="D166" s="110"/>
      <c r="E166" s="110" t="s">
        <v>169</v>
      </c>
      <c r="F166" s="88" t="s">
        <v>243</v>
      </c>
      <c r="G166" s="130" t="s">
        <v>244</v>
      </c>
      <c r="H166" s="111">
        <v>16327.343000000001</v>
      </c>
      <c r="I166" s="111"/>
      <c r="J166" s="111" t="str">
        <f>IF(ISNUMBER(I166),ROUND(H166*I166,3),"")</f>
        <v/>
      </c>
      <c r="K166" s="85"/>
      <c r="L166" s="78">
        <f>ROUND(H166*K166,2)</f>
        <v>0</v>
      </c>
    </row>
    <row r="167" spans="1:12" x14ac:dyDescent="0.2">
      <c r="A167" s="1" t="s">
        <v>5</v>
      </c>
      <c r="B167" s="112"/>
      <c r="C167" s="113"/>
      <c r="D167" s="113"/>
      <c r="E167" s="113"/>
      <c r="F167" s="88"/>
      <c r="G167" s="115"/>
      <c r="H167" s="114"/>
      <c r="I167" s="114"/>
      <c r="J167" s="114"/>
      <c r="K167" s="80"/>
      <c r="L167" s="79"/>
    </row>
    <row r="168" spans="1:12" ht="40.799999999999997" x14ac:dyDescent="0.2">
      <c r="A168" s="1" t="s">
        <v>7</v>
      </c>
      <c r="B168" s="112"/>
      <c r="C168" s="113"/>
      <c r="D168" s="113"/>
      <c r="E168" s="113"/>
      <c r="F168" s="88" t="s">
        <v>245</v>
      </c>
      <c r="G168" s="115"/>
      <c r="H168" s="114"/>
      <c r="I168" s="114"/>
      <c r="J168" s="114"/>
      <c r="K168" s="80"/>
      <c r="L168" s="79"/>
    </row>
    <row r="169" spans="1:12" x14ac:dyDescent="0.2">
      <c r="A169" s="1" t="s">
        <v>8</v>
      </c>
      <c r="B169" s="112"/>
      <c r="C169" s="113"/>
      <c r="D169" s="113"/>
      <c r="E169" s="113"/>
      <c r="F169" s="88" t="s">
        <v>125</v>
      </c>
      <c r="G169" s="115"/>
      <c r="H169" s="114"/>
      <c r="I169" s="114"/>
      <c r="J169" s="114"/>
      <c r="K169" s="80"/>
      <c r="L169" s="79"/>
    </row>
    <row r="170" spans="1:12" ht="20.399999999999999" x14ac:dyDescent="0.2">
      <c r="A170" s="1" t="s">
        <v>119</v>
      </c>
      <c r="B170" s="109">
        <v>28</v>
      </c>
      <c r="C170" s="110" t="s">
        <v>246</v>
      </c>
      <c r="D170" s="110"/>
      <c r="E170" s="110" t="s">
        <v>169</v>
      </c>
      <c r="F170" s="88" t="s">
        <v>247</v>
      </c>
      <c r="G170" s="130" t="s">
        <v>244</v>
      </c>
      <c r="H170" s="111">
        <v>2418.3200000000002</v>
      </c>
      <c r="I170" s="111"/>
      <c r="J170" s="111" t="str">
        <f>IF(ISNUMBER(I170),ROUND(H170*I170,3),"")</f>
        <v/>
      </c>
      <c r="K170" s="85"/>
      <c r="L170" s="78">
        <f>ROUND(H170*K170,2)</f>
        <v>0</v>
      </c>
    </row>
    <row r="171" spans="1:12" x14ac:dyDescent="0.2">
      <c r="A171" s="1" t="s">
        <v>5</v>
      </c>
      <c r="B171" s="112"/>
      <c r="C171" s="113"/>
      <c r="D171" s="113"/>
      <c r="E171" s="113"/>
      <c r="F171" s="88"/>
      <c r="G171" s="115"/>
      <c r="H171" s="114"/>
      <c r="I171" s="114"/>
      <c r="J171" s="114"/>
      <c r="K171" s="80"/>
      <c r="L171" s="79"/>
    </row>
    <row r="172" spans="1:12" x14ac:dyDescent="0.2">
      <c r="A172" s="1" t="s">
        <v>7</v>
      </c>
      <c r="B172" s="112"/>
      <c r="C172" s="113"/>
      <c r="D172" s="113"/>
      <c r="E172" s="113"/>
      <c r="F172" s="88" t="s">
        <v>248</v>
      </c>
      <c r="G172" s="115"/>
      <c r="H172" s="114"/>
      <c r="I172" s="114"/>
      <c r="J172" s="114"/>
      <c r="K172" s="80"/>
      <c r="L172" s="79"/>
    </row>
    <row r="173" spans="1:12" x14ac:dyDescent="0.2">
      <c r="A173" s="1" t="s">
        <v>8</v>
      </c>
      <c r="B173" s="112"/>
      <c r="C173" s="113"/>
      <c r="D173" s="113"/>
      <c r="E173" s="113"/>
      <c r="F173" s="88" t="s">
        <v>125</v>
      </c>
      <c r="G173" s="115"/>
      <c r="H173" s="114"/>
      <c r="I173" s="114"/>
      <c r="J173" s="114"/>
      <c r="K173" s="80"/>
      <c r="L173" s="79"/>
    </row>
    <row r="174" spans="1:12" x14ac:dyDescent="0.2">
      <c r="A174" s="1" t="s">
        <v>119</v>
      </c>
      <c r="B174" s="109">
        <v>29</v>
      </c>
      <c r="C174" s="110" t="s">
        <v>249</v>
      </c>
      <c r="D174" s="110"/>
      <c r="E174" s="110" t="s">
        <v>182</v>
      </c>
      <c r="F174" s="88" t="s">
        <v>250</v>
      </c>
      <c r="G174" s="130" t="s">
        <v>251</v>
      </c>
      <c r="H174" s="111">
        <v>5</v>
      </c>
      <c r="I174" s="111"/>
      <c r="J174" s="111" t="str">
        <f>IF(ISNUMBER(I174),ROUND(H174*I174,3),"")</f>
        <v/>
      </c>
      <c r="K174" s="85"/>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252</v>
      </c>
      <c r="G176" s="115"/>
      <c r="H176" s="114"/>
      <c r="I176" s="114"/>
      <c r="J176" s="114"/>
      <c r="K176" s="80"/>
      <c r="L176" s="79"/>
    </row>
    <row r="177" spans="1:12" x14ac:dyDescent="0.2">
      <c r="A177" s="1" t="s">
        <v>8</v>
      </c>
      <c r="B177" s="112"/>
      <c r="C177" s="113"/>
      <c r="D177" s="113"/>
      <c r="E177" s="113"/>
      <c r="F177" s="88" t="s">
        <v>125</v>
      </c>
      <c r="G177" s="115"/>
      <c r="H177" s="114"/>
      <c r="I177" s="114"/>
      <c r="J177" s="114"/>
      <c r="K177" s="80"/>
      <c r="L177" s="79"/>
    </row>
    <row r="178" spans="1:12" x14ac:dyDescent="0.2">
      <c r="A178" s="1" t="s">
        <v>119</v>
      </c>
      <c r="B178" s="109">
        <v>30</v>
      </c>
      <c r="C178" s="110" t="s">
        <v>253</v>
      </c>
      <c r="D178" s="110"/>
      <c r="E178" s="110" t="s">
        <v>182</v>
      </c>
      <c r="F178" s="88" t="s">
        <v>254</v>
      </c>
      <c r="G178" s="130" t="s">
        <v>255</v>
      </c>
      <c r="H178" s="111">
        <v>0.52500000000000002</v>
      </c>
      <c r="I178" s="111"/>
      <c r="J178" s="111" t="str">
        <f>IF(ISNUMBER(I178),ROUND(H178*I178,3),"")</f>
        <v/>
      </c>
      <c r="K178" s="85"/>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256</v>
      </c>
      <c r="G180" s="115"/>
      <c r="H180" s="114"/>
      <c r="I180" s="114"/>
      <c r="J180" s="114"/>
      <c r="K180" s="80"/>
      <c r="L180" s="79"/>
    </row>
    <row r="181" spans="1:12" x14ac:dyDescent="0.2">
      <c r="A181" s="1" t="s">
        <v>8</v>
      </c>
      <c r="B181" s="112"/>
      <c r="C181" s="113"/>
      <c r="D181" s="113"/>
      <c r="E181" s="113"/>
      <c r="F181" s="88" t="s">
        <v>125</v>
      </c>
      <c r="G181" s="115"/>
      <c r="H181" s="114"/>
      <c r="I181" s="114"/>
      <c r="J181" s="114"/>
      <c r="K181" s="80"/>
      <c r="L181" s="79"/>
    </row>
    <row r="182" spans="1:12" ht="20.399999999999999" x14ac:dyDescent="0.2">
      <c r="A182" s="1" t="s">
        <v>119</v>
      </c>
      <c r="B182" s="109">
        <v>31</v>
      </c>
      <c r="C182" s="110" t="s">
        <v>257</v>
      </c>
      <c r="D182" s="110"/>
      <c r="E182" s="110" t="s">
        <v>121</v>
      </c>
      <c r="F182" s="88" t="s">
        <v>258</v>
      </c>
      <c r="G182" s="130" t="s">
        <v>244</v>
      </c>
      <c r="H182" s="111">
        <v>41.448</v>
      </c>
      <c r="I182" s="111"/>
      <c r="J182" s="111" t="str">
        <f>IF(ISNUMBER(I182),ROUND(H182*I182,3),"")</f>
        <v/>
      </c>
      <c r="K182" s="85"/>
      <c r="L182" s="78">
        <f>ROUND(H182*K182,2)</f>
        <v>0</v>
      </c>
    </row>
    <row r="183" spans="1:12" x14ac:dyDescent="0.2">
      <c r="A183" s="1" t="s">
        <v>5</v>
      </c>
      <c r="B183" s="112"/>
      <c r="C183" s="113"/>
      <c r="D183" s="113"/>
      <c r="E183" s="113"/>
      <c r="F183" s="88"/>
      <c r="G183" s="115"/>
      <c r="H183" s="114"/>
      <c r="I183" s="114"/>
      <c r="J183" s="114"/>
      <c r="K183" s="80"/>
      <c r="L183" s="79"/>
    </row>
    <row r="184" spans="1:12" x14ac:dyDescent="0.2">
      <c r="A184" s="1" t="s">
        <v>7</v>
      </c>
      <c r="B184" s="112"/>
      <c r="C184" s="113"/>
      <c r="D184" s="113"/>
      <c r="E184" s="113"/>
      <c r="F184" s="88" t="s">
        <v>259</v>
      </c>
      <c r="G184" s="115"/>
      <c r="H184" s="114"/>
      <c r="I184" s="114"/>
      <c r="J184" s="114"/>
      <c r="K184" s="80"/>
      <c r="L184" s="79"/>
    </row>
    <row r="185" spans="1:12" x14ac:dyDescent="0.2">
      <c r="A185" s="1" t="s">
        <v>8</v>
      </c>
      <c r="B185" s="112"/>
      <c r="C185" s="113"/>
      <c r="D185" s="113"/>
      <c r="E185" s="113"/>
      <c r="F185" s="88" t="s">
        <v>125</v>
      </c>
      <c r="G185" s="115"/>
      <c r="H185" s="114"/>
      <c r="I185" s="114"/>
      <c r="J185" s="114"/>
      <c r="K185" s="80"/>
      <c r="L185" s="79"/>
    </row>
    <row r="186" spans="1:12" ht="20.399999999999999" x14ac:dyDescent="0.2">
      <c r="A186" s="1" t="s">
        <v>119</v>
      </c>
      <c r="B186" s="109">
        <v>32</v>
      </c>
      <c r="C186" s="110" t="s">
        <v>260</v>
      </c>
      <c r="D186" s="110"/>
      <c r="E186" s="110" t="s">
        <v>169</v>
      </c>
      <c r="F186" s="88" t="s">
        <v>261</v>
      </c>
      <c r="G186" s="130" t="s">
        <v>184</v>
      </c>
      <c r="H186" s="111">
        <v>60</v>
      </c>
      <c r="I186" s="111"/>
      <c r="J186" s="111" t="str">
        <f>IF(ISNUMBER(I186),ROUND(H186*I186,3),"")</f>
        <v/>
      </c>
      <c r="K186" s="85"/>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c r="G188" s="115"/>
      <c r="H188" s="114"/>
      <c r="I188" s="114"/>
      <c r="J188" s="114"/>
      <c r="K188" s="80"/>
      <c r="L188" s="79"/>
    </row>
    <row r="189" spans="1:12" x14ac:dyDescent="0.2">
      <c r="A189" s="1" t="s">
        <v>8</v>
      </c>
      <c r="B189" s="112"/>
      <c r="C189" s="113"/>
      <c r="D189" s="113"/>
      <c r="E189" s="113"/>
      <c r="F189" s="88" t="s">
        <v>125</v>
      </c>
      <c r="G189" s="115"/>
      <c r="H189" s="114"/>
      <c r="I189" s="114"/>
      <c r="J189" s="114"/>
      <c r="K189" s="80"/>
      <c r="L189" s="79"/>
    </row>
    <row r="190" spans="1:12" ht="20.399999999999999" x14ac:dyDescent="0.2">
      <c r="A190" s="1" t="s">
        <v>119</v>
      </c>
      <c r="B190" s="109">
        <v>33</v>
      </c>
      <c r="C190" s="110" t="s">
        <v>262</v>
      </c>
      <c r="D190" s="110"/>
      <c r="E190" s="110" t="s">
        <v>169</v>
      </c>
      <c r="F190" s="88" t="s">
        <v>263</v>
      </c>
      <c r="G190" s="130" t="s">
        <v>244</v>
      </c>
      <c r="H190" s="111">
        <v>27</v>
      </c>
      <c r="I190" s="111"/>
      <c r="J190" s="111" t="str">
        <f>IF(ISNUMBER(I190),ROUND(H190*I190,3),"")</f>
        <v/>
      </c>
      <c r="K190" s="85"/>
      <c r="L190" s="78">
        <f>ROUND(H190*K190,2)</f>
        <v>0</v>
      </c>
    </row>
    <row r="191" spans="1:12" x14ac:dyDescent="0.2">
      <c r="A191" s="1" t="s">
        <v>5</v>
      </c>
      <c r="B191" s="112"/>
      <c r="C191" s="113"/>
      <c r="D191" s="113"/>
      <c r="E191" s="113"/>
      <c r="F191" s="88"/>
      <c r="G191" s="115"/>
      <c r="H191" s="114"/>
      <c r="I191" s="114"/>
      <c r="J191" s="114"/>
      <c r="K191" s="80"/>
      <c r="L191" s="79"/>
    </row>
    <row r="192" spans="1:12" x14ac:dyDescent="0.2">
      <c r="A192" s="1" t="s">
        <v>7</v>
      </c>
      <c r="B192" s="112"/>
      <c r="C192" s="113"/>
      <c r="D192" s="113"/>
      <c r="E192" s="113"/>
      <c r="F192" s="88" t="s">
        <v>264</v>
      </c>
      <c r="G192" s="115"/>
      <c r="H192" s="114"/>
      <c r="I192" s="114"/>
      <c r="J192" s="114"/>
      <c r="K192" s="80"/>
      <c r="L192" s="79"/>
    </row>
    <row r="193" spans="1:12" x14ac:dyDescent="0.2">
      <c r="A193" s="1" t="s">
        <v>8</v>
      </c>
      <c r="B193" s="112"/>
      <c r="C193" s="113"/>
      <c r="D193" s="113"/>
      <c r="E193" s="113"/>
      <c r="F193" s="88" t="s">
        <v>125</v>
      </c>
      <c r="G193" s="115"/>
      <c r="H193" s="114"/>
      <c r="I193" s="114"/>
      <c r="J193" s="114"/>
      <c r="K193" s="80"/>
      <c r="L193" s="79"/>
    </row>
    <row r="194" spans="1:12" ht="20.399999999999999" x14ac:dyDescent="0.2">
      <c r="A194" s="1" t="s">
        <v>119</v>
      </c>
      <c r="B194" s="109">
        <v>34</v>
      </c>
      <c r="C194" s="110" t="s">
        <v>265</v>
      </c>
      <c r="D194" s="110"/>
      <c r="E194" s="110" t="s">
        <v>169</v>
      </c>
      <c r="F194" s="88" t="s">
        <v>266</v>
      </c>
      <c r="G194" s="130" t="s">
        <v>184</v>
      </c>
      <c r="H194" s="111">
        <v>132</v>
      </c>
      <c r="I194" s="111"/>
      <c r="J194" s="111" t="str">
        <f>IF(ISNUMBER(I194),ROUND(H194*I194,3),"")</f>
        <v/>
      </c>
      <c r="K194" s="85"/>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c r="G196" s="115"/>
      <c r="H196" s="114"/>
      <c r="I196" s="114"/>
      <c r="J196" s="114"/>
      <c r="K196" s="80"/>
      <c r="L196" s="79"/>
    </row>
    <row r="197" spans="1:12" x14ac:dyDescent="0.2">
      <c r="A197" s="1" t="s">
        <v>8</v>
      </c>
      <c r="B197" s="112"/>
      <c r="C197" s="113"/>
      <c r="D197" s="113"/>
      <c r="E197" s="113"/>
      <c r="F197" s="88" t="s">
        <v>125</v>
      </c>
      <c r="G197" s="115"/>
      <c r="H197" s="114"/>
      <c r="I197" s="114"/>
      <c r="J197" s="114"/>
      <c r="K197" s="80"/>
      <c r="L197" s="79"/>
    </row>
    <row r="198" spans="1:12" ht="20.399999999999999" x14ac:dyDescent="0.2">
      <c r="A198" s="1" t="s">
        <v>119</v>
      </c>
      <c r="B198" s="109">
        <v>35</v>
      </c>
      <c r="C198" s="110" t="s">
        <v>267</v>
      </c>
      <c r="D198" s="110"/>
      <c r="E198" s="110" t="s">
        <v>169</v>
      </c>
      <c r="F198" s="88" t="s">
        <v>268</v>
      </c>
      <c r="G198" s="130" t="s">
        <v>244</v>
      </c>
      <c r="H198" s="111">
        <v>47.52</v>
      </c>
      <c r="I198" s="111"/>
      <c r="J198" s="111" t="str">
        <f>IF(ISNUMBER(I198),ROUND(H198*I198,3),"")</f>
        <v/>
      </c>
      <c r="K198" s="85"/>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269</v>
      </c>
      <c r="G200" s="115"/>
      <c r="H200" s="114"/>
      <c r="I200" s="114"/>
      <c r="J200" s="114"/>
      <c r="K200" s="80"/>
      <c r="L200" s="79"/>
    </row>
    <row r="201" spans="1:12" x14ac:dyDescent="0.2">
      <c r="A201" s="1" t="s">
        <v>8</v>
      </c>
      <c r="B201" s="112"/>
      <c r="C201" s="113"/>
      <c r="D201" s="113"/>
      <c r="E201" s="113"/>
      <c r="F201" s="88" t="s">
        <v>125</v>
      </c>
      <c r="G201" s="115"/>
      <c r="H201" s="114"/>
      <c r="I201" s="114"/>
      <c r="J201" s="114"/>
      <c r="K201" s="80"/>
      <c r="L201" s="79"/>
    </row>
    <row r="202" spans="1:12" x14ac:dyDescent="0.2">
      <c r="A202" s="1"/>
      <c r="B202" s="116"/>
      <c r="C202" s="117"/>
      <c r="D202" s="117"/>
      <c r="E202" s="117"/>
      <c r="F202" s="117"/>
      <c r="G202" s="118"/>
      <c r="H202" s="119"/>
      <c r="I202" s="119"/>
      <c r="J202" s="119"/>
      <c r="K202" s="81"/>
      <c r="L202" s="82"/>
    </row>
    <row r="203" spans="1:12" x14ac:dyDescent="0.2">
      <c r="A203" s="1" t="s">
        <v>102</v>
      </c>
      <c r="B203" s="120"/>
      <c r="C203" s="121" t="s">
        <v>326</v>
      </c>
      <c r="D203" s="121"/>
      <c r="E203" s="121"/>
      <c r="F203" s="121" t="s">
        <v>228</v>
      </c>
      <c r="G203" s="122"/>
      <c r="H203" s="123"/>
      <c r="I203" s="123"/>
      <c r="J203" s="123">
        <f>SUBTOTAL(9,J146:J202)</f>
        <v>0</v>
      </c>
      <c r="K203" s="86"/>
      <c r="L203" s="87">
        <f>SUBTOTAL(9,L146:L202)</f>
        <v>0</v>
      </c>
    </row>
    <row r="204" spans="1:12" ht="10.8" thickBot="1" x14ac:dyDescent="0.25">
      <c r="A204" s="1"/>
      <c r="B204" s="124"/>
      <c r="C204" s="125"/>
      <c r="D204" s="125"/>
      <c r="E204" s="125"/>
      <c r="F204" s="125"/>
      <c r="G204" s="126"/>
      <c r="H204" s="127"/>
      <c r="I204" s="128"/>
      <c r="J204" s="127"/>
      <c r="K204" s="77"/>
      <c r="L204" s="77"/>
    </row>
    <row r="205" spans="1:12" x14ac:dyDescent="0.2">
      <c r="A205" s="1" t="s">
        <v>115</v>
      </c>
      <c r="B205" s="106" t="s">
        <v>116</v>
      </c>
      <c r="C205" s="107" t="s">
        <v>270</v>
      </c>
      <c r="D205" s="107"/>
      <c r="E205" s="107"/>
      <c r="F205" s="107" t="s">
        <v>271</v>
      </c>
      <c r="G205" s="129"/>
      <c r="H205" s="108"/>
      <c r="I205" s="108"/>
      <c r="J205" s="108"/>
      <c r="K205" s="83"/>
      <c r="L205" s="84"/>
    </row>
    <row r="206" spans="1:12" ht="20.399999999999999" x14ac:dyDescent="0.2">
      <c r="A206" s="1" t="s">
        <v>119</v>
      </c>
      <c r="B206" s="109">
        <v>36</v>
      </c>
      <c r="C206" s="110" t="s">
        <v>172</v>
      </c>
      <c r="D206" s="110"/>
      <c r="E206" s="110" t="s">
        <v>169</v>
      </c>
      <c r="F206" s="88" t="s">
        <v>173</v>
      </c>
      <c r="G206" s="130" t="s">
        <v>174</v>
      </c>
      <c r="H206" s="111">
        <v>162</v>
      </c>
      <c r="I206" s="111"/>
      <c r="J206" s="111" t="str">
        <f>IF(ISNUMBER(I206),ROUND(H206*I206,3),"")</f>
        <v/>
      </c>
      <c r="K206" s="85"/>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t="s">
        <v>272</v>
      </c>
      <c r="G208" s="115"/>
      <c r="H208" s="114"/>
      <c r="I208" s="114"/>
      <c r="J208" s="114"/>
      <c r="K208" s="80"/>
      <c r="L208" s="79"/>
    </row>
    <row r="209" spans="1:12" x14ac:dyDescent="0.2">
      <c r="A209" s="1" t="s">
        <v>8</v>
      </c>
      <c r="B209" s="112"/>
      <c r="C209" s="113"/>
      <c r="D209" s="113"/>
      <c r="E209" s="113"/>
      <c r="F209" s="88" t="s">
        <v>125</v>
      </c>
      <c r="G209" s="115"/>
      <c r="H209" s="114"/>
      <c r="I209" s="114"/>
      <c r="J209" s="114"/>
      <c r="K209" s="80"/>
      <c r="L209" s="79"/>
    </row>
    <row r="210" spans="1:12" ht="20.399999999999999" x14ac:dyDescent="0.2">
      <c r="A210" s="1" t="s">
        <v>119</v>
      </c>
      <c r="B210" s="109">
        <v>37</v>
      </c>
      <c r="C210" s="110" t="s">
        <v>219</v>
      </c>
      <c r="D210" s="110"/>
      <c r="E210" s="110" t="s">
        <v>169</v>
      </c>
      <c r="F210" s="88" t="s">
        <v>220</v>
      </c>
      <c r="G210" s="130" t="s">
        <v>221</v>
      </c>
      <c r="H210" s="111">
        <v>208</v>
      </c>
      <c r="I210" s="111"/>
      <c r="J210" s="111" t="str">
        <f>IF(ISNUMBER(I210),ROUND(H210*I210,3),"")</f>
        <v/>
      </c>
      <c r="K210" s="85"/>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t="s">
        <v>273</v>
      </c>
      <c r="G212" s="115"/>
      <c r="H212" s="114"/>
      <c r="I212" s="114"/>
      <c r="J212" s="114"/>
      <c r="K212" s="80"/>
      <c r="L212" s="79"/>
    </row>
    <row r="213" spans="1:12" x14ac:dyDescent="0.2">
      <c r="A213" s="1" t="s">
        <v>8</v>
      </c>
      <c r="B213" s="112"/>
      <c r="C213" s="113"/>
      <c r="D213" s="113"/>
      <c r="E213" s="113"/>
      <c r="F213" s="88" t="s">
        <v>125</v>
      </c>
      <c r="G213" s="115"/>
      <c r="H213" s="114"/>
      <c r="I213" s="114"/>
      <c r="J213" s="114"/>
      <c r="K213" s="80"/>
      <c r="L213" s="79"/>
    </row>
    <row r="214" spans="1:12" ht="20.399999999999999" x14ac:dyDescent="0.2">
      <c r="A214" s="1" t="s">
        <v>119</v>
      </c>
      <c r="B214" s="109">
        <v>38</v>
      </c>
      <c r="C214" s="110" t="s">
        <v>217</v>
      </c>
      <c r="D214" s="110"/>
      <c r="E214" s="110" t="s">
        <v>169</v>
      </c>
      <c r="F214" s="88" t="s">
        <v>218</v>
      </c>
      <c r="G214" s="130" t="s">
        <v>143</v>
      </c>
      <c r="H214" s="111">
        <v>2</v>
      </c>
      <c r="I214" s="111"/>
      <c r="J214" s="111" t="str">
        <f>IF(ISNUMBER(I214),ROUND(H214*I214,3),"")</f>
        <v/>
      </c>
      <c r="K214" s="85"/>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t="s">
        <v>274</v>
      </c>
      <c r="G216" s="115"/>
      <c r="H216" s="114"/>
      <c r="I216" s="114"/>
      <c r="J216" s="114"/>
      <c r="K216" s="80"/>
      <c r="L216" s="79"/>
    </row>
    <row r="217" spans="1:12" x14ac:dyDescent="0.2">
      <c r="A217" s="1" t="s">
        <v>8</v>
      </c>
      <c r="B217" s="112"/>
      <c r="C217" s="113"/>
      <c r="D217" s="113"/>
      <c r="E217" s="113"/>
      <c r="F217" s="88" t="s">
        <v>125</v>
      </c>
      <c r="G217" s="115"/>
      <c r="H217" s="114"/>
      <c r="I217" s="114"/>
      <c r="J217" s="114"/>
      <c r="K217" s="80"/>
      <c r="L217" s="79"/>
    </row>
    <row r="218" spans="1:12" ht="20.399999999999999" x14ac:dyDescent="0.2">
      <c r="A218" s="1" t="s">
        <v>119</v>
      </c>
      <c r="B218" s="109">
        <v>39</v>
      </c>
      <c r="C218" s="110" t="s">
        <v>235</v>
      </c>
      <c r="D218" s="110"/>
      <c r="E218" s="110" t="s">
        <v>169</v>
      </c>
      <c r="F218" s="88" t="s">
        <v>236</v>
      </c>
      <c r="G218" s="130" t="s">
        <v>174</v>
      </c>
      <c r="H218" s="111">
        <v>220.4</v>
      </c>
      <c r="I218" s="111"/>
      <c r="J218" s="111" t="str">
        <f>IF(ISNUMBER(I218),ROUND(H218*I218,3),"")</f>
        <v/>
      </c>
      <c r="K218" s="85"/>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t="s">
        <v>275</v>
      </c>
      <c r="G220" s="115"/>
      <c r="H220" s="114"/>
      <c r="I220" s="114"/>
      <c r="J220" s="114"/>
      <c r="K220" s="80"/>
      <c r="L220" s="79"/>
    </row>
    <row r="221" spans="1:12" x14ac:dyDescent="0.2">
      <c r="A221" s="1" t="s">
        <v>8</v>
      </c>
      <c r="B221" s="112"/>
      <c r="C221" s="113"/>
      <c r="D221" s="113"/>
      <c r="E221" s="113"/>
      <c r="F221" s="88" t="s">
        <v>125</v>
      </c>
      <c r="G221" s="115"/>
      <c r="H221" s="114"/>
      <c r="I221" s="114"/>
      <c r="J221" s="114"/>
      <c r="K221" s="80"/>
      <c r="L221" s="79"/>
    </row>
    <row r="222" spans="1:12" ht="20.399999999999999" x14ac:dyDescent="0.2">
      <c r="A222" s="1" t="s">
        <v>119</v>
      </c>
      <c r="B222" s="109">
        <v>40</v>
      </c>
      <c r="C222" s="110" t="s">
        <v>237</v>
      </c>
      <c r="D222" s="110"/>
      <c r="E222" s="110" t="s">
        <v>169</v>
      </c>
      <c r="F222" s="88" t="s">
        <v>238</v>
      </c>
      <c r="G222" s="130" t="s">
        <v>239</v>
      </c>
      <c r="H222" s="111">
        <v>8816</v>
      </c>
      <c r="I222" s="111"/>
      <c r="J222" s="111" t="str">
        <f>IF(ISNUMBER(I222),ROUND(H222*I222,3),"")</f>
        <v/>
      </c>
      <c r="K222" s="85"/>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276</v>
      </c>
      <c r="G224" s="115"/>
      <c r="H224" s="114"/>
      <c r="I224" s="114"/>
      <c r="J224" s="114"/>
      <c r="K224" s="80"/>
      <c r="L224" s="79"/>
    </row>
    <row r="225" spans="1:12" x14ac:dyDescent="0.2">
      <c r="A225" s="1" t="s">
        <v>8</v>
      </c>
      <c r="B225" s="112"/>
      <c r="C225" s="113"/>
      <c r="D225" s="113"/>
      <c r="E225" s="113"/>
      <c r="F225" s="88" t="s">
        <v>125</v>
      </c>
      <c r="G225" s="115"/>
      <c r="H225" s="114"/>
      <c r="I225" s="114"/>
      <c r="J225" s="114"/>
      <c r="K225" s="80"/>
      <c r="L225" s="79"/>
    </row>
    <row r="226" spans="1:12" ht="20.399999999999999" x14ac:dyDescent="0.2">
      <c r="A226" s="1" t="s">
        <v>119</v>
      </c>
      <c r="B226" s="109">
        <v>41</v>
      </c>
      <c r="C226" s="110" t="s">
        <v>277</v>
      </c>
      <c r="D226" s="110"/>
      <c r="E226" s="110" t="s">
        <v>169</v>
      </c>
      <c r="F226" s="88" t="s">
        <v>278</v>
      </c>
      <c r="G226" s="130" t="s">
        <v>143</v>
      </c>
      <c r="H226" s="111">
        <v>2</v>
      </c>
      <c r="I226" s="111"/>
      <c r="J226" s="111" t="str">
        <f>IF(ISNUMBER(I226),ROUND(H226*I226,3),"")</f>
        <v/>
      </c>
      <c r="K226" s="85"/>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t="s">
        <v>279</v>
      </c>
      <c r="G228" s="115"/>
      <c r="H228" s="114"/>
      <c r="I228" s="114"/>
      <c r="J228" s="114"/>
      <c r="K228" s="80"/>
      <c r="L228" s="79"/>
    </row>
    <row r="229" spans="1:12" x14ac:dyDescent="0.2">
      <c r="A229" s="1" t="s">
        <v>8</v>
      </c>
      <c r="B229" s="112"/>
      <c r="C229" s="113"/>
      <c r="D229" s="113"/>
      <c r="E229" s="113"/>
      <c r="F229" s="88" t="s">
        <v>125</v>
      </c>
      <c r="G229" s="115"/>
      <c r="H229" s="114"/>
      <c r="I229" s="114"/>
      <c r="J229" s="114"/>
      <c r="K229" s="80"/>
      <c r="L229" s="79"/>
    </row>
    <row r="230" spans="1:12" ht="20.399999999999999" x14ac:dyDescent="0.2">
      <c r="A230" s="1" t="s">
        <v>119</v>
      </c>
      <c r="B230" s="109">
        <v>42</v>
      </c>
      <c r="C230" s="110" t="s">
        <v>280</v>
      </c>
      <c r="D230" s="110"/>
      <c r="E230" s="110" t="s">
        <v>169</v>
      </c>
      <c r="F230" s="88" t="s">
        <v>281</v>
      </c>
      <c r="G230" s="130" t="s">
        <v>244</v>
      </c>
      <c r="H230" s="111">
        <v>0.56000000000000005</v>
      </c>
      <c r="I230" s="111"/>
      <c r="J230" s="111" t="str">
        <f>IF(ISNUMBER(I230),ROUND(H230*I230,3),"")</f>
        <v/>
      </c>
      <c r="K230" s="85"/>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t="s">
        <v>282</v>
      </c>
      <c r="G232" s="115"/>
      <c r="H232" s="114"/>
      <c r="I232" s="114"/>
      <c r="J232" s="114"/>
      <c r="K232" s="80"/>
      <c r="L232" s="79"/>
    </row>
    <row r="233" spans="1:12" x14ac:dyDescent="0.2">
      <c r="A233" s="1" t="s">
        <v>8</v>
      </c>
      <c r="B233" s="112"/>
      <c r="C233" s="113"/>
      <c r="D233" s="113"/>
      <c r="E233" s="113"/>
      <c r="F233" s="88" t="s">
        <v>125</v>
      </c>
      <c r="G233" s="115"/>
      <c r="H233" s="114"/>
      <c r="I233" s="114"/>
      <c r="J233" s="114"/>
      <c r="K233" s="80"/>
      <c r="L233" s="79"/>
    </row>
    <row r="234" spans="1:12" x14ac:dyDescent="0.2">
      <c r="A234" s="1" t="s">
        <v>119</v>
      </c>
      <c r="B234" s="109">
        <v>43</v>
      </c>
      <c r="C234" s="110" t="s">
        <v>223</v>
      </c>
      <c r="D234" s="110"/>
      <c r="E234" s="110" t="s">
        <v>187</v>
      </c>
      <c r="F234" s="88" t="s">
        <v>224</v>
      </c>
      <c r="G234" s="130" t="s">
        <v>225</v>
      </c>
      <c r="H234" s="111">
        <v>48</v>
      </c>
      <c r="I234" s="111"/>
      <c r="J234" s="111" t="str">
        <f>IF(ISNUMBER(I234),ROUND(H234*I234,3),"")</f>
        <v/>
      </c>
      <c r="K234" s="85"/>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t="s">
        <v>283</v>
      </c>
      <c r="G236" s="115"/>
      <c r="H236" s="114"/>
      <c r="I236" s="114"/>
      <c r="J236" s="114"/>
      <c r="K236" s="80"/>
      <c r="L236" s="79"/>
    </row>
    <row r="237" spans="1:12" x14ac:dyDescent="0.2">
      <c r="A237" s="1" t="s">
        <v>8</v>
      </c>
      <c r="B237" s="112"/>
      <c r="C237" s="113"/>
      <c r="D237" s="113"/>
      <c r="E237" s="113"/>
      <c r="F237" s="88"/>
      <c r="G237" s="115"/>
      <c r="H237" s="114"/>
      <c r="I237" s="114"/>
      <c r="J237" s="114"/>
      <c r="K237" s="80"/>
      <c r="L237" s="79"/>
    </row>
    <row r="238" spans="1:12" ht="20.399999999999999" x14ac:dyDescent="0.2">
      <c r="A238" s="1" t="s">
        <v>119</v>
      </c>
      <c r="B238" s="109">
        <v>44</v>
      </c>
      <c r="C238" s="110" t="s">
        <v>284</v>
      </c>
      <c r="D238" s="110"/>
      <c r="E238" s="110" t="s">
        <v>169</v>
      </c>
      <c r="F238" s="88" t="s">
        <v>285</v>
      </c>
      <c r="G238" s="130" t="s">
        <v>184</v>
      </c>
      <c r="H238" s="111">
        <v>107</v>
      </c>
      <c r="I238" s="111"/>
      <c r="J238" s="111" t="str">
        <f>IF(ISNUMBER(I238),ROUND(H238*I238,3),"")</f>
        <v/>
      </c>
      <c r="K238" s="85"/>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286</v>
      </c>
      <c r="G240" s="115"/>
      <c r="H240" s="114"/>
      <c r="I240" s="114"/>
      <c r="J240" s="114"/>
      <c r="K240" s="80"/>
      <c r="L240" s="79"/>
    </row>
    <row r="241" spans="1:12" x14ac:dyDescent="0.2">
      <c r="A241" s="1" t="s">
        <v>8</v>
      </c>
      <c r="B241" s="112"/>
      <c r="C241" s="113"/>
      <c r="D241" s="113"/>
      <c r="E241" s="113"/>
      <c r="F241" s="88" t="s">
        <v>125</v>
      </c>
      <c r="G241" s="115"/>
      <c r="H241" s="114"/>
      <c r="I241" s="114"/>
      <c r="J241" s="114"/>
      <c r="K241" s="80"/>
      <c r="L241" s="79"/>
    </row>
    <row r="242" spans="1:12" ht="20.399999999999999" x14ac:dyDescent="0.2">
      <c r="A242" s="1" t="s">
        <v>119</v>
      </c>
      <c r="B242" s="109">
        <v>45</v>
      </c>
      <c r="C242" s="110" t="s">
        <v>229</v>
      </c>
      <c r="D242" s="110"/>
      <c r="E242" s="110" t="s">
        <v>169</v>
      </c>
      <c r="F242" s="88" t="s">
        <v>230</v>
      </c>
      <c r="G242" s="130" t="s">
        <v>184</v>
      </c>
      <c r="H242" s="111">
        <v>163.03899999999999</v>
      </c>
      <c r="I242" s="111"/>
      <c r="J242" s="111" t="str">
        <f>IF(ISNUMBER(I242),ROUND(H242*I242,3),"")</f>
        <v/>
      </c>
      <c r="K242" s="85"/>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287</v>
      </c>
      <c r="G244" s="115"/>
      <c r="H244" s="114"/>
      <c r="I244" s="114"/>
      <c r="J244" s="114"/>
      <c r="K244" s="80"/>
      <c r="L244" s="79"/>
    </row>
    <row r="245" spans="1:12" x14ac:dyDescent="0.2">
      <c r="A245" s="1" t="s">
        <v>8</v>
      </c>
      <c r="B245" s="112"/>
      <c r="C245" s="113"/>
      <c r="D245" s="113"/>
      <c r="E245" s="113"/>
      <c r="F245" s="88" t="s">
        <v>125</v>
      </c>
      <c r="G245" s="115"/>
      <c r="H245" s="114"/>
      <c r="I245" s="114"/>
      <c r="J245" s="114"/>
      <c r="K245" s="80"/>
      <c r="L245" s="79"/>
    </row>
    <row r="246" spans="1:12" ht="20.399999999999999" x14ac:dyDescent="0.2">
      <c r="A246" s="1" t="s">
        <v>119</v>
      </c>
      <c r="B246" s="109">
        <v>46</v>
      </c>
      <c r="C246" s="110" t="s">
        <v>288</v>
      </c>
      <c r="D246" s="110"/>
      <c r="E246" s="110" t="s">
        <v>169</v>
      </c>
      <c r="F246" s="88" t="s">
        <v>289</v>
      </c>
      <c r="G246" s="130" t="s">
        <v>184</v>
      </c>
      <c r="H246" s="111">
        <v>163.03899999999999</v>
      </c>
      <c r="I246" s="111"/>
      <c r="J246" s="111" t="str">
        <f>IF(ISNUMBER(I246),ROUND(H246*I246,3),"")</f>
        <v/>
      </c>
      <c r="K246" s="85"/>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290</v>
      </c>
      <c r="G248" s="115"/>
      <c r="H248" s="114"/>
      <c r="I248" s="114"/>
      <c r="J248" s="114"/>
      <c r="K248" s="80"/>
      <c r="L248" s="79"/>
    </row>
    <row r="249" spans="1:12" x14ac:dyDescent="0.2">
      <c r="A249" s="1" t="s">
        <v>8</v>
      </c>
      <c r="B249" s="112"/>
      <c r="C249" s="113"/>
      <c r="D249" s="113"/>
      <c r="E249" s="113"/>
      <c r="F249" s="88" t="s">
        <v>125</v>
      </c>
      <c r="G249" s="115"/>
      <c r="H249" s="114"/>
      <c r="I249" s="114"/>
      <c r="J249" s="114"/>
      <c r="K249" s="80"/>
      <c r="L249" s="79"/>
    </row>
    <row r="250" spans="1:12" ht="20.399999999999999" x14ac:dyDescent="0.2">
      <c r="A250" s="1" t="s">
        <v>119</v>
      </c>
      <c r="B250" s="109">
        <v>47</v>
      </c>
      <c r="C250" s="110" t="s">
        <v>181</v>
      </c>
      <c r="D250" s="110"/>
      <c r="E250" s="110" t="s">
        <v>169</v>
      </c>
      <c r="F250" s="88" t="s">
        <v>183</v>
      </c>
      <c r="G250" s="130" t="s">
        <v>184</v>
      </c>
      <c r="H250" s="111">
        <v>458.56400000000002</v>
      </c>
      <c r="I250" s="111"/>
      <c r="J250" s="111" t="str">
        <f>IF(ISNUMBER(I250),ROUND(H250*I250,3),"")</f>
        <v/>
      </c>
      <c r="K250" s="85"/>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291</v>
      </c>
      <c r="G252" s="115"/>
      <c r="H252" s="114"/>
      <c r="I252" s="114"/>
      <c r="J252" s="114"/>
      <c r="K252" s="80"/>
      <c r="L252" s="79"/>
    </row>
    <row r="253" spans="1:12" x14ac:dyDescent="0.2">
      <c r="A253" s="1" t="s">
        <v>8</v>
      </c>
      <c r="B253" s="112"/>
      <c r="C253" s="113"/>
      <c r="D253" s="113"/>
      <c r="E253" s="113"/>
      <c r="F253" s="88" t="s">
        <v>125</v>
      </c>
      <c r="G253" s="115"/>
      <c r="H253" s="114"/>
      <c r="I253" s="114"/>
      <c r="J253" s="114"/>
      <c r="K253" s="80"/>
      <c r="L253" s="79"/>
    </row>
    <row r="254" spans="1:12" ht="20.399999999999999" x14ac:dyDescent="0.2">
      <c r="A254" s="1" t="s">
        <v>119</v>
      </c>
      <c r="B254" s="109">
        <v>48</v>
      </c>
      <c r="C254" s="110" t="s">
        <v>292</v>
      </c>
      <c r="D254" s="110"/>
      <c r="E254" s="110" t="s">
        <v>169</v>
      </c>
      <c r="F254" s="88" t="s">
        <v>293</v>
      </c>
      <c r="G254" s="130" t="s">
        <v>143</v>
      </c>
      <c r="H254" s="111">
        <v>2</v>
      </c>
      <c r="I254" s="111"/>
      <c r="J254" s="111" t="str">
        <f>IF(ISNUMBER(I254),ROUND(H254*I254,3),"")</f>
        <v/>
      </c>
      <c r="K254" s="85"/>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294</v>
      </c>
      <c r="G256" s="115"/>
      <c r="H256" s="114"/>
      <c r="I256" s="114"/>
      <c r="J256" s="114"/>
      <c r="K256" s="80"/>
      <c r="L256" s="79"/>
    </row>
    <row r="257" spans="1:12" x14ac:dyDescent="0.2">
      <c r="A257" s="1" t="s">
        <v>8</v>
      </c>
      <c r="B257" s="112"/>
      <c r="C257" s="113"/>
      <c r="D257" s="113"/>
      <c r="E257" s="113"/>
      <c r="F257" s="88" t="s">
        <v>125</v>
      </c>
      <c r="G257" s="115"/>
      <c r="H257" s="114"/>
      <c r="I257" s="114"/>
      <c r="J257" s="114"/>
      <c r="K257" s="80"/>
      <c r="L257" s="79"/>
    </row>
    <row r="258" spans="1:12" ht="20.399999999999999" x14ac:dyDescent="0.2">
      <c r="A258" s="1" t="s">
        <v>119</v>
      </c>
      <c r="B258" s="109">
        <v>49</v>
      </c>
      <c r="C258" s="110" t="s">
        <v>295</v>
      </c>
      <c r="D258" s="110"/>
      <c r="E258" s="110" t="s">
        <v>169</v>
      </c>
      <c r="F258" s="88" t="s">
        <v>296</v>
      </c>
      <c r="G258" s="130" t="s">
        <v>184</v>
      </c>
      <c r="H258" s="111">
        <v>420</v>
      </c>
      <c r="I258" s="111"/>
      <c r="J258" s="111" t="str">
        <f>IF(ISNUMBER(I258),ROUND(H258*I258,3),"")</f>
        <v/>
      </c>
      <c r="K258" s="85"/>
      <c r="L258" s="78">
        <f>ROUND(H258*K258,2)</f>
        <v>0</v>
      </c>
    </row>
    <row r="259" spans="1:12" x14ac:dyDescent="0.2">
      <c r="A259" s="1" t="s">
        <v>5</v>
      </c>
      <c r="B259" s="112"/>
      <c r="C259" s="113"/>
      <c r="D259" s="113"/>
      <c r="E259" s="113"/>
      <c r="F259" s="88"/>
      <c r="G259" s="115"/>
      <c r="H259" s="114"/>
      <c r="I259" s="114"/>
      <c r="J259" s="114"/>
      <c r="K259" s="80"/>
      <c r="L259" s="79"/>
    </row>
    <row r="260" spans="1:12" x14ac:dyDescent="0.2">
      <c r="A260" s="1" t="s">
        <v>7</v>
      </c>
      <c r="B260" s="112"/>
      <c r="C260" s="113"/>
      <c r="D260" s="113"/>
      <c r="E260" s="113"/>
      <c r="F260" s="88" t="s">
        <v>297</v>
      </c>
      <c r="G260" s="115"/>
      <c r="H260" s="114"/>
      <c r="I260" s="114"/>
      <c r="J260" s="114"/>
      <c r="K260" s="80"/>
      <c r="L260" s="79"/>
    </row>
    <row r="261" spans="1:12" x14ac:dyDescent="0.2">
      <c r="A261" s="1" t="s">
        <v>8</v>
      </c>
      <c r="B261" s="112"/>
      <c r="C261" s="113"/>
      <c r="D261" s="113"/>
      <c r="E261" s="113"/>
      <c r="F261" s="88" t="s">
        <v>125</v>
      </c>
      <c r="G261" s="115"/>
      <c r="H261" s="114"/>
      <c r="I261" s="114"/>
      <c r="J261" s="114"/>
      <c r="K261" s="80"/>
      <c r="L261" s="79"/>
    </row>
    <row r="262" spans="1:12" ht="20.399999999999999" x14ac:dyDescent="0.2">
      <c r="A262" s="1" t="s">
        <v>119</v>
      </c>
      <c r="B262" s="109">
        <v>50</v>
      </c>
      <c r="C262" s="110" t="s">
        <v>209</v>
      </c>
      <c r="D262" s="110"/>
      <c r="E262" s="110" t="s">
        <v>169</v>
      </c>
      <c r="F262" s="88" t="s">
        <v>210</v>
      </c>
      <c r="G262" s="130" t="s">
        <v>143</v>
      </c>
      <c r="H262" s="111">
        <v>61</v>
      </c>
      <c r="I262" s="111"/>
      <c r="J262" s="111" t="str">
        <f>IF(ISNUMBER(I262),ROUND(H262*I262,3),"")</f>
        <v/>
      </c>
      <c r="K262" s="85"/>
      <c r="L262" s="78">
        <f>ROUND(H262*K262,2)</f>
        <v>0</v>
      </c>
    </row>
    <row r="263" spans="1:12" x14ac:dyDescent="0.2">
      <c r="A263" s="1" t="s">
        <v>5</v>
      </c>
      <c r="B263" s="112"/>
      <c r="C263" s="113"/>
      <c r="D263" s="113"/>
      <c r="E263" s="113"/>
      <c r="F263" s="88"/>
      <c r="G263" s="115"/>
      <c r="H263" s="114"/>
      <c r="I263" s="114"/>
      <c r="J263" s="114"/>
      <c r="K263" s="80"/>
      <c r="L263" s="79"/>
    </row>
    <row r="264" spans="1:12" x14ac:dyDescent="0.2">
      <c r="A264" s="1" t="s">
        <v>7</v>
      </c>
      <c r="B264" s="112"/>
      <c r="C264" s="113"/>
      <c r="D264" s="113"/>
      <c r="E264" s="113"/>
      <c r="F264" s="88" t="s">
        <v>298</v>
      </c>
      <c r="G264" s="115"/>
      <c r="H264" s="114"/>
      <c r="I264" s="114"/>
      <c r="J264" s="114"/>
      <c r="K264" s="80"/>
      <c r="L264" s="79"/>
    </row>
    <row r="265" spans="1:12" x14ac:dyDescent="0.2">
      <c r="A265" s="1" t="s">
        <v>8</v>
      </c>
      <c r="B265" s="112"/>
      <c r="C265" s="113"/>
      <c r="D265" s="113"/>
      <c r="E265" s="113"/>
      <c r="F265" s="88" t="s">
        <v>125</v>
      </c>
      <c r="G265" s="115"/>
      <c r="H265" s="114"/>
      <c r="I265" s="114"/>
      <c r="J265" s="114"/>
      <c r="K265" s="80"/>
      <c r="L265" s="79"/>
    </row>
    <row r="266" spans="1:12" ht="20.399999999999999" x14ac:dyDescent="0.2">
      <c r="A266" s="1" t="s">
        <v>119</v>
      </c>
      <c r="B266" s="109">
        <v>51</v>
      </c>
      <c r="C266" s="110" t="s">
        <v>206</v>
      </c>
      <c r="D266" s="110"/>
      <c r="E266" s="110" t="s">
        <v>169</v>
      </c>
      <c r="F266" s="88" t="s">
        <v>207</v>
      </c>
      <c r="G266" s="130" t="s">
        <v>143</v>
      </c>
      <c r="H266" s="111">
        <v>8</v>
      </c>
      <c r="I266" s="111"/>
      <c r="J266" s="111" t="str">
        <f>IF(ISNUMBER(I266),ROUND(H266*I266,3),"")</f>
        <v/>
      </c>
      <c r="K266" s="85"/>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t="s">
        <v>299</v>
      </c>
      <c r="G268" s="115"/>
      <c r="H268" s="114"/>
      <c r="I268" s="114"/>
      <c r="J268" s="114"/>
      <c r="K268" s="80"/>
      <c r="L268" s="79"/>
    </row>
    <row r="269" spans="1:12" x14ac:dyDescent="0.2">
      <c r="A269" s="1" t="s">
        <v>8</v>
      </c>
      <c r="B269" s="112"/>
      <c r="C269" s="113"/>
      <c r="D269" s="113"/>
      <c r="E269" s="113"/>
      <c r="F269" s="88" t="s">
        <v>125</v>
      </c>
      <c r="G269" s="115"/>
      <c r="H269" s="114"/>
      <c r="I269" s="114"/>
      <c r="J269" s="114"/>
      <c r="K269" s="80"/>
      <c r="L269" s="79"/>
    </row>
    <row r="270" spans="1:12" ht="20.399999999999999" x14ac:dyDescent="0.2">
      <c r="A270" s="1" t="s">
        <v>119</v>
      </c>
      <c r="B270" s="109">
        <v>52</v>
      </c>
      <c r="C270" s="110" t="s">
        <v>300</v>
      </c>
      <c r="D270" s="110"/>
      <c r="E270" s="110" t="s">
        <v>169</v>
      </c>
      <c r="F270" s="88" t="s">
        <v>301</v>
      </c>
      <c r="G270" s="130" t="s">
        <v>143</v>
      </c>
      <c r="H270" s="111">
        <v>2</v>
      </c>
      <c r="I270" s="111"/>
      <c r="J270" s="111" t="str">
        <f>IF(ISNUMBER(I270),ROUND(H270*I270,3),"")</f>
        <v/>
      </c>
      <c r="K270" s="85"/>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302</v>
      </c>
      <c r="G272" s="115"/>
      <c r="H272" s="114"/>
      <c r="I272" s="114"/>
      <c r="J272" s="114"/>
      <c r="K272" s="80"/>
      <c r="L272" s="79"/>
    </row>
    <row r="273" spans="1:12" x14ac:dyDescent="0.2">
      <c r="A273" s="1" t="s">
        <v>8</v>
      </c>
      <c r="B273" s="112"/>
      <c r="C273" s="113"/>
      <c r="D273" s="113"/>
      <c r="E273" s="113"/>
      <c r="F273" s="88" t="s">
        <v>125</v>
      </c>
      <c r="G273" s="115"/>
      <c r="H273" s="114"/>
      <c r="I273" s="114"/>
      <c r="J273" s="114"/>
      <c r="K273" s="80"/>
      <c r="L273" s="79"/>
    </row>
    <row r="274" spans="1:12" ht="20.399999999999999" x14ac:dyDescent="0.2">
      <c r="A274" s="1" t="s">
        <v>119</v>
      </c>
      <c r="B274" s="109">
        <v>53</v>
      </c>
      <c r="C274" s="110" t="s">
        <v>303</v>
      </c>
      <c r="D274" s="110"/>
      <c r="E274" s="110" t="s">
        <v>169</v>
      </c>
      <c r="F274" s="88" t="s">
        <v>304</v>
      </c>
      <c r="G274" s="130" t="s">
        <v>143</v>
      </c>
      <c r="H274" s="111">
        <v>2</v>
      </c>
      <c r="I274" s="111"/>
      <c r="J274" s="111" t="str">
        <f>IF(ISNUMBER(I274),ROUND(H274*I274,3),"")</f>
        <v/>
      </c>
      <c r="K274" s="85"/>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302</v>
      </c>
      <c r="G276" s="115"/>
      <c r="H276" s="114"/>
      <c r="I276" s="114"/>
      <c r="J276" s="114"/>
      <c r="K276" s="80"/>
      <c r="L276" s="79"/>
    </row>
    <row r="277" spans="1:12" x14ac:dyDescent="0.2">
      <c r="A277" s="1" t="s">
        <v>8</v>
      </c>
      <c r="B277" s="112"/>
      <c r="C277" s="113"/>
      <c r="D277" s="113"/>
      <c r="E277" s="113"/>
      <c r="F277" s="88" t="s">
        <v>125</v>
      </c>
      <c r="G277" s="115"/>
      <c r="H277" s="114"/>
      <c r="I277" s="114"/>
      <c r="J277" s="114"/>
      <c r="K277" s="80"/>
      <c r="L277" s="79"/>
    </row>
    <row r="278" spans="1:12" ht="20.399999999999999" x14ac:dyDescent="0.2">
      <c r="A278" s="1" t="s">
        <v>119</v>
      </c>
      <c r="B278" s="109">
        <v>54</v>
      </c>
      <c r="C278" s="110" t="s">
        <v>305</v>
      </c>
      <c r="D278" s="110"/>
      <c r="E278" s="110" t="s">
        <v>169</v>
      </c>
      <c r="F278" s="88" t="s">
        <v>306</v>
      </c>
      <c r="G278" s="130" t="s">
        <v>143</v>
      </c>
      <c r="H278" s="111">
        <v>2</v>
      </c>
      <c r="I278" s="111"/>
      <c r="J278" s="111" t="str">
        <f>IF(ISNUMBER(I278),ROUND(H278*I278,3),"")</f>
        <v/>
      </c>
      <c r="K278" s="85"/>
      <c r="L278" s="78">
        <f>ROUND(H278*K278,2)</f>
        <v>0</v>
      </c>
    </row>
    <row r="279" spans="1:12" x14ac:dyDescent="0.2">
      <c r="A279" s="1" t="s">
        <v>5</v>
      </c>
      <c r="B279" s="112"/>
      <c r="C279" s="113"/>
      <c r="D279" s="113"/>
      <c r="E279" s="113"/>
      <c r="F279" s="88"/>
      <c r="G279" s="115"/>
      <c r="H279" s="114"/>
      <c r="I279" s="114"/>
      <c r="J279" s="114"/>
      <c r="K279" s="80"/>
      <c r="L279" s="79"/>
    </row>
    <row r="280" spans="1:12" x14ac:dyDescent="0.2">
      <c r="A280" s="1" t="s">
        <v>7</v>
      </c>
      <c r="B280" s="112"/>
      <c r="C280" s="113"/>
      <c r="D280" s="113"/>
      <c r="E280" s="113"/>
      <c r="F280" s="88" t="s">
        <v>302</v>
      </c>
      <c r="G280" s="115"/>
      <c r="H280" s="114"/>
      <c r="I280" s="114"/>
      <c r="J280" s="114"/>
      <c r="K280" s="80"/>
      <c r="L280" s="79"/>
    </row>
    <row r="281" spans="1:12" x14ac:dyDescent="0.2">
      <c r="A281" s="1" t="s">
        <v>8</v>
      </c>
      <c r="B281" s="112"/>
      <c r="C281" s="113"/>
      <c r="D281" s="113"/>
      <c r="E281" s="113"/>
      <c r="F281" s="88" t="s">
        <v>125</v>
      </c>
      <c r="G281" s="115"/>
      <c r="H281" s="114"/>
      <c r="I281" s="114"/>
      <c r="J281" s="114"/>
      <c r="K281" s="80"/>
      <c r="L281" s="79"/>
    </row>
    <row r="282" spans="1:12" ht="20.399999999999999" x14ac:dyDescent="0.2">
      <c r="A282" s="1" t="s">
        <v>119</v>
      </c>
      <c r="B282" s="109">
        <v>55</v>
      </c>
      <c r="C282" s="110" t="s">
        <v>307</v>
      </c>
      <c r="D282" s="110"/>
      <c r="E282" s="110" t="s">
        <v>169</v>
      </c>
      <c r="F282" s="88" t="s">
        <v>308</v>
      </c>
      <c r="G282" s="130" t="s">
        <v>143</v>
      </c>
      <c r="H282" s="111">
        <v>10</v>
      </c>
      <c r="I282" s="111"/>
      <c r="J282" s="111" t="str">
        <f>IF(ISNUMBER(I282),ROUND(H282*I282,3),"")</f>
        <v/>
      </c>
      <c r="K282" s="85"/>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309</v>
      </c>
      <c r="G284" s="115"/>
      <c r="H284" s="114"/>
      <c r="I284" s="114"/>
      <c r="J284" s="114"/>
      <c r="K284" s="80"/>
      <c r="L284" s="79"/>
    </row>
    <row r="285" spans="1:12" x14ac:dyDescent="0.2">
      <c r="A285" s="1" t="s">
        <v>8</v>
      </c>
      <c r="B285" s="112"/>
      <c r="C285" s="113"/>
      <c r="D285" s="113"/>
      <c r="E285" s="113"/>
      <c r="F285" s="88" t="s">
        <v>125</v>
      </c>
      <c r="G285" s="115"/>
      <c r="H285" s="114"/>
      <c r="I285" s="114"/>
      <c r="J285" s="114"/>
      <c r="K285" s="80"/>
      <c r="L285" s="79"/>
    </row>
    <row r="286" spans="1:12" ht="20.399999999999999" x14ac:dyDescent="0.2">
      <c r="A286" s="1" t="s">
        <v>119</v>
      </c>
      <c r="B286" s="109">
        <v>56</v>
      </c>
      <c r="C286" s="110" t="s">
        <v>310</v>
      </c>
      <c r="D286" s="110"/>
      <c r="E286" s="110" t="s">
        <v>169</v>
      </c>
      <c r="F286" s="88" t="s">
        <v>311</v>
      </c>
      <c r="G286" s="130" t="s">
        <v>143</v>
      </c>
      <c r="H286" s="111">
        <v>10</v>
      </c>
      <c r="I286" s="111"/>
      <c r="J286" s="111" t="str">
        <f>IF(ISNUMBER(I286),ROUND(H286*I286,3),"")</f>
        <v/>
      </c>
      <c r="K286" s="85"/>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312</v>
      </c>
      <c r="G288" s="115"/>
      <c r="H288" s="114"/>
      <c r="I288" s="114"/>
      <c r="J288" s="114"/>
      <c r="K288" s="80"/>
      <c r="L288" s="79"/>
    </row>
    <row r="289" spans="1:12" x14ac:dyDescent="0.2">
      <c r="A289" s="1" t="s">
        <v>8</v>
      </c>
      <c r="B289" s="112"/>
      <c r="C289" s="113"/>
      <c r="D289" s="113"/>
      <c r="E289" s="113"/>
      <c r="F289" s="88" t="s">
        <v>125</v>
      </c>
      <c r="G289" s="115"/>
      <c r="H289" s="114"/>
      <c r="I289" s="114"/>
      <c r="J289" s="114"/>
      <c r="K289" s="80"/>
      <c r="L289" s="79"/>
    </row>
    <row r="290" spans="1:12" ht="20.399999999999999" x14ac:dyDescent="0.2">
      <c r="A290" s="1" t="s">
        <v>119</v>
      </c>
      <c r="B290" s="109">
        <v>58</v>
      </c>
      <c r="C290" s="110" t="s">
        <v>168</v>
      </c>
      <c r="D290" s="110"/>
      <c r="E290" s="110" t="s">
        <v>169</v>
      </c>
      <c r="F290" s="88" t="s">
        <v>170</v>
      </c>
      <c r="G290" s="130" t="s">
        <v>143</v>
      </c>
      <c r="H290" s="111">
        <v>100</v>
      </c>
      <c r="I290" s="111"/>
      <c r="J290" s="111" t="str">
        <f>IF(ISNUMBER(I290),ROUND(H290*I290,3),"")</f>
        <v/>
      </c>
      <c r="K290" s="85"/>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313</v>
      </c>
      <c r="G292" s="115"/>
      <c r="H292" s="114"/>
      <c r="I292" s="114"/>
      <c r="J292" s="114"/>
      <c r="K292" s="80"/>
      <c r="L292" s="79"/>
    </row>
    <row r="293" spans="1:12" x14ac:dyDescent="0.2">
      <c r="A293" s="1" t="s">
        <v>8</v>
      </c>
      <c r="B293" s="112"/>
      <c r="C293" s="113"/>
      <c r="D293" s="113"/>
      <c r="E293" s="113"/>
      <c r="F293" s="88" t="s">
        <v>125</v>
      </c>
      <c r="G293" s="115"/>
      <c r="H293" s="114"/>
      <c r="I293" s="114"/>
      <c r="J293" s="114"/>
      <c r="K293" s="80"/>
      <c r="L293" s="79"/>
    </row>
    <row r="294" spans="1:12" ht="20.399999999999999" x14ac:dyDescent="0.2">
      <c r="A294" s="1" t="s">
        <v>119</v>
      </c>
      <c r="B294" s="109">
        <v>59</v>
      </c>
      <c r="C294" s="110" t="s">
        <v>314</v>
      </c>
      <c r="D294" s="110"/>
      <c r="E294" s="110" t="s">
        <v>169</v>
      </c>
      <c r="F294" s="88" t="s">
        <v>315</v>
      </c>
      <c r="G294" s="130" t="s">
        <v>143</v>
      </c>
      <c r="H294" s="111">
        <v>12</v>
      </c>
      <c r="I294" s="111"/>
      <c r="J294" s="111" t="str">
        <f>IF(ISNUMBER(I294),ROUND(H294*I294,3),"")</f>
        <v/>
      </c>
      <c r="K294" s="85"/>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316</v>
      </c>
      <c r="G296" s="115"/>
      <c r="H296" s="114"/>
      <c r="I296" s="114"/>
      <c r="J296" s="114"/>
      <c r="K296" s="80"/>
      <c r="L296" s="79"/>
    </row>
    <row r="297" spans="1:12" x14ac:dyDescent="0.2">
      <c r="A297" s="1" t="s">
        <v>8</v>
      </c>
      <c r="B297" s="112"/>
      <c r="C297" s="113"/>
      <c r="D297" s="113"/>
      <c r="E297" s="113"/>
      <c r="F297" s="88" t="s">
        <v>125</v>
      </c>
      <c r="G297" s="115"/>
      <c r="H297" s="114"/>
      <c r="I297" s="114"/>
      <c r="J297" s="114"/>
      <c r="K297" s="80"/>
      <c r="L297" s="79"/>
    </row>
    <row r="298" spans="1:12" ht="20.399999999999999" x14ac:dyDescent="0.2">
      <c r="A298" s="1" t="s">
        <v>119</v>
      </c>
      <c r="B298" s="109">
        <v>60</v>
      </c>
      <c r="C298" s="110" t="s">
        <v>317</v>
      </c>
      <c r="D298" s="110"/>
      <c r="E298" s="110" t="s">
        <v>169</v>
      </c>
      <c r="F298" s="88" t="s">
        <v>318</v>
      </c>
      <c r="G298" s="130" t="s">
        <v>184</v>
      </c>
      <c r="H298" s="111">
        <v>420</v>
      </c>
      <c r="I298" s="111"/>
      <c r="J298" s="111" t="str">
        <f>IF(ISNUMBER(I298),ROUND(H298*I298,3),"")</f>
        <v/>
      </c>
      <c r="K298" s="85"/>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319</v>
      </c>
      <c r="G300" s="115"/>
      <c r="H300" s="114"/>
      <c r="I300" s="114"/>
      <c r="J300" s="114"/>
      <c r="K300" s="80"/>
      <c r="L300" s="79"/>
    </row>
    <row r="301" spans="1:12" x14ac:dyDescent="0.2">
      <c r="A301" s="1" t="s">
        <v>8</v>
      </c>
      <c r="B301" s="112"/>
      <c r="C301" s="113"/>
      <c r="D301" s="113"/>
      <c r="E301" s="113"/>
      <c r="F301" s="88" t="s">
        <v>125</v>
      </c>
      <c r="G301" s="115"/>
      <c r="H301" s="114"/>
      <c r="I301" s="114"/>
      <c r="J301" s="114"/>
      <c r="K301" s="80"/>
      <c r="L301" s="79"/>
    </row>
    <row r="302" spans="1:12" x14ac:dyDescent="0.2">
      <c r="A302" s="1"/>
      <c r="B302" s="131"/>
      <c r="C302" s="132"/>
      <c r="D302" s="132"/>
      <c r="E302" s="132"/>
      <c r="F302" s="132"/>
      <c r="G302" s="133"/>
      <c r="H302" s="134"/>
      <c r="I302" s="134"/>
      <c r="J302" s="134"/>
      <c r="K302" s="90"/>
      <c r="L302" s="91"/>
    </row>
    <row r="303" spans="1:12" x14ac:dyDescent="0.2">
      <c r="A303" s="1" t="s">
        <v>102</v>
      </c>
      <c r="B303" s="120"/>
      <c r="C303" s="121" t="s">
        <v>327</v>
      </c>
      <c r="D303" s="121"/>
      <c r="E303" s="121"/>
      <c r="F303" s="121" t="s">
        <v>271</v>
      </c>
      <c r="G303" s="122"/>
      <c r="H303" s="123"/>
      <c r="I303" s="123"/>
      <c r="J303" s="123">
        <f>SUBTOTAL(9,J206:J302)</f>
        <v>0</v>
      </c>
      <c r="K303" s="86"/>
      <c r="L303" s="87">
        <f>SUBTOTAL(9,L206:L302)</f>
        <v>0</v>
      </c>
    </row>
    <row r="304" spans="1:12" x14ac:dyDescent="0.2">
      <c r="A304" s="1"/>
      <c r="B304" s="135"/>
      <c r="C304" s="136"/>
      <c r="D304" s="136"/>
      <c r="E304" s="136"/>
      <c r="F304" s="136"/>
      <c r="G304" s="137"/>
      <c r="H304" s="138"/>
      <c r="I304" s="139"/>
      <c r="J304" s="138"/>
      <c r="K304" s="89"/>
      <c r="L304" s="89"/>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2"/>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3"/>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2"/>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9"/>
      <c r="E1106" s="145"/>
      <c r="F1106" s="145"/>
      <c r="G1106" s="146"/>
      <c r="H1106" s="147"/>
      <c r="I1106" s="148"/>
      <c r="J1106" s="147"/>
      <c r="K1106" s="74"/>
      <c r="L1106" s="75"/>
    </row>
    <row r="1107" spans="3:12" x14ac:dyDescent="0.2">
      <c r="K1107"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8" manualBreakCount="8">
    <brk id="40" min="1" max="11" man="1"/>
    <brk id="61" min="1" max="11" man="1"/>
    <brk id="89" min="1" max="11" man="1"/>
    <brk id="93" min="1" max="11" man="1"/>
    <brk id="121" min="1" max="11" man="1"/>
    <brk id="169" min="1" max="11" man="1"/>
    <brk id="221" min="1" max="11" man="1"/>
    <brk id="27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102</v>
      </c>
      <c r="B6" s="22" t="s">
        <v>87</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83</v>
      </c>
    </row>
    <row r="2" spans="1:2" x14ac:dyDescent="0.3">
      <c r="A2" s="55">
        <v>43013</v>
      </c>
      <c r="B2" t="s">
        <v>84</v>
      </c>
    </row>
    <row r="3" spans="1:2" x14ac:dyDescent="0.3">
      <c r="B3" t="s">
        <v>85</v>
      </c>
    </row>
    <row r="4" spans="1:2" x14ac:dyDescent="0.3">
      <c r="B4" t="s">
        <v>86</v>
      </c>
    </row>
    <row r="5" spans="1:2" x14ac:dyDescent="0.3">
      <c r="B5" t="s">
        <v>88</v>
      </c>
    </row>
    <row r="6" spans="1:2" x14ac:dyDescent="0.3">
      <c r="B6" t="s">
        <v>89</v>
      </c>
    </row>
    <row r="7" spans="1:2" x14ac:dyDescent="0.3">
      <c r="B7" t="s">
        <v>90</v>
      </c>
    </row>
    <row r="9" spans="1:2" ht="15" x14ac:dyDescent="0.25">
      <c r="A9" s="55">
        <v>43017</v>
      </c>
      <c r="B9" t="s">
        <v>92</v>
      </c>
    </row>
    <row r="10" spans="1:2" x14ac:dyDescent="0.3">
      <c r="B10" t="s">
        <v>93</v>
      </c>
    </row>
    <row r="11" spans="1:2" x14ac:dyDescent="0.3">
      <c r="B11" t="s">
        <v>94</v>
      </c>
    </row>
    <row r="13" spans="1:2" x14ac:dyDescent="0.3">
      <c r="A13" s="55">
        <v>43026</v>
      </c>
      <c r="B13" t="s">
        <v>96</v>
      </c>
    </row>
    <row r="14" spans="1:2" ht="15" x14ac:dyDescent="0.25">
      <c r="B14" t="s">
        <v>97</v>
      </c>
    </row>
    <row r="16" spans="1:2" x14ac:dyDescent="0.3">
      <c r="A16" s="55">
        <v>43069</v>
      </c>
      <c r="B16" t="s">
        <v>99</v>
      </c>
    </row>
    <row r="18" spans="1:4" x14ac:dyDescent="0.3">
      <c r="A18" s="55">
        <v>43109</v>
      </c>
      <c r="B18" t="s">
        <v>100</v>
      </c>
    </row>
    <row r="19" spans="1:4" x14ac:dyDescent="0.3">
      <c r="B19" t="s">
        <v>101</v>
      </c>
    </row>
    <row r="20" spans="1:4" x14ac:dyDescent="0.3">
      <c r="B20" t="s">
        <v>106</v>
      </c>
      <c r="D20" t="s">
        <v>107</v>
      </c>
    </row>
    <row r="21" spans="1:4" x14ac:dyDescent="0.3">
      <c r="B21" t="s">
        <v>104</v>
      </c>
    </row>
    <row r="22" spans="1:4" x14ac:dyDescent="0.3">
      <c r="B22" t="s">
        <v>103</v>
      </c>
    </row>
    <row r="23" spans="1:4" x14ac:dyDescent="0.3">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2019-03-13T13:37:53Z</cp:lastPrinted>
  <dcterms:created xsi:type="dcterms:W3CDTF">2015-03-16T09:47:49Z</dcterms:created>
  <dcterms:modified xsi:type="dcterms:W3CDTF">2019-05-27T07:59:09Z</dcterms:modified>
</cp:coreProperties>
</file>