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20" yWindow="60" windowWidth="3259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SOPS!$B$1:$L$407</definedName>
    <definedName name="Print_Area" localSheetId="0">SOPS!$B$1:$L$206</definedName>
    <definedName name="Print_Titles" localSheetId="0">SOPS!$9:$12</definedName>
  </definedNames>
  <calcPr calcId="145621"/>
</workbook>
</file>

<file path=xl/calcChain.xml><?xml version="1.0" encoding="utf-8"?>
<calcChain xmlns="http://schemas.openxmlformats.org/spreadsheetml/2006/main">
  <c r="L322" i="1" l="1"/>
  <c r="J322" i="1"/>
  <c r="L318" i="1"/>
  <c r="J318" i="1"/>
  <c r="L407" i="1" l="1"/>
  <c r="J407" i="1"/>
  <c r="L402" i="1"/>
  <c r="J402" i="1"/>
  <c r="L398" i="1"/>
  <c r="J398" i="1"/>
  <c r="L394" i="1"/>
  <c r="J394" i="1"/>
  <c r="L390" i="1"/>
  <c r="J390" i="1"/>
  <c r="L386" i="1"/>
  <c r="J386" i="1"/>
  <c r="L382" i="1"/>
  <c r="J382" i="1"/>
  <c r="L378" i="1"/>
  <c r="J378" i="1"/>
  <c r="L374" i="1"/>
  <c r="J374" i="1"/>
  <c r="L370" i="1"/>
  <c r="J370" i="1"/>
  <c r="J367" i="1"/>
  <c r="L362" i="1"/>
  <c r="J362" i="1"/>
  <c r="L358" i="1"/>
  <c r="J358" i="1"/>
  <c r="L354" i="1"/>
  <c r="J354" i="1"/>
  <c r="L350" i="1"/>
  <c r="J350" i="1"/>
  <c r="L346" i="1"/>
  <c r="J346" i="1"/>
  <c r="L342" i="1"/>
  <c r="J342" i="1"/>
  <c r="L338" i="1"/>
  <c r="J338" i="1"/>
  <c r="L334" i="1"/>
  <c r="J334" i="1"/>
  <c r="L330" i="1"/>
  <c r="J330" i="1"/>
  <c r="L326" i="1"/>
  <c r="J326" i="1"/>
  <c r="L314" i="1"/>
  <c r="L367" i="1" s="1"/>
  <c r="J314" i="1"/>
  <c r="L310" i="1"/>
  <c r="J310" i="1"/>
  <c r="J307" i="1"/>
  <c r="L302" i="1"/>
  <c r="J302" i="1"/>
  <c r="L298" i="1"/>
  <c r="J298" i="1"/>
  <c r="L294" i="1"/>
  <c r="J294" i="1"/>
  <c r="L290" i="1"/>
  <c r="L307" i="1" s="1"/>
  <c r="J290" i="1"/>
  <c r="L286" i="1"/>
  <c r="J286" i="1"/>
  <c r="J283" i="1"/>
  <c r="L278" i="1"/>
  <c r="J278" i="1"/>
  <c r="L274" i="1"/>
  <c r="L283" i="1" s="1"/>
  <c r="J274" i="1"/>
  <c r="J271" i="1"/>
  <c r="L266" i="1"/>
  <c r="J266" i="1"/>
  <c r="L262" i="1"/>
  <c r="J262" i="1"/>
  <c r="L258" i="1"/>
  <c r="L271" i="1" s="1"/>
  <c r="J258" i="1"/>
  <c r="J255"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L255" i="1" s="1"/>
  <c r="J74" i="1"/>
  <c r="L70" i="1"/>
  <c r="J70" i="1"/>
  <c r="J67" i="1"/>
  <c r="L62" i="1"/>
  <c r="J62" i="1"/>
  <c r="L58" i="1"/>
  <c r="J58" i="1"/>
  <c r="L54" i="1"/>
  <c r="J54" i="1"/>
  <c r="L67" i="1"/>
  <c r="N2" i="1"/>
  <c r="J39" i="1"/>
  <c r="L34" i="1"/>
  <c r="J34" i="1"/>
  <c r="L30" i="1"/>
  <c r="J30" i="1"/>
  <c r="L26" i="1"/>
  <c r="J26" i="1"/>
  <c r="L22" i="1"/>
  <c r="J22" i="1"/>
  <c r="L18" i="1"/>
  <c r="J18" i="1"/>
  <c r="L14" i="1"/>
  <c r="L39" i="1" s="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<sst xmlns="http://schemas.openxmlformats.org/spreadsheetml/2006/main" count="1055" uniqueCount="413">
  <si>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</si>
  <si>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</si>
  <si>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</si>
  <si>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</si>
  <si>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</si>
  <si>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</si>
  <si>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</si>
  <si>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</si>
  <si>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</si>
  <si>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</si>
  <si>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</si>
  <si>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</si>
  <si>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</si>
  <si>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</si>
  <si>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</si>
  <si>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</si>
  <si>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</si>
  <si>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</si>
  <si>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</si>
  <si>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</si>
  <si>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</si>
  <si>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</si>
  <si>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</si>
  <si>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</si>
  <si>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</si>
  <si>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</si>
  <si>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</si>
  <si>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</si>
  <si>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</si>
  <si>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</si>
  <si>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</si>
  <si>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</si>
  <si>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</si>
  <si>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</si>
  <si>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</si>
  <si>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</si>
  <si>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</si>
  <si>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</si>
  <si>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</si>
  <si>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</si>
  <si>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</si>
  <si>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</si>
  <si>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</si>
  <si>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</si>
  <si>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</si>
  <si>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</si>
  <si>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</si>
  <si>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</si>
  <si>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</si>
  <si>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</si>
  <si>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</si>
  <si>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</si>
  <si>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</si>
  <si>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</si>
  <si>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</si>
  <si>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</si>
  <si>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</si>
  <si>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</si>
  <si>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</si>
  <si>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</si>
  <si>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</si>
  <si>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</si>
  <si>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</si>
  <si>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</si>
  <si>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</si>
  <si>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</si>
  <si>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</si>
  <si>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</si>
  <si>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</si>
  <si>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</si>
  <si>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</si>
  <si>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</si>
  <si>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</si>
  <si>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</si>
  <si>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</si>
  <si>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</si>
  <si>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</si>
  <si>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</si>
  <si>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</si>
  <si>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</si>
  <si>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</si>
  <si>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</si>
  <si>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</si>
  <si>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</si>
  <si>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</si>
  <si>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</si>
  <si>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</si>
  <si>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</si>
  <si>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</si>
  <si>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</si>
  <si>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</si>
  <si>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</si>
  <si>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</si>
  <si>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</si>
  <si>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</si>
  <si>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</si>
  <si>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</si>
  <si>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</si>
  <si>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</si>
  <si>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</si>
  <si>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</si>
  <si>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</si>
  <si>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</si>
  <si>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</si>
  <si>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</si>
  <si>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</si>
  <si>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</si>
  <si>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</si>
  <si>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</si>
  <si>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</si>
  <si>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</si>
  <si>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</si>
  <si>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07-10-01</t>
  </si>
  <si>
    <t>ŽST Praha Horní Počernice,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</si>
  <si>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</si>
  <si>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</si>
  <si>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</si>
  <si>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</si>
  <si>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</si>
  <si>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</si>
  <si>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</si>
  <si>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</si>
  <si>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</si>
  <si>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597; dle VK/64</t>
  </si>
  <si>
    <t>Technická specifikace položky odpovídá příslušné cenové soustavě</t>
  </si>
  <si>
    <t>015150</t>
  </si>
  <si>
    <t>POPLATKY ZA LIKVIDACŮ ODPADŮ NEKONTAMINOVANÝCH - 17 05 08  ŠTĚRK Z KOLEJIŠTĚ (ODPAD PO RECYKLACI)</t>
  </si>
  <si>
    <t>1: 3846,524; dle VK/66</t>
  </si>
  <si>
    <t>015210</t>
  </si>
  <si>
    <t>POPLATKY ZA LIKVIDACŮ ODPADŮ NEKONTAMINOVANÝCH - 17 01 01  ŽELEZNIČNÍ PRAŽCE BETONOVÉ</t>
  </si>
  <si>
    <t>1: 3551*0,272; dle VK/69, převod na tuny</t>
  </si>
  <si>
    <t>015520</t>
  </si>
  <si>
    <t>POPLATKY ZA LIKVIDACŮ ODPADŮ NEBEZPEČNÝCH - 17 02 04*  ŽELEZNIČNÍ PRAŽCE DŘEVĚNÉ</t>
  </si>
  <si>
    <t>015250</t>
  </si>
  <si>
    <t>POPLATKY ZA LIKVIDACŮ ODPADŮ NEKONTAMINOVANÝCH - 17 02 03  POLYETYLÉNOVÉ  PODLOŽKY (ŽEL. SVRŠEK)</t>
  </si>
  <si>
    <t>1: 0,872; dle VK/71</t>
  </si>
  <si>
    <t>015260</t>
  </si>
  <si>
    <t>POPLATKY ZA LIKVIDACŮ ODPADŮ NEKONTAMINOVANÝCH - 07 02 99  PRYŽOVÉ PODLOŽKY (ŽEL. SVRŠEK)</t>
  </si>
  <si>
    <t>1: 1,764; dle VK/73</t>
  </si>
  <si>
    <t>05</t>
  </si>
  <si>
    <t>MATERIÁL ŽELEZNIČNÍHO SVRŠKU</t>
  </si>
  <si>
    <t>Materiál 201</t>
  </si>
  <si>
    <t>KUS</t>
  </si>
  <si>
    <t>RD05051cnm2.1</t>
  </si>
  <si>
    <t>doprava PRAŽCů BETONOVÝch  BEZPODKLADNICOVÝch - TYP B 91, vystrojených W 14</t>
  </si>
  <si>
    <t>tkm</t>
  </si>
  <si>
    <t>zajišťuje zhotovitel</t>
  </si>
  <si>
    <t>1: 0,310*330*6729; počet ks dle položky 201, hmotnost jednoho pražce 0,310 t, z Místa předání Uherský Ostroh na MZ H.Počernice 330 km _x000D_
2: (2159,400+1877,951)/0,6: dle VK/16+19, přepočet na rozdělení 0,6 m dle pč. 201 ks 6729</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</si>
  <si>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</si>
  <si>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</si>
  <si>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</si>
  <si>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290,328*(185); tonáž  dle položky 203, z Místa předání České Budějovice na MZ H.Počernice 185 km_x000D_
2: (2159,400*2*0,06003: dle VK/16, přepočet na tuny dle pč. 16 + (147,520+111,2684)*2*0,06003: dle VK/17+18, přepočet na tuny) celkem t 290,328</t>
  </si>
  <si>
    <t>RD0518cnm2.1</t>
  </si>
  <si>
    <t>doprava KOLEJNIC 49 E1 R260</t>
  </si>
  <si>
    <t>1: 194,414*185; tonáž  dle položky 204, z Místa předání České Budějovice na MZ H. Počernice 185 km_x000D_
2: (1877,951)*2*0,04939: dle VK/19, přepočet na tuny+ (49,525+37,640)*2*0,04939: dle VK/20+21, přepočet na tuny, celkem t 194,114</t>
  </si>
  <si>
    <t>52</t>
  </si>
  <si>
    <t>Zřízení drážního svršku</t>
  </si>
  <si>
    <t>512550</t>
  </si>
  <si>
    <t>KOLEJOVÉ LOŽE - ZŘÍZENÍ Z KAMENIVA HRUBÉHO DRCENÉHO (ŠTĚRK)</t>
  </si>
  <si>
    <t>M3</t>
  </si>
  <si>
    <t>1: 15832,3; dle VK/12</t>
  </si>
  <si>
    <t>513550</t>
  </si>
  <si>
    <t>KOLEJOVÉ LOŽE - DOPLNĚNÍ Z KAMENIVA HRUBÉHO DRCENÉHO (ŠTĚRK)</t>
  </si>
  <si>
    <t>1: 119,6; dle VK/13</t>
  </si>
  <si>
    <t>R524352cnm2.1</t>
  </si>
  <si>
    <t>R 201</t>
  </si>
  <si>
    <t>KOLEJ 60 E2 DLOUHÉ PASY, ROZD. "U", BEZSTYKOVÁ, PR. BET. BEZPODKLADNICOVÝ, UP. PRUŽNÉ</t>
  </si>
  <si>
    <t>M</t>
  </si>
  <si>
    <t>1: 2159,400; dle VK/16</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</si>
  <si>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</si>
  <si>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</si>
  <si>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</si>
  <si>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147,520; dle VK/17</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</si>
  <si>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</si>
  <si>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</si>
  <si>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</si>
  <si>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1: 111,268; dle VK/18</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</si>
  <si>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</si>
  <si>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R529352cnm2.1</t>
  </si>
  <si>
    <t>KOLEJ 49 E1 DLOUHÉ PASY, ROZD. "U", BEZSTYKOVÁ, PR. BET. BEZPODKLADNICOVÝ, UP. PRUŽNÉ</t>
  </si>
  <si>
    <t>1: 1877,951; dle VK/19</t>
  </si>
  <si>
    <t>R529372cnm2.1</t>
  </si>
  <si>
    <t>KOLEJ 49 E1 DLOUHÉ PASY, ROZD. "U", BEZSTYKOVÁ, PR. BET. VÝHYBKOVÝ KRÁTKÝ, UP. PRUŽNÉ</t>
  </si>
  <si>
    <t>1: 49,525; dle VK/20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</si>
  <si>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</si>
  <si>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R529392cnm2.1</t>
  </si>
  <si>
    <t>KOLEJ 49 E1 DLOUHÉ PASY, ROZD. "U", BEZSTYKOVÁ, PR. BET. VÝHYBKOVÝ DLOUHÝ, UP. PRUŽNÉ</t>
  </si>
  <si>
    <t>1: 37,640; dle VK/21</t>
  </si>
  <si>
    <t>52A141</t>
  </si>
  <si>
    <t>KOLEJ 49 E1 REGENEROVANÁ, ROZD. "C", BEZSTYKOVÁ, PR. BET. PODKLADNICOVÝ UŽITÝ, UP. TUHÉ</t>
  </si>
  <si>
    <t>1: 398,770; dle VK/22</t>
  </si>
  <si>
    <t>R52D331nov</t>
  </si>
  <si>
    <t>KOLEJ R 65 nová, ROZD. "U", BEZSTYKOVÁ, PR. BET. PODKLADNICOVÝ, UP. TUHÉ</t>
  </si>
  <si>
    <t>1: 12; dle VK/22.1, nový materiál</t>
  </si>
  <si>
    <t>533173</t>
  </si>
  <si>
    <t>J 60 1:9-300, PR. BET., UP. PRUŽNÉ</t>
  </si>
  <si>
    <t>1: 4; dle VK/31</t>
  </si>
  <si>
    <t>533193</t>
  </si>
  <si>
    <t>J 60 1:11-300, PR. BET., UP. PRUŽNÉ</t>
  </si>
  <si>
    <t>1: 2; dle VK/33</t>
  </si>
  <si>
    <t>5331C3</t>
  </si>
  <si>
    <t>J 60 1:12-500, PR. BET., UP. PRUŽNÉ</t>
  </si>
  <si>
    <t>1: 1; dle VK/35</t>
  </si>
  <si>
    <t>5331E3</t>
  </si>
  <si>
    <t>J 60 1:14-760, PR. BET., UP. PRUŽNÉ</t>
  </si>
  <si>
    <t>1: 6; dle VK/36</t>
  </si>
  <si>
    <t>533233</t>
  </si>
  <si>
    <t>J 49 1:6,6-190, PR. BET., UP. PRUŽNÉ</t>
  </si>
  <si>
    <t>1: 1; dle VK/29</t>
  </si>
  <si>
    <t>533273</t>
  </si>
  <si>
    <t>J 49 1:9-300, PR. BET., UP. PRUŽNÉ</t>
  </si>
  <si>
    <t>1: 2; dle VK/30</t>
  </si>
  <si>
    <t>5332C3</t>
  </si>
  <si>
    <t>J 49 1:12-500, PR. BET., UP. PRUŽNÉ</t>
  </si>
  <si>
    <t>1: 1; dle VK/34</t>
  </si>
  <si>
    <t>R536264</t>
  </si>
  <si>
    <t>C  49 1:9/9-300, PR. BET., UP. PRUŽNÉ</t>
  </si>
  <si>
    <t>1: 1; dle VK/32</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</si>
  <si>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t>
  </si>
  <si>
    <t>539101</t>
  </si>
  <si>
    <t>ZVLÁŠTNÍ VYBAVENÍ VÝHYBEK, PRAŽCE ŽLABOVÉ, SESTAVA 1 KS</t>
  </si>
  <si>
    <t>KPL</t>
  </si>
  <si>
    <t>1: 1; dle VK/37</t>
  </si>
  <si>
    <t>539102</t>
  </si>
  <si>
    <t>ZVLÁŠTNÍ VYBAVENÍ VÝHYBEK, PRAŽCE ŽLABOVÉ, SESTAVA 2 KS</t>
  </si>
  <si>
    <t>1: 7; dle VK/38</t>
  </si>
  <si>
    <t>R539104</t>
  </si>
  <si>
    <t>ZVLÁŠTNÍ VYBAVENÍ VÝHYBEK, PRAŽCE ŽLABOVÉ, SESTAVA 4 KS</t>
  </si>
  <si>
    <t>1: 1; dle VK/40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</si>
  <si>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</si>
  <si>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539103</t>
  </si>
  <si>
    <t>ZVLÁŠTNÍ VYBAVENÍ VÝHYBEK, PRAŽCE ŽLABOVÉ, SESTAVA 3 KS</t>
  </si>
  <si>
    <t>1: 6; dle VK/39</t>
  </si>
  <si>
    <t>539540</t>
  </si>
  <si>
    <t>ZVLÁŠTNÍ VYBAVENÍ VÝHYBEK, ČELISŤOVÝ ZÁVĚR</t>
  </si>
  <si>
    <t>1: (1+2+4+1*4+2+1+1+6+1); dle VK/29 až 36</t>
  </si>
  <si>
    <t>539317</t>
  </si>
  <si>
    <t>ZVLÁŠTNÍ VYBAVENÍ VÝHYBEK, TEPELNĚ OPRACOVANÝ JAZYK S OPORNICÍ 60 E2 PRO TVAR 1:9-300</t>
  </si>
  <si>
    <t>1: 4; dle tabulky 2.2</t>
  </si>
  <si>
    <t>539319</t>
  </si>
  <si>
    <t>ZVLÁŠTNÍ VYBAVENÍ VÝHYBEK, TEPELNĚ OPRACOVANÝ JAZYK S OPORNICÍ 60 E2 PRO TVAR 1:11-300</t>
  </si>
  <si>
    <t>1: 2; dle tabulky 2.2</t>
  </si>
  <si>
    <t>75C871</t>
  </si>
  <si>
    <t>KOLEJOVÁ PROPOJKA VÝHYBKOVÁ - DODÁVKA</t>
  </si>
  <si>
    <t>1: 10+36; dle VK/41+42</t>
  </si>
  <si>
    <t>75C877</t>
  </si>
  <si>
    <t>KOLEJOVÁ PROPOJKA VÝHYBKOVÁ - MONTÁŽ</t>
  </si>
  <si>
    <t>539511</t>
  </si>
  <si>
    <t>ZVLÁŠTNÍ VYBAVENÍ VÝHYBEK, VÁLEČKOVÁ STOLIČKA DOTLAČOVACÍ</t>
  </si>
  <si>
    <t>1: 14; dle VK/45</t>
  </si>
  <si>
    <t>539403</t>
  </si>
  <si>
    <t>ZVLÁŠTNÍ VYBAVENÍ VÝHYBEK, VÁLEČKOVÉ STOLIČKY NADZVEDÁVACÍ (BEZ ROZLIŠENÍ PROFILU KOLEJNIC) PRO TVAR - 1:6,6-190</t>
  </si>
  <si>
    <t>1: 1; dle VK/46</t>
  </si>
  <si>
    <t>539407</t>
  </si>
  <si>
    <t>ZVLÁŠTNÍ VYBAVENÍ VÝHYBEK, VÁLEČKOVÉ STOLIČKY NADZVEDÁVACÍ (BEZ ROZLIŠENÍ PROFILU KOLEJNIC) PRO TVAR - 1:9-300</t>
  </si>
  <si>
    <t>1: 6; dle VK/47</t>
  </si>
  <si>
    <t>539409</t>
  </si>
  <si>
    <t>ZVLÁŠTNÍ VYBAVENÍ VÝHYBEK, VÁLEČKOVÉ STOLIČKY NADZVEDÁVACÍ (BEZ ROZLIŠENÍ PROFILU KOLEJNIC) PRO TVAR - 1:11-300</t>
  </si>
  <si>
    <t>1: 2; dle VK/48</t>
  </si>
  <si>
    <t>53940C</t>
  </si>
  <si>
    <t>ZVLÁŠTNÍ VYBAVENÍ VÝHYBEK, VÁLEČKOVÉ STOLIČKY NADZVEDÁVACÍ (BEZ ROZLIŠENÍ PROFILU KOLEJNIC) PRO TVAR - 1:12-500</t>
  </si>
  <si>
    <t>1: 1; dle VK/49</t>
  </si>
  <si>
    <t>53940E</t>
  </si>
  <si>
    <t>ZVLÁŠTNÍ VYBAVENÍ VÝHYBEK, VÁLEČKOVÉ STOLIČKY NADZVEDÁVACÍ (BEZ ROZLIŠENÍ PROFILU KOLEJNIC) PRO TVAR - 1:14-760</t>
  </si>
  <si>
    <t>1: 6; dle VK/49</t>
  </si>
  <si>
    <t>R53940K</t>
  </si>
  <si>
    <t>ZVLÁŠTNÍ VYBAVENÍ VÝHYBEK, VÁLEČKOVÉ STOLIČKY NADZVEDÁVACÍ (BEZ ROZLIŠENÍ PROFILU KOLEJNIC) PRO TVAR - C 1:9/9-300</t>
  </si>
  <si>
    <t>1: 1; dle VK/51, tj. sada pro všechna 4 ramena</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</si>
  <si>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</si>
  <si>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545111</t>
  </si>
  <si>
    <t>SVAR KOLEJNIC (STEJNÉHO TVARU) 60 E2, R 65 JEDNOTLIVĚ</t>
  </si>
  <si>
    <t>1: 4+2; dle tab 5.1, závěrné svary po 300 m, 2 kolejnice, úseky delší než 300 m_x000D_
2: 22*2*2; 22 úseků -KÚ/ZÚ dle tab.5.1, 2 kolejnice</t>
  </si>
  <si>
    <t>545112</t>
  </si>
  <si>
    <t>SVAR KOLEJNIC (STEJNÉHO TVARU) 60 E2, R 65 SPOJITĚ</t>
  </si>
  <si>
    <t>1: 68; dle VK/53_x000D_
2: -94; odpočet jednotlivých_x000D_
3: 182; dle VK/55</t>
  </si>
  <si>
    <t>545121</t>
  </si>
  <si>
    <t>SVAR KOLEJNIC (STEJNÉHO TVARU) 49 E1, T JEDNOTLIVĚ</t>
  </si>
  <si>
    <t>1: 14*2*2; dle tab. 5.1, 14 úseků, ZÚ, KÚ, 2 kolejnice_x000D_
2: 4+2+2; závěrné svary na úsecích delších než 300 m dle tab. 5.1</t>
  </si>
  <si>
    <t>545122</t>
  </si>
  <si>
    <t>SVAR KOLEJNIC (STEJNÉHO TVARU) 49 E1, T SPOJITĚ</t>
  </si>
  <si>
    <t>1: 98; dle VK/54_x000D_
2: -64; odpočet jednotlivých_x000D_
3: 70; dle VK/56, výhybky</t>
  </si>
  <si>
    <t>545210</t>
  </si>
  <si>
    <t>SVAR PŘECHODOVÝ (PŘECHODOVÁ KOLEJNICE) 49 E1/60 E2</t>
  </si>
  <si>
    <t>1: 5*2; dle VK/23</t>
  </si>
  <si>
    <t>545220</t>
  </si>
  <si>
    <t>SVAR PŘECHODOVÝ (PŘECHODOVÁ KOLEJNICE) 49 E1/R 65</t>
  </si>
  <si>
    <t>1: 2*2; dle VK/23.1</t>
  </si>
  <si>
    <t>549111</t>
  </si>
  <si>
    <t>BROUŠENÍ KOLEJE A VÝHYBEK</t>
  </si>
  <si>
    <t>1: 2159,400; dle VK/25 koleje_x000D_
2: 1094,152; dle VK/43 výhybky</t>
  </si>
  <si>
    <t>542121</t>
  </si>
  <si>
    <t>SMĚROVÉ A VÝŠKOVÉ VYROVNÁNÍ KOLEJE NA PRAŽCÍCH BETONOVÝCH DO 0,05 M</t>
  </si>
  <si>
    <t>1: 437,640; dle VK/58</t>
  </si>
  <si>
    <t>549311</t>
  </si>
  <si>
    <t>ZRUŠENÍ A ZNOVUZŘÍZENÍ BEZSTYKOVÉ KOLEJE NA NEDEMONTOVANÝCH ÚSECÍCH V KOLEJI</t>
  </si>
  <si>
    <t>549210</t>
  </si>
  <si>
    <t>PRAŽCOVÁ KOTVA V NOVĚ ZŘIZOVANÉ KOLEJI</t>
  </si>
  <si>
    <t>1: 177/2; 50% dle VK/26</t>
  </si>
  <si>
    <t>549220</t>
  </si>
  <si>
    <t>PRAŽCOVÁ KOTVA VE STÁVAJÍCÍ KOLEJI</t>
  </si>
  <si>
    <t>R548930013</t>
  </si>
  <si>
    <t>Vrtání kolejnic vrtačkou</t>
  </si>
  <si>
    <t>kus</t>
  </si>
  <si>
    <t>1: 40; dle VK/26.1- příprava na propojky SO 07-61-01</t>
  </si>
  <si>
    <t>544</t>
  </si>
  <si>
    <t>Izolované styky</t>
  </si>
  <si>
    <t>549510</t>
  </si>
  <si>
    <t>ŘEZÁNÍ KOLEJNIC BEZ OHLEDU NA TVAR</t>
  </si>
  <si>
    <t>1: (4)*2*2; dle VK/26.2, vyříznutí kolejnice pro vložení IS</t>
  </si>
  <si>
    <t>544212</t>
  </si>
  <si>
    <t>IZOLOVANÝ STYK LEPENÝ DÉLKY KRATŠÍ NEŽ STANDARDNÍ (DO 3,4 M), TEPELNĚ OPRACOVANÝ, TVARU 49 E1</t>
  </si>
  <si>
    <t>1: 4*2; dle VK/26.2</t>
  </si>
  <si>
    <t>1: 4*2*2; dle VK/26.2</t>
  </si>
  <si>
    <t>549</t>
  </si>
  <si>
    <t>Následná úprava</t>
  </si>
  <si>
    <t>542312</t>
  </si>
  <si>
    <t>NÁSLEDNÁ ÚPRAVA SMĚROVÉHO A VÝŠKOVÉHO USPOŘÁDÁNÍ KOLEJE - PRAŽCE BETONOVÉ</t>
  </si>
  <si>
    <t>1: 2159,400+147,520+111,268+1877,951+49,525+37,640+398,770+12; dle VK/16 až 22.1</t>
  </si>
  <si>
    <t>542322</t>
  </si>
  <si>
    <t>NÁSLEDNÁ ÚPRAVA SMĚROVÉHO A VÝŠKOVÉHO USPOŘÁDÁNÍ VÝHYBKOVÉ KONSTRUKCE - PRAŽCE BETONOVÉ</t>
  </si>
  <si>
    <t>1: 856,935+237,217; dle VK/27+28</t>
  </si>
  <si>
    <t>92</t>
  </si>
  <si>
    <t>Doplňující konstrukce a práce na železnici</t>
  </si>
  <si>
    <t>925110</t>
  </si>
  <si>
    <t>DRÁŽNÍ STEZKY Z DRTI TL. DO 50 MM</t>
  </si>
  <si>
    <t>M2</t>
  </si>
  <si>
    <t>1: 616,7/0,05; dle VK/15, převod na m2, frakce 4/8</t>
  </si>
  <si>
    <t>R925120mj</t>
  </si>
  <si>
    <t>DRÁŽNÍ STEZKY TL. PŘES 50 MM</t>
  </si>
  <si>
    <t>m3</t>
  </si>
  <si>
    <t>1: 2809,4; dle VK/14, frakce 32/63</t>
  </si>
  <si>
    <t>921930</t>
  </si>
  <si>
    <t>ANTIKOROZNÍ PROVEDENÍ UPEVŇOVADEL A JINÉHO DROBNÉHO KOLEJIVA</t>
  </si>
  <si>
    <t>1: 102,90; dle VK/24</t>
  </si>
  <si>
    <t>922301</t>
  </si>
  <si>
    <t>ZARÁŽEDLO BETONOVÉ (MONOLITICKÉ)</t>
  </si>
  <si>
    <t>1: 1; dle VK/57</t>
  </si>
  <si>
    <t>923131</t>
  </si>
  <si>
    <t>NÁMEZNÍK</t>
  </si>
  <si>
    <t>1: 18; dle VK/44</t>
  </si>
  <si>
    <t>96</t>
  </si>
  <si>
    <t>Bourání a demontáže</t>
  </si>
  <si>
    <t>965010</t>
  </si>
  <si>
    <t>ODSTRANĚNÍ KOLEJOVÉHO LOŽE A DRÁŽNÍCH STEZEK</t>
  </si>
  <si>
    <t>1: 7091,675+330; dle VK/1+2</t>
  </si>
  <si>
    <t>965021</t>
  </si>
  <si>
    <t>ODSTRANĚNÍ KOLEJOVÉHO LOŽE A DRÁŽNÍCH STEZEK - ODVOZ NA SKLÁDKU</t>
  </si>
  <si>
    <t>M3KM</t>
  </si>
  <si>
    <t>1: 330*31; dle VK/2 na skládku Benátský vrch 31 km</t>
  </si>
  <si>
    <t>965023</t>
  </si>
  <si>
    <t>ODSTRANĚNÍ KOLEJOVÉHO LOŽE A DRÁŽNÍCH STEZEK - ODVOZ NA RECYKLACI</t>
  </si>
  <si>
    <t>1: 7091,675*20; dle VK/1, na RZ Libeň 20 km</t>
  </si>
  <si>
    <t>965112</t>
  </si>
  <si>
    <t>DEMONTÁŽ KOLEJE NA BETONOVÝCH PRAŽCÍCH DO KOLEJOVÝCH POLÍ S ODVOZEM NA MONTÁŽNÍ ZÁKLADNU BEZ - NÁSLEDNÉHO ROZEBRÁNÍ</t>
  </si>
  <si>
    <t>1: 319,972; dle VK/4, vlečka Metrostav_x000D_
2: 87,316; dle VK/5 vlečka Neuber_x000D_
3: odvoz na mzdp určenou vlečkařem</t>
  </si>
  <si>
    <t>965113</t>
  </si>
  <si>
    <t>DEMONTÁŽ KOLEJE NA BETONOVÝCH PRAŽCÍCH DO KOLEJOVÝCH POLÍ S ODVOZEM NA MONTÁŽNÍ ZÁKLADNU S NÁSLEDNÝM - ROZEBRÁNÍM</t>
  </si>
  <si>
    <t>1: 4655,529; dle VK/3</t>
  </si>
  <si>
    <t>965116</t>
  </si>
  <si>
    <t>DEMONTÁŽ KOLEJE NA BETONOVÝCH PRAŽCÍCH - ODVOZ ROZEBRANÝCH SOUČÁSTÍ (Z MÍSTA DEMONTÁŽE NEBO Z - MONTÁŽNÍ ZÁKLADNY) K LIKVIDACI</t>
  </si>
  <si>
    <t>TKM</t>
  </si>
  <si>
    <t>1: (3551)*0,272*(9); bet. pražce dle VK/69 na RZ Klíčov, vzdál. 9 km z H. poč_x000D_
2: (324,680-68,304)*(13); ocelový šrot dle VK/70 po odpočtu šrotu z výhybek dle tab. 1.2, do Kovošrot D. Měcholupy 13 km_x000D_
3: (0,872+1,764)*31; dle VK/72+73 na skládku Benátský vrch 31 km</t>
  </si>
  <si>
    <t>965123</t>
  </si>
  <si>
    <t>DEMONTÁŽ KOLEJE NA DŘEVĚNÝCH PRAŽCÍCH DO KOLEJOVÝCH POLÍ S ODVOZEM NA MONTÁŽNÍ ZÁKLADNU S NÁSLEDNÝM - ROZEBRÁNÍM</t>
  </si>
  <si>
    <t>1: 375,342; dle VK/6</t>
  </si>
  <si>
    <t>965126</t>
  </si>
  <si>
    <t>DEMONTÁŽ KOLEJE NA DŘEVĚNÝCH PRAŽCÍCH - ODVOZ ROZEBRANÝCH SOUČÁSTÍ (Z MÍSTA DEMONTÁŽE NEBO Z - MONTÁŽNÍ ZÁKLADNY) K LIKVIDACI</t>
  </si>
  <si>
    <t>1: (1296-464)*0,070*31; dle VK/68 po odpočtu výhybkových dle tab.3, převod na tuny, na skládku Benátský vrch 31 km</t>
  </si>
  <si>
    <t>965222</t>
  </si>
  <si>
    <t>DEMONTÁŽ VÝHYBKOVÉ KONSTRUKCE NA DŘEVĚNÝCH PRAŽCÍCH DO KOLEJOVÝCH POLÍ S ODVOZEM NA MONTÁŽNÍ - ZÁKLADNU BEZ NÁSLEDNÉHO ROZEBRÁNÍ</t>
  </si>
  <si>
    <t>1: 43,753; dle VK/7.1, vlečka Metrostav_x000D_
2: 72,968; dle VK/7.2 vlečka NEUBER_x000D_
3: odvoz na deponii určenou vlečkařem</t>
  </si>
  <si>
    <t>965223</t>
  </si>
  <si>
    <t>DEMONTÁŽ VÝHYBKOVÉ KONSTRUKCE NA DŘEVĚNÝCH PRAŽCÍCH DO KOLEJOVÝCH POLÍ S ODVOZEM NA MONTÁŽNÍ - ZÁKLADNU S NÁSLEDNÝM ROZEBRÁNÍM</t>
  </si>
  <si>
    <t>1: 1091,745; dle VK/7</t>
  </si>
  <si>
    <t>965226</t>
  </si>
  <si>
    <t>DEMONTÁŽ VÝHYBKOVÉ KONSTRUKCE NA DŘEVĚNÝCH PRAŽCÍCH - ODVOZ ROZEBRANÝCH SOUČÁSTÍ (Z MÍSTA DEMONTÁŽE - NEBO Z MONTÁŽNÍ ZÁKLADNY) K LIKVIDACI</t>
  </si>
  <si>
    <t>1: (68,304)*(13); ocelový šrot z výhybek dle tab. 3, do Kovošrot D. Měcholupy 13 km_x000D_
2: (464)*0,070*31; dle  tab.3, převod na tuny, na skládku Benátský vrch 31 km</t>
  </si>
  <si>
    <t>965441</t>
  </si>
  <si>
    <t>ODSTRANĚNÍ ZARÁŽEDLA KOLEJNICOVÉHO</t>
  </si>
  <si>
    <t>1: 2; dle VK/11</t>
  </si>
  <si>
    <t>965442</t>
  </si>
  <si>
    <t>ODSTRANĚNÍ ZARÁŽEDLA KOLEJNICOVÉHO - ODVOZ (NA LIKVIDACI ODPADŮ NEBO JINÉ URČENÉ MÍSTO)</t>
  </si>
  <si>
    <t>1: 2*2,837*20; dle VK/11 na MDZ Libeň k převzetí správcem pro další využití nebo do skladu investora, hmotnost dle položky urs</t>
  </si>
  <si>
    <t>99</t>
  </si>
  <si>
    <t>Provizorní stavy</t>
  </si>
  <si>
    <t>1: 69; dle VK/59</t>
  </si>
  <si>
    <t>1: 21; dle VK/60, čističkou lože</t>
  </si>
  <si>
    <t xml:space="preserve">1: 21*(31); na skládku Benátský vrch, průměrně 31 km z Horních Počernic </t>
  </si>
  <si>
    <t>52A341</t>
  </si>
  <si>
    <t>KOLEJ 49 E1 REGENEROVANÁ, ROZD. "U", BEZSTYKOVÁ, PR. BET. PODKLADNICOVÝ UŽITÝ, UP. TUHÉ</t>
  </si>
  <si>
    <t>1: 76; dle VK/61</t>
  </si>
  <si>
    <t>1: 125; dle VK/62</t>
  </si>
  <si>
    <t>543231</t>
  </si>
  <si>
    <t>VÝMĚNA JEDNOTLIVÉHO PRAŽCE BETONOVÉHO PODKLADNICOVÉHO, UPEVNĚNÍ TUHÉ</t>
  </si>
  <si>
    <t>1: 21; dle VK/63</t>
  </si>
  <si>
    <t>1: 2*2; dle VK/64</t>
  </si>
  <si>
    <t>1: 56; dle VK/65</t>
  </si>
  <si>
    <t>1: 12; dle VK/65.1</t>
  </si>
  <si>
    <t>Celkem za 015</t>
  </si>
  <si>
    <t>Celkem za 05</t>
  </si>
  <si>
    <t>Celkem za 52</t>
  </si>
  <si>
    <t>Celkem za 544</t>
  </si>
  <si>
    <t>Celkem za 549</t>
  </si>
  <si>
    <t>Celkem za 92</t>
  </si>
  <si>
    <t>Celkem za 96</t>
  </si>
  <si>
    <t>Celkem za 99</t>
  </si>
  <si>
    <t>do B.1.2 jde</t>
  </si>
  <si>
    <t>oprava 1 23.5.2019</t>
  </si>
  <si>
    <t>1: 1296*0,070; dle VK/68, oprava1 23.5.2019</t>
  </si>
  <si>
    <t>oprava 2 27.5.2019</t>
  </si>
  <si>
    <t>965090</t>
  </si>
  <si>
    <t>ODSTRANĚNÍ KOLEJOVÉHO LOŽE A DRÁŽNÍCH STEZEK - DOPRAVA VÝSIVEK</t>
  </si>
  <si>
    <t>1:7091,675*0,3*43; dle VK/1, z toho 30% výsivky z RZ Praha- Libeň na skládku Benátský vrch 43 km, , oprava 2-27.5.2019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</si>
</sst>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family val="2"/>
      <charset val="238"/>
    </font>
    <font>
      <sz val="8"/>
      <color rgb="FFFF0000"/>
      <name val="Arial CE"/>
      <charset val="238"/>
    </font>
    <font>
      <b/>
      <sz val="10"/>
      <color rgb="FFFF33CC"/>
      <name val="Arial"/>
      <family val="2"/>
      <charset val="238"/>
    </font>
    <font>
      <sz val="8"/>
      <color rgb="FFFF33CC"/>
      <name val="Arial"/>
      <family val="2"/>
      <charset val="238"/>
    </font>
    <font>
      <sz val="8"/>
      <color rgb="FFFF00FF"/>
      <name val="Arial"/>
      <family val="2"/>
      <charset val="238"/>
    </font>
    <font>
      <sz val="8"/>
      <color rgb="FFFF00FF"/>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46" fillId="0" borderId="0" xfId="0" applyFont="1" applyAlignment="1" applyProtection="1">
      <alignment vertical="center"/>
      <protection hidden="1"/>
    </xf>
    <xf numFmtId="49" fontId="47" fillId="0" borderId="54" xfId="0" applyNumberFormat="1" applyFont="1" applyFill="1" applyBorder="1" applyAlignment="1" applyProtection="1">
      <alignment vertical="center" wrapText="1"/>
      <protection locked="0"/>
    </xf>
    <xf numFmtId="167" fontId="47" fillId="0" borderId="1" xfId="0" applyNumberFormat="1" applyFont="1" applyFill="1" applyBorder="1" applyAlignment="1" applyProtection="1">
      <alignment horizontal="center"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8" fillId="3" borderId="49" xfId="0" applyNumberFormat="1" applyFont="1" applyFill="1" applyBorder="1" applyAlignment="1" applyProtection="1">
      <alignment vertical="center"/>
      <protection locked="0"/>
    </xf>
    <xf numFmtId="0" fontId="49" fillId="0" borderId="0" xfId="0" applyFont="1" applyAlignment="1" applyProtection="1">
      <alignment vertical="center"/>
      <protection hidden="1"/>
    </xf>
    <xf numFmtId="0" fontId="50" fillId="0" borderId="0" xfId="0" applyFont="1" applyAlignment="1" applyProtection="1">
      <alignment vertical="center"/>
      <protection locked="0"/>
    </xf>
    <xf numFmtId="0" fontId="51" fillId="0" borderId="57" xfId="0" applyFont="1" applyFill="1" applyBorder="1" applyAlignment="1" applyProtection="1">
      <alignment vertical="center" wrapText="1"/>
      <protection locked="0"/>
    </xf>
    <xf numFmtId="49" fontId="51" fillId="0" borderId="1" xfId="0" applyNumberFormat="1" applyFont="1" applyFill="1" applyBorder="1" applyAlignment="1" applyProtection="1">
      <alignment vertical="center" wrapText="1"/>
      <protection locked="0"/>
    </xf>
    <xf numFmtId="49" fontId="51" fillId="0" borderId="54" xfId="0" applyNumberFormat="1" applyFont="1" applyFill="1" applyBorder="1" applyAlignment="1" applyProtection="1">
      <alignment vertical="center" wrapText="1"/>
      <protection locked="0"/>
    </xf>
    <xf numFmtId="49" fontId="51" fillId="0" borderId="1" xfId="0" applyNumberFormat="1" applyFont="1" applyFill="1" applyBorder="1" applyAlignment="1" applyProtection="1">
      <alignment horizontal="center" vertical="center" wrapText="1"/>
      <protection locked="0"/>
    </xf>
    <xf numFmtId="167" fontId="51" fillId="0" borderId="1" xfId="0" applyNumberFormat="1" applyFont="1" applyFill="1" applyBorder="1" applyAlignment="1" applyProtection="1">
      <alignment horizontal="center" vertical="center" wrapText="1"/>
      <protection locked="0"/>
    </xf>
    <xf numFmtId="4" fontId="51" fillId="0" borderId="1" xfId="0" applyNumberFormat="1" applyFont="1" applyFill="1" applyBorder="1" applyAlignment="1" applyProtection="1">
      <alignment horizontal="right" vertical="center"/>
      <protection locked="0"/>
    </xf>
    <xf numFmtId="4" fontId="51" fillId="0" borderId="62" xfId="0" applyNumberFormat="1" applyFont="1" applyFill="1" applyBorder="1" applyAlignment="1" applyProtection="1">
      <alignment horizontal="right" vertical="center"/>
      <protection locked="0"/>
    </xf>
    <xf numFmtId="0" fontId="51" fillId="0" borderId="56" xfId="0" applyFont="1" applyFill="1" applyBorder="1" applyAlignment="1" applyProtection="1">
      <alignment vertical="center" wrapText="1"/>
      <protection locked="0"/>
    </xf>
    <xf numFmtId="49" fontId="51" fillId="0" borderId="0" xfId="0" applyNumberFormat="1" applyFont="1" applyFill="1" applyBorder="1" applyAlignment="1" applyProtection="1">
      <alignment vertical="center" wrapText="1"/>
      <protection locked="0"/>
    </xf>
    <xf numFmtId="49" fontId="51" fillId="0" borderId="0" xfId="0" applyNumberFormat="1" applyFont="1" applyFill="1" applyBorder="1" applyAlignment="1" applyProtection="1">
      <alignment horizontal="center" vertical="center" wrapText="1"/>
      <protection locked="0"/>
    </xf>
    <xf numFmtId="167" fontId="51" fillId="0" borderId="0" xfId="0" applyNumberFormat="1" applyFont="1" applyFill="1" applyBorder="1" applyAlignment="1" applyProtection="1">
      <alignment horizontal="center" vertical="center" wrapText="1"/>
      <protection locked="0"/>
    </xf>
    <xf numFmtId="4" fontId="51" fillId="0" borderId="0" xfId="0" applyNumberFormat="1" applyFont="1" applyFill="1" applyBorder="1" applyAlignment="1" applyProtection="1">
      <alignment horizontal="right" vertical="center"/>
      <protection locked="0"/>
    </xf>
    <xf numFmtId="4" fontId="51" fillId="0" borderId="63" xfId="0" applyNumberFormat="1" applyFont="1" applyFill="1" applyBorder="1" applyAlignment="1" applyProtection="1">
      <alignment horizontal="right" vertical="center"/>
      <protection locked="0"/>
    </xf>
    <xf numFmtId="0" fontId="50" fillId="0" borderId="0" xfId="0" applyFont="1" applyBorder="1" applyAlignment="1" applyProtection="1">
      <alignment vertical="center"/>
      <protection locked="0"/>
    </xf>
    <xf numFmtId="0" fontId="51" fillId="0" borderId="0" xfId="0" applyFont="1" applyFill="1" applyBorder="1" applyAlignment="1" applyProtection="1">
      <alignment vertical="center" wrapText="1"/>
      <protection locked="0"/>
    </xf>
    <xf numFmtId="0" fontId="1" fillId="0" borderId="0" xfId="0" applyFont="1" applyBorder="1" applyProtection="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07"/>
  <sheetViews>
    <sheetView showGridLines="0" tabSelected="1" view="pageBreakPreview" zoomScale="85" zoomScaleNormal="85" zoomScaleSheetLayoutView="85" workbookViewId="0">
      <pane ySplit="12" topLeftCell="A167" activePane="bottomLeft" state="frozen"/>
      <selection activeCell="B1" sqref="B1"/>
      <selection pane="bottomLeft" activeCell="R326" sqref="R325:R326"/>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85546875" style="10" customWidth="1"/>
    <col min="15" max="16384" width="9.140625" style="10"/>
  </cols>
  <sheetData>
    <row r="1" spans="1:15" s="13" customFormat="1" ht="30.75" customHeight="1" thickTop="1" thickBot="1" x14ac:dyDescent="0.3">
      <c r="A1" s="13" t="s">
        <v>91</v>
      </c>
      <c r="B1" s="204" t="s">
        <v>82</v>
      </c>
      <c r="C1" s="205"/>
      <c r="D1" s="205"/>
      <c r="E1" s="205"/>
      <c r="F1" s="205"/>
      <c r="G1" s="205"/>
      <c r="H1" s="205"/>
      <c r="I1" s="91"/>
      <c r="J1" s="92"/>
      <c r="K1" s="42"/>
      <c r="L1" s="43" t="str">
        <f>D3</f>
        <v>SO 07-10-01</v>
      </c>
      <c r="N1" s="150" t="s">
        <v>406</v>
      </c>
    </row>
    <row r="2" spans="1:15" s="13" customFormat="1" ht="57" customHeight="1" thickTop="1" thickBot="1" x14ac:dyDescent="0.3">
      <c r="B2" s="206" t="s">
        <v>10</v>
      </c>
      <c r="C2" s="207"/>
      <c r="D2" s="93"/>
      <c r="E2" s="46"/>
      <c r="F2" s="28" t="s">
        <v>108</v>
      </c>
      <c r="G2" s="44"/>
      <c r="H2" s="45"/>
      <c r="I2" s="208" t="s">
        <v>25</v>
      </c>
      <c r="J2" s="209"/>
      <c r="K2" s="184">
        <f>ROUND(SUBTOTAL(9,L13:L407),2)</f>
        <v>0</v>
      </c>
      <c r="L2" s="185"/>
      <c r="N2" s="151">
        <f>SUM(L42:L53)</f>
        <v>0</v>
      </c>
    </row>
    <row r="3" spans="1:15" s="13" customFormat="1" ht="42.75" customHeight="1" thickTop="1" thickBot="1" x14ac:dyDescent="0.3">
      <c r="B3" s="94" t="s">
        <v>30</v>
      </c>
      <c r="C3" s="95"/>
      <c r="D3" s="96" t="s">
        <v>112</v>
      </c>
      <c r="E3" s="30"/>
      <c r="F3" s="29" t="s">
        <v>113</v>
      </c>
      <c r="G3" s="97"/>
      <c r="H3" s="98"/>
      <c r="I3" s="99"/>
      <c r="J3" s="100"/>
      <c r="K3" s="171"/>
      <c r="L3" s="172"/>
    </row>
    <row r="4" spans="1:15" s="13" customFormat="1" ht="18" customHeight="1" thickTop="1" x14ac:dyDescent="0.25">
      <c r="B4" s="190" t="s">
        <v>19</v>
      </c>
      <c r="C4" s="191"/>
      <c r="D4" s="174"/>
      <c r="E4" s="4" t="s">
        <v>35</v>
      </c>
      <c r="F4" s="41" t="s">
        <v>31</v>
      </c>
      <c r="G4" s="39"/>
      <c r="H4" s="40"/>
      <c r="I4" s="201" t="s">
        <v>28</v>
      </c>
      <c r="J4" s="202"/>
      <c r="K4" s="2">
        <v>824</v>
      </c>
      <c r="L4" s="3">
        <v>30</v>
      </c>
    </row>
    <row r="5" spans="1:15" s="13" customFormat="1" ht="18" customHeight="1" x14ac:dyDescent="0.25">
      <c r="B5" s="101" t="s">
        <v>26</v>
      </c>
      <c r="C5" s="102"/>
      <c r="D5" s="102"/>
      <c r="E5" s="4" t="s">
        <v>27</v>
      </c>
      <c r="F5" s="192" t="str">
        <f>IF((E5="Stádium 2"),"  Dokumentace pro územní řízení - DUR",(IF((E5="Stádium 3"),"  Projektová dokumentace (DOS/DSP)","")))</f>
        <v xml:space="preserve">  Projektová dokumentace (DOS/DSP)</v>
      </c>
      <c r="G5" s="192"/>
      <c r="H5" s="193"/>
      <c r="I5" s="173" t="s">
        <v>20</v>
      </c>
      <c r="J5" s="174"/>
      <c r="K5" s="5" t="s">
        <v>109</v>
      </c>
      <c r="L5" s="48"/>
    </row>
    <row r="6" spans="1:15" s="13" customFormat="1" ht="18" customHeight="1" x14ac:dyDescent="0.2">
      <c r="B6" s="101" t="s">
        <v>18</v>
      </c>
      <c r="C6" s="102"/>
      <c r="D6" s="102"/>
      <c r="E6" s="4" t="s">
        <v>81</v>
      </c>
      <c r="F6" s="175"/>
      <c r="G6" s="175"/>
      <c r="H6" s="176"/>
      <c r="I6" s="173" t="s">
        <v>21</v>
      </c>
      <c r="J6" s="174"/>
      <c r="K6" s="5" t="s">
        <v>110</v>
      </c>
      <c r="L6" s="48"/>
      <c r="O6" s="52"/>
    </row>
    <row r="7" spans="1:15" s="13" customFormat="1" ht="18" customHeight="1" x14ac:dyDescent="0.2">
      <c r="B7" s="194" t="s">
        <v>22</v>
      </c>
      <c r="C7" s="195"/>
      <c r="D7" s="195"/>
      <c r="E7" s="103">
        <v>44256</v>
      </c>
      <c r="F7" s="177" t="s">
        <v>17</v>
      </c>
      <c r="G7" s="178"/>
      <c r="H7" s="179"/>
      <c r="I7" s="200" t="s">
        <v>24</v>
      </c>
      <c r="J7" s="191"/>
      <c r="K7" s="47">
        <v>2018</v>
      </c>
      <c r="L7" s="49"/>
      <c r="N7" s="211" t="s">
        <v>409</v>
      </c>
      <c r="O7" s="53"/>
    </row>
    <row r="8" spans="1:15" s="13" customFormat="1" ht="19.5" customHeight="1" thickBot="1" x14ac:dyDescent="0.3">
      <c r="B8" s="180" t="s">
        <v>23</v>
      </c>
      <c r="C8" s="181"/>
      <c r="D8" s="181"/>
      <c r="E8" s="104">
        <v>45170</v>
      </c>
      <c r="F8" s="19" t="s">
        <v>98</v>
      </c>
      <c r="G8" s="182" t="s">
        <v>111</v>
      </c>
      <c r="H8" s="183"/>
      <c r="I8" s="203" t="s">
        <v>16</v>
      </c>
      <c r="J8" s="195"/>
      <c r="K8" s="210">
        <v>43612</v>
      </c>
      <c r="L8" s="50"/>
      <c r="N8" s="168" t="s">
        <v>407</v>
      </c>
    </row>
    <row r="9" spans="1:15" s="13" customFormat="1" ht="9.75" customHeight="1" x14ac:dyDescent="0.25">
      <c r="B9" s="198" t="str">
        <f>F2</f>
        <v>Optimalizace traťového úseku Mstětice (mimo) - Praha-Vysočany (včetně) - cnm2.1</v>
      </c>
      <c r="C9" s="199"/>
      <c r="D9" s="199"/>
      <c r="E9" s="199"/>
      <c r="F9" s="199"/>
      <c r="G9" s="199"/>
      <c r="H9" s="199"/>
      <c r="I9" s="199"/>
      <c r="J9" s="199"/>
      <c r="K9" s="20" t="str">
        <f>$I$5</f>
        <v>ISPROFIN:</v>
      </c>
      <c r="L9" s="51" t="str">
        <f>K5</f>
        <v>327 321 4901</v>
      </c>
    </row>
    <row r="10" spans="1:15" s="13" customFormat="1" ht="15" customHeight="1" x14ac:dyDescent="0.25">
      <c r="B10" s="196" t="s">
        <v>11</v>
      </c>
      <c r="C10" s="188" t="s">
        <v>0</v>
      </c>
      <c r="D10" s="188" t="s">
        <v>1</v>
      </c>
      <c r="E10" s="188" t="s">
        <v>12</v>
      </c>
      <c r="F10" s="188" t="s">
        <v>29</v>
      </c>
      <c r="G10" s="188" t="s">
        <v>2</v>
      </c>
      <c r="H10" s="188" t="s">
        <v>3</v>
      </c>
      <c r="I10" s="188" t="s">
        <v>13</v>
      </c>
      <c r="J10" s="188" t="s">
        <v>14</v>
      </c>
      <c r="K10" s="186" t="s">
        <v>95</v>
      </c>
      <c r="L10" s="187"/>
    </row>
    <row r="11" spans="1:15" s="13" customFormat="1" ht="15" customHeight="1" x14ac:dyDescent="0.25">
      <c r="B11" s="196"/>
      <c r="C11" s="188"/>
      <c r="D11" s="188"/>
      <c r="E11" s="188"/>
      <c r="F11" s="188"/>
      <c r="G11" s="188"/>
      <c r="H11" s="188"/>
      <c r="I11" s="188"/>
      <c r="J11" s="188"/>
      <c r="K11" s="186"/>
      <c r="L11" s="187"/>
    </row>
    <row r="12" spans="1:15" s="13" customFormat="1" ht="12.75" customHeight="1" thickBot="1" x14ac:dyDescent="0.3">
      <c r="B12" s="197"/>
      <c r="C12" s="189"/>
      <c r="D12" s="189"/>
      <c r="E12" s="189"/>
      <c r="F12" s="189"/>
      <c r="G12" s="189"/>
      <c r="H12" s="189"/>
      <c r="I12" s="189"/>
      <c r="J12" s="189"/>
      <c r="K12" s="66" t="s">
        <v>15</v>
      </c>
      <c r="L12" s="67" t="s">
        <v>4</v>
      </c>
    </row>
    <row r="13" spans="1:15" s="68" customFormat="1" x14ac:dyDescent="0.2">
      <c r="A13" s="68" t="s">
        <v>114</v>
      </c>
      <c r="B13" s="105" t="s">
        <v>115</v>
      </c>
      <c r="C13" s="106" t="s">
        <v>116</v>
      </c>
      <c r="D13" s="106"/>
      <c r="E13" s="106"/>
      <c r="F13" s="106" t="s">
        <v>117</v>
      </c>
      <c r="G13" s="106"/>
      <c r="H13" s="107"/>
      <c r="I13" s="107"/>
      <c r="J13" s="107"/>
      <c r="K13" s="83"/>
      <c r="L13" s="84"/>
      <c r="M13" s="70"/>
    </row>
    <row r="14" spans="1:15" s="68" customFormat="1" ht="22.5" x14ac:dyDescent="0.2">
      <c r="A14" s="68" t="s">
        <v>118</v>
      </c>
      <c r="B14" s="108">
        <v>8</v>
      </c>
      <c r="C14" s="109" t="s">
        <v>119</v>
      </c>
      <c r="D14" s="109"/>
      <c r="E14" s="109" t="s">
        <v>120</v>
      </c>
      <c r="F14" s="87" t="s">
        <v>121</v>
      </c>
      <c r="G14" s="109" t="s">
        <v>122</v>
      </c>
      <c r="H14" s="110">
        <v>597</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9</v>
      </c>
      <c r="C18" s="109" t="s">
        <v>125</v>
      </c>
      <c r="D18" s="109"/>
      <c r="E18" s="109" t="s">
        <v>120</v>
      </c>
      <c r="F18" s="87" t="s">
        <v>126</v>
      </c>
      <c r="G18" s="109" t="s">
        <v>122</v>
      </c>
      <c r="H18" s="110">
        <v>3846.5239999999999</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10</v>
      </c>
      <c r="C22" s="109" t="s">
        <v>128</v>
      </c>
      <c r="D22" s="109"/>
      <c r="E22" s="109" t="s">
        <v>120</v>
      </c>
      <c r="F22" s="87" t="s">
        <v>129</v>
      </c>
      <c r="G22" s="109" t="s">
        <v>122</v>
      </c>
      <c r="H22" s="110">
        <v>965.87199999999996</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11</v>
      </c>
      <c r="C26" s="109" t="s">
        <v>131</v>
      </c>
      <c r="D26" s="109"/>
      <c r="E26" s="109" t="s">
        <v>120</v>
      </c>
      <c r="F26" s="87" t="s">
        <v>132</v>
      </c>
      <c r="G26" s="109" t="s">
        <v>122</v>
      </c>
      <c r="H26" s="170">
        <v>90.72</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69" t="s">
        <v>408</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12</v>
      </c>
      <c r="C30" s="109" t="s">
        <v>133</v>
      </c>
      <c r="D30" s="109"/>
      <c r="E30" s="109" t="s">
        <v>120</v>
      </c>
      <c r="F30" s="87" t="s">
        <v>134</v>
      </c>
      <c r="G30" s="109" t="s">
        <v>122</v>
      </c>
      <c r="H30" s="110">
        <v>0.872</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4" s="68" customFormat="1" x14ac:dyDescent="0.2">
      <c r="A33" s="69" t="s">
        <v>8</v>
      </c>
      <c r="B33" s="111"/>
      <c r="C33" s="112"/>
      <c r="D33" s="112"/>
      <c r="E33" s="112"/>
      <c r="F33" s="87" t="s">
        <v>124</v>
      </c>
      <c r="G33" s="114"/>
      <c r="H33" s="113"/>
      <c r="I33" s="113"/>
      <c r="J33" s="113"/>
      <c r="K33" s="79"/>
      <c r="L33" s="78"/>
    </row>
    <row r="34" spans="1:14" s="68" customFormat="1" ht="22.5" x14ac:dyDescent="0.2">
      <c r="A34" s="69" t="s">
        <v>118</v>
      </c>
      <c r="B34" s="108">
        <v>13</v>
      </c>
      <c r="C34" s="109" t="s">
        <v>136</v>
      </c>
      <c r="D34" s="109"/>
      <c r="E34" s="109" t="s">
        <v>120</v>
      </c>
      <c r="F34" s="87" t="s">
        <v>137</v>
      </c>
      <c r="G34" s="115" t="s">
        <v>122</v>
      </c>
      <c r="H34" s="110">
        <v>1.764</v>
      </c>
      <c r="I34" s="110"/>
      <c r="J34" s="110" t="str">
        <f>IF(ISNUMBER(I34),ROUND(H34*I34,3),"")</f>
        <v/>
      </c>
      <c r="K34" s="80"/>
      <c r="L34" s="77">
        <f>ROUND(H34*K34,2)</f>
        <v>0</v>
      </c>
    </row>
    <row r="35" spans="1:14" s="68" customFormat="1" x14ac:dyDescent="0.2">
      <c r="A35" s="69" t="s">
        <v>5</v>
      </c>
      <c r="B35" s="111"/>
      <c r="C35" s="112"/>
      <c r="D35" s="112"/>
      <c r="E35" s="112"/>
      <c r="F35" s="87"/>
      <c r="G35" s="114"/>
      <c r="H35" s="113"/>
      <c r="I35" s="113"/>
      <c r="J35" s="113"/>
      <c r="K35" s="79"/>
      <c r="L35" s="78"/>
    </row>
    <row r="36" spans="1:14" s="68" customFormat="1" x14ac:dyDescent="0.2">
      <c r="A36" s="69" t="s">
        <v>7</v>
      </c>
      <c r="B36" s="111"/>
      <c r="C36" s="112"/>
      <c r="D36" s="112"/>
      <c r="E36" s="112"/>
      <c r="F36" s="87" t="s">
        <v>138</v>
      </c>
      <c r="G36" s="114"/>
      <c r="H36" s="113"/>
      <c r="I36" s="113"/>
      <c r="J36" s="113"/>
      <c r="K36" s="79"/>
      <c r="L36" s="78"/>
    </row>
    <row r="37" spans="1:14" s="68" customFormat="1" x14ac:dyDescent="0.2">
      <c r="A37" s="69" t="s">
        <v>8</v>
      </c>
      <c r="B37" s="111"/>
      <c r="C37" s="112"/>
      <c r="D37" s="112"/>
      <c r="E37" s="112"/>
      <c r="F37" s="87" t="s">
        <v>124</v>
      </c>
      <c r="G37" s="114"/>
      <c r="H37" s="113"/>
      <c r="I37" s="113"/>
      <c r="J37" s="113"/>
      <c r="K37" s="79"/>
      <c r="L37" s="78"/>
    </row>
    <row r="38" spans="1:14" s="68" customFormat="1" x14ac:dyDescent="0.2">
      <c r="A38" s="69"/>
      <c r="B38" s="116"/>
      <c r="C38" s="117"/>
      <c r="D38" s="117"/>
      <c r="E38" s="117"/>
      <c r="F38" s="117"/>
      <c r="G38" s="118"/>
      <c r="H38" s="119"/>
      <c r="I38" s="119"/>
      <c r="J38" s="119"/>
      <c r="K38" s="81"/>
      <c r="L38" s="82"/>
    </row>
    <row r="39" spans="1:14" s="68" customFormat="1" ht="22.5" x14ac:dyDescent="0.2">
      <c r="A39" s="69" t="s">
        <v>102</v>
      </c>
      <c r="B39" s="120"/>
      <c r="C39" s="121" t="s">
        <v>398</v>
      </c>
      <c r="D39" s="121"/>
      <c r="E39" s="121"/>
      <c r="F39" s="121" t="s">
        <v>117</v>
      </c>
      <c r="G39" s="122"/>
      <c r="H39" s="123"/>
      <c r="I39" s="123"/>
      <c r="J39" s="123">
        <f>SUBTOTAL(9,J14:J38)</f>
        <v>0</v>
      </c>
      <c r="K39" s="85"/>
      <c r="L39" s="86">
        <f>SUBTOTAL(9,L14:L38)</f>
        <v>0</v>
      </c>
    </row>
    <row r="40" spans="1:14" s="68" customFormat="1" ht="12" thickBot="1" x14ac:dyDescent="0.25">
      <c r="A40" s="69"/>
      <c r="B40" s="124"/>
      <c r="C40" s="125"/>
      <c r="D40" s="125"/>
      <c r="E40" s="125"/>
      <c r="F40" s="125"/>
      <c r="G40" s="126"/>
      <c r="H40" s="127"/>
      <c r="I40" s="128"/>
      <c r="J40" s="127"/>
      <c r="K40" s="76"/>
      <c r="L40" s="76"/>
    </row>
    <row r="41" spans="1:14" s="68" customFormat="1" x14ac:dyDescent="0.2">
      <c r="A41" s="69" t="s">
        <v>114</v>
      </c>
      <c r="B41" s="105" t="s">
        <v>115</v>
      </c>
      <c r="C41" s="106" t="s">
        <v>139</v>
      </c>
      <c r="D41" s="106"/>
      <c r="E41" s="106"/>
      <c r="F41" s="106" t="s">
        <v>140</v>
      </c>
      <c r="G41" s="129"/>
      <c r="H41" s="107"/>
      <c r="I41" s="107"/>
      <c r="J41" s="107"/>
      <c r="K41" s="83"/>
      <c r="L41" s="84"/>
    </row>
    <row r="42" spans="1:14" s="68" customFormat="1" x14ac:dyDescent="0.2">
      <c r="A42" s="152"/>
      <c r="B42" s="153"/>
      <c r="C42" s="154"/>
      <c r="D42" s="154"/>
      <c r="E42" s="154"/>
      <c r="F42" s="155"/>
      <c r="G42" s="156"/>
      <c r="H42" s="157"/>
      <c r="I42" s="157"/>
      <c r="J42" s="157"/>
      <c r="K42" s="158"/>
      <c r="L42" s="159"/>
      <c r="M42" s="160"/>
      <c r="N42" s="160"/>
    </row>
    <row r="43" spans="1:14" s="68" customFormat="1" x14ac:dyDescent="0.2">
      <c r="A43" s="152"/>
      <c r="B43" s="161"/>
      <c r="C43" s="162"/>
      <c r="D43" s="162"/>
      <c r="E43" s="162"/>
      <c r="F43" s="155"/>
      <c r="G43" s="163"/>
      <c r="H43" s="164"/>
      <c r="I43" s="164"/>
      <c r="J43" s="164"/>
      <c r="K43" s="165"/>
      <c r="L43" s="166"/>
      <c r="M43" s="160"/>
      <c r="N43" s="160"/>
    </row>
    <row r="44" spans="1:14" s="68" customFormat="1" x14ac:dyDescent="0.2">
      <c r="A44" s="152"/>
      <c r="B44" s="161"/>
      <c r="C44" s="162"/>
      <c r="D44" s="162"/>
      <c r="E44" s="162"/>
      <c r="F44" s="155"/>
      <c r="G44" s="163"/>
      <c r="H44" s="164"/>
      <c r="I44" s="164"/>
      <c r="J44" s="164"/>
      <c r="K44" s="165"/>
      <c r="L44" s="166"/>
      <c r="M44" s="160"/>
      <c r="N44" s="160"/>
    </row>
    <row r="45" spans="1:14" s="68" customFormat="1" x14ac:dyDescent="0.2">
      <c r="A45" s="152"/>
      <c r="B45" s="161"/>
      <c r="C45" s="162"/>
      <c r="D45" s="162"/>
      <c r="E45" s="162"/>
      <c r="F45" s="155"/>
      <c r="G45" s="163"/>
      <c r="H45" s="164"/>
      <c r="I45" s="164"/>
      <c r="J45" s="164"/>
      <c r="K45" s="165"/>
      <c r="L45" s="166"/>
      <c r="M45" s="160"/>
      <c r="N45" s="160"/>
    </row>
    <row r="46" spans="1:14" s="68" customFormat="1" x14ac:dyDescent="0.2">
      <c r="A46" s="152"/>
      <c r="B46" s="153"/>
      <c r="C46" s="154"/>
      <c r="D46" s="154"/>
      <c r="E46" s="154"/>
      <c r="F46" s="155"/>
      <c r="G46" s="156"/>
      <c r="H46" s="157"/>
      <c r="I46" s="157"/>
      <c r="J46" s="157"/>
      <c r="K46" s="158"/>
      <c r="L46" s="159"/>
      <c r="M46" s="160"/>
      <c r="N46" s="160"/>
    </row>
    <row r="47" spans="1:14" s="68" customFormat="1" x14ac:dyDescent="0.2">
      <c r="A47" s="152"/>
      <c r="B47" s="161"/>
      <c r="C47" s="162"/>
      <c r="D47" s="162"/>
      <c r="E47" s="162"/>
      <c r="F47" s="155"/>
      <c r="G47" s="163"/>
      <c r="H47" s="164"/>
      <c r="I47" s="164"/>
      <c r="J47" s="164"/>
      <c r="K47" s="165"/>
      <c r="L47" s="166"/>
      <c r="M47" s="160"/>
      <c r="N47" s="160"/>
    </row>
    <row r="48" spans="1:14" s="68" customFormat="1" x14ac:dyDescent="0.2">
      <c r="A48" s="152"/>
      <c r="B48" s="161"/>
      <c r="C48" s="162"/>
      <c r="D48" s="162"/>
      <c r="E48" s="162"/>
      <c r="F48" s="155"/>
      <c r="G48" s="163"/>
      <c r="H48" s="164"/>
      <c r="I48" s="164"/>
      <c r="J48" s="164"/>
      <c r="K48" s="165"/>
      <c r="L48" s="166"/>
      <c r="M48" s="160"/>
      <c r="N48" s="160"/>
    </row>
    <row r="49" spans="1:14" s="68" customFormat="1" x14ac:dyDescent="0.2">
      <c r="A49" s="152"/>
      <c r="B49" s="161"/>
      <c r="C49" s="162"/>
      <c r="D49" s="162"/>
      <c r="E49" s="162"/>
      <c r="F49" s="155"/>
      <c r="G49" s="163"/>
      <c r="H49" s="164"/>
      <c r="I49" s="164"/>
      <c r="J49" s="164"/>
      <c r="K49" s="165"/>
      <c r="L49" s="166"/>
      <c r="M49" s="160"/>
      <c r="N49" s="160"/>
    </row>
    <row r="50" spans="1:14" x14ac:dyDescent="0.2">
      <c r="A50" s="152"/>
      <c r="B50" s="153"/>
      <c r="C50" s="154"/>
      <c r="D50" s="154"/>
      <c r="E50" s="154"/>
      <c r="F50" s="155"/>
      <c r="G50" s="156"/>
      <c r="H50" s="157"/>
      <c r="I50" s="157"/>
      <c r="J50" s="157"/>
      <c r="K50" s="158"/>
      <c r="L50" s="159"/>
      <c r="M50" s="167"/>
      <c r="N50" s="167"/>
    </row>
    <row r="51" spans="1:14" x14ac:dyDescent="0.2">
      <c r="A51" s="152"/>
      <c r="B51" s="161"/>
      <c r="C51" s="162"/>
      <c r="D51" s="162"/>
      <c r="E51" s="162"/>
      <c r="F51" s="155"/>
      <c r="G51" s="163"/>
      <c r="H51" s="164"/>
      <c r="I51" s="164"/>
      <c r="J51" s="164"/>
      <c r="K51" s="165"/>
      <c r="L51" s="166"/>
      <c r="M51" s="167"/>
      <c r="N51" s="167"/>
    </row>
    <row r="52" spans="1:14" x14ac:dyDescent="0.2">
      <c r="A52" s="152"/>
      <c r="B52" s="161"/>
      <c r="C52" s="162"/>
      <c r="D52" s="162"/>
      <c r="E52" s="162"/>
      <c r="F52" s="155"/>
      <c r="G52" s="163"/>
      <c r="H52" s="164"/>
      <c r="I52" s="164"/>
      <c r="J52" s="164"/>
      <c r="K52" s="165"/>
      <c r="L52" s="166"/>
      <c r="M52" s="167"/>
      <c r="N52" s="167"/>
    </row>
    <row r="53" spans="1:14" x14ac:dyDescent="0.2">
      <c r="A53" s="152"/>
      <c r="B53" s="161"/>
      <c r="C53" s="162"/>
      <c r="D53" s="162"/>
      <c r="E53" s="162"/>
      <c r="F53" s="155"/>
      <c r="G53" s="163"/>
      <c r="H53" s="164"/>
      <c r="I53" s="164"/>
      <c r="J53" s="164"/>
      <c r="K53" s="165"/>
      <c r="L53" s="166"/>
      <c r="M53" s="167"/>
      <c r="N53" s="167"/>
    </row>
    <row r="54" spans="1:14" ht="22.5" x14ac:dyDescent="0.2">
      <c r="A54" s="69" t="s">
        <v>118</v>
      </c>
      <c r="B54" s="108">
        <v>301</v>
      </c>
      <c r="C54" s="109" t="s">
        <v>143</v>
      </c>
      <c r="D54" s="109"/>
      <c r="E54" s="109" t="s">
        <v>141</v>
      </c>
      <c r="F54" s="87" t="s">
        <v>144</v>
      </c>
      <c r="G54" s="115" t="s">
        <v>145</v>
      </c>
      <c r="H54" s="110">
        <v>688376.7</v>
      </c>
      <c r="I54" s="110"/>
      <c r="J54" s="110" t="str">
        <f>IF(ISNUMBER(I54),ROUND(H54*I54,3),"")</f>
        <v/>
      </c>
      <c r="K54" s="80"/>
      <c r="L54" s="77">
        <f>ROUND(H54*K54,2)</f>
        <v>0</v>
      </c>
    </row>
    <row r="55" spans="1:14" s="68" customFormat="1" x14ac:dyDescent="0.2">
      <c r="A55" s="69" t="s">
        <v>5</v>
      </c>
      <c r="B55" s="111"/>
      <c r="C55" s="112"/>
      <c r="D55" s="112"/>
      <c r="E55" s="112"/>
      <c r="F55" s="87" t="s">
        <v>146</v>
      </c>
      <c r="G55" s="114"/>
      <c r="H55" s="113"/>
      <c r="I55" s="113"/>
      <c r="J55" s="113"/>
      <c r="K55" s="79"/>
      <c r="L55" s="78"/>
    </row>
    <row r="56" spans="1:14" s="68" customFormat="1" ht="33.75" x14ac:dyDescent="0.2">
      <c r="A56" s="69" t="s">
        <v>7</v>
      </c>
      <c r="B56" s="111"/>
      <c r="C56" s="112"/>
      <c r="D56" s="112"/>
      <c r="E56" s="112"/>
      <c r="F56" s="87" t="s">
        <v>147</v>
      </c>
      <c r="G56" s="114"/>
      <c r="H56" s="113"/>
      <c r="I56" s="113"/>
      <c r="J56" s="113"/>
      <c r="K56" s="79"/>
      <c r="L56" s="78"/>
    </row>
    <row r="57" spans="1:14" s="68" customFormat="1" ht="112.5" x14ac:dyDescent="0.2">
      <c r="A57" s="69" t="s">
        <v>8</v>
      </c>
      <c r="B57" s="111"/>
      <c r="C57" s="112"/>
      <c r="D57" s="112"/>
      <c r="E57" s="112"/>
      <c r="F57" s="87" t="s">
        <v>148</v>
      </c>
      <c r="G57" s="114"/>
      <c r="H57" s="113"/>
      <c r="I57" s="113"/>
      <c r="J57" s="113"/>
      <c r="K57" s="79"/>
      <c r="L57" s="78"/>
    </row>
    <row r="58" spans="1:14" s="68" customFormat="1" ht="22.5" x14ac:dyDescent="0.2">
      <c r="A58" s="69" t="s">
        <v>118</v>
      </c>
      <c r="B58" s="108">
        <v>303</v>
      </c>
      <c r="C58" s="109" t="s">
        <v>149</v>
      </c>
      <c r="D58" s="109"/>
      <c r="E58" s="109" t="s">
        <v>141</v>
      </c>
      <c r="F58" s="87" t="s">
        <v>150</v>
      </c>
      <c r="G58" s="115" t="s">
        <v>145</v>
      </c>
      <c r="H58" s="110">
        <v>53710.68</v>
      </c>
      <c r="I58" s="110"/>
      <c r="J58" s="110" t="str">
        <f>IF(ISNUMBER(I58),ROUND(H58*I58,3),"")</f>
        <v/>
      </c>
      <c r="K58" s="80"/>
      <c r="L58" s="77">
        <f>ROUND(H58*K58,2)</f>
        <v>0</v>
      </c>
    </row>
    <row r="59" spans="1:14" s="68" customFormat="1" x14ac:dyDescent="0.2">
      <c r="A59" s="69" t="s">
        <v>5</v>
      </c>
      <c r="B59" s="111"/>
      <c r="C59" s="112"/>
      <c r="D59" s="112"/>
      <c r="E59" s="112"/>
      <c r="F59" s="87" t="s">
        <v>146</v>
      </c>
      <c r="G59" s="114"/>
      <c r="H59" s="113"/>
      <c r="I59" s="113"/>
      <c r="J59" s="113"/>
      <c r="K59" s="79"/>
      <c r="L59" s="78"/>
    </row>
    <row r="60" spans="1:14" s="68" customFormat="1" ht="33.75" x14ac:dyDescent="0.2">
      <c r="A60" s="69" t="s">
        <v>7</v>
      </c>
      <c r="B60" s="111"/>
      <c r="C60" s="112"/>
      <c r="D60" s="112"/>
      <c r="E60" s="112"/>
      <c r="F60" s="87" t="s">
        <v>151</v>
      </c>
      <c r="G60" s="114"/>
      <c r="H60" s="113"/>
      <c r="I60" s="113"/>
      <c r="J60" s="113"/>
      <c r="K60" s="79"/>
      <c r="L60" s="78"/>
    </row>
    <row r="61" spans="1:14" s="68" customFormat="1" ht="112.5" x14ac:dyDescent="0.2">
      <c r="A61" s="69" t="s">
        <v>8</v>
      </c>
      <c r="B61" s="111"/>
      <c r="C61" s="112"/>
      <c r="D61" s="112"/>
      <c r="E61" s="112"/>
      <c r="F61" s="87" t="s">
        <v>148</v>
      </c>
      <c r="G61" s="114"/>
      <c r="H61" s="113"/>
      <c r="I61" s="113"/>
      <c r="J61" s="113"/>
      <c r="K61" s="79"/>
      <c r="L61" s="78"/>
    </row>
    <row r="62" spans="1:14" s="68" customFormat="1" ht="22.5" x14ac:dyDescent="0.2">
      <c r="A62" s="69" t="s">
        <v>118</v>
      </c>
      <c r="B62" s="108">
        <v>304</v>
      </c>
      <c r="C62" s="109" t="s">
        <v>152</v>
      </c>
      <c r="D62" s="109"/>
      <c r="E62" s="109" t="s">
        <v>141</v>
      </c>
      <c r="F62" s="87" t="s">
        <v>153</v>
      </c>
      <c r="G62" s="115" t="s">
        <v>145</v>
      </c>
      <c r="H62" s="110">
        <v>35966.589999999997</v>
      </c>
      <c r="I62" s="110"/>
      <c r="J62" s="110" t="str">
        <f>IF(ISNUMBER(I62),ROUND(H62*I62,3),"")</f>
        <v/>
      </c>
      <c r="K62" s="80"/>
      <c r="L62" s="77">
        <f>ROUND(H62*K62,2)</f>
        <v>0</v>
      </c>
    </row>
    <row r="63" spans="1:14" s="68" customFormat="1" x14ac:dyDescent="0.2">
      <c r="A63" s="69" t="s">
        <v>5</v>
      </c>
      <c r="B63" s="111"/>
      <c r="C63" s="112"/>
      <c r="D63" s="112"/>
      <c r="E63" s="112"/>
      <c r="F63" s="87" t="s">
        <v>146</v>
      </c>
      <c r="G63" s="114"/>
      <c r="H63" s="113"/>
      <c r="I63" s="113"/>
      <c r="J63" s="113"/>
      <c r="K63" s="79"/>
      <c r="L63" s="78"/>
    </row>
    <row r="64" spans="1:14" s="68" customFormat="1" ht="33.75" x14ac:dyDescent="0.2">
      <c r="A64" s="69" t="s">
        <v>7</v>
      </c>
      <c r="B64" s="111"/>
      <c r="C64" s="112"/>
      <c r="D64" s="112"/>
      <c r="E64" s="112"/>
      <c r="F64" s="87" t="s">
        <v>154</v>
      </c>
      <c r="G64" s="114"/>
      <c r="H64" s="113"/>
      <c r="I64" s="113"/>
      <c r="J64" s="113"/>
      <c r="K64" s="79"/>
      <c r="L64" s="78"/>
    </row>
    <row r="65" spans="1:12" s="68" customFormat="1" ht="112.5" x14ac:dyDescent="0.2">
      <c r="A65" s="69" t="s">
        <v>8</v>
      </c>
      <c r="B65" s="111"/>
      <c r="C65" s="112"/>
      <c r="D65" s="112"/>
      <c r="E65" s="112"/>
      <c r="F65" s="87" t="s">
        <v>148</v>
      </c>
      <c r="G65" s="114"/>
      <c r="H65" s="113"/>
      <c r="I65" s="113"/>
      <c r="J65" s="113"/>
      <c r="K65" s="79"/>
      <c r="L65" s="78"/>
    </row>
    <row r="66" spans="1:12" s="68" customFormat="1" x14ac:dyDescent="0.2">
      <c r="A66" s="69"/>
      <c r="B66" s="116"/>
      <c r="C66" s="117"/>
      <c r="D66" s="117"/>
      <c r="E66" s="117"/>
      <c r="F66" s="117"/>
      <c r="G66" s="118"/>
      <c r="H66" s="119"/>
      <c r="I66" s="119"/>
      <c r="J66" s="119"/>
      <c r="K66" s="81"/>
      <c r="L66" s="82"/>
    </row>
    <row r="67" spans="1:12" s="68" customFormat="1" ht="22.5" x14ac:dyDescent="0.2">
      <c r="A67" s="69" t="s">
        <v>102</v>
      </c>
      <c r="B67" s="120"/>
      <c r="C67" s="121" t="s">
        <v>399</v>
      </c>
      <c r="D67" s="121"/>
      <c r="E67" s="121"/>
      <c r="F67" s="121" t="s">
        <v>140</v>
      </c>
      <c r="G67" s="122"/>
      <c r="H67" s="123"/>
      <c r="I67" s="123"/>
      <c r="J67" s="123">
        <f>SUBTOTAL(9,J42:J66)</f>
        <v>0</v>
      </c>
      <c r="K67" s="85"/>
      <c r="L67" s="86">
        <f>SUBTOTAL(9,L42:L66)</f>
        <v>0</v>
      </c>
    </row>
    <row r="68" spans="1:12" s="68" customFormat="1" ht="12" thickBot="1" x14ac:dyDescent="0.25">
      <c r="A68" s="69"/>
      <c r="B68" s="124"/>
      <c r="C68" s="125"/>
      <c r="D68" s="125"/>
      <c r="E68" s="125"/>
      <c r="F68" s="125"/>
      <c r="G68" s="126"/>
      <c r="H68" s="127"/>
      <c r="I68" s="128"/>
      <c r="J68" s="127"/>
      <c r="K68" s="76"/>
      <c r="L68" s="76"/>
    </row>
    <row r="69" spans="1:12" s="68" customFormat="1" x14ac:dyDescent="0.2">
      <c r="A69" s="69" t="s">
        <v>114</v>
      </c>
      <c r="B69" s="105" t="s">
        <v>115</v>
      </c>
      <c r="C69" s="106" t="s">
        <v>155</v>
      </c>
      <c r="D69" s="106"/>
      <c r="E69" s="106"/>
      <c r="F69" s="106" t="s">
        <v>156</v>
      </c>
      <c r="G69" s="129"/>
      <c r="H69" s="107"/>
      <c r="I69" s="107"/>
      <c r="J69" s="107"/>
      <c r="K69" s="83"/>
      <c r="L69" s="84"/>
    </row>
    <row r="70" spans="1:12" ht="22.5" x14ac:dyDescent="0.2">
      <c r="A70" s="1" t="s">
        <v>118</v>
      </c>
      <c r="B70" s="108">
        <v>27</v>
      </c>
      <c r="C70" s="109" t="s">
        <v>157</v>
      </c>
      <c r="D70" s="109"/>
      <c r="E70" s="109" t="s">
        <v>120</v>
      </c>
      <c r="F70" s="87" t="s">
        <v>158</v>
      </c>
      <c r="G70" s="115" t="s">
        <v>159</v>
      </c>
      <c r="H70" s="110">
        <v>15832.3</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160</v>
      </c>
      <c r="G72" s="114"/>
      <c r="H72" s="113"/>
      <c r="I72" s="113"/>
      <c r="J72" s="113"/>
      <c r="K72" s="79"/>
      <c r="L72" s="78"/>
    </row>
    <row r="73" spans="1:12" x14ac:dyDescent="0.2">
      <c r="A73" s="1" t="s">
        <v>8</v>
      </c>
      <c r="B73" s="111"/>
      <c r="C73" s="112"/>
      <c r="D73" s="112"/>
      <c r="E73" s="112"/>
      <c r="F73" s="87" t="s">
        <v>124</v>
      </c>
      <c r="G73" s="114"/>
      <c r="H73" s="113"/>
      <c r="I73" s="113"/>
      <c r="J73" s="113"/>
      <c r="K73" s="79"/>
      <c r="L73" s="78"/>
    </row>
    <row r="74" spans="1:12" ht="22.5" x14ac:dyDescent="0.2">
      <c r="A74" s="1" t="s">
        <v>118</v>
      </c>
      <c r="B74" s="108">
        <v>28</v>
      </c>
      <c r="C74" s="109" t="s">
        <v>161</v>
      </c>
      <c r="D74" s="109"/>
      <c r="E74" s="109" t="s">
        <v>120</v>
      </c>
      <c r="F74" s="87" t="s">
        <v>162</v>
      </c>
      <c r="G74" s="115" t="s">
        <v>159</v>
      </c>
      <c r="H74" s="110">
        <v>119.6</v>
      </c>
      <c r="I74" s="110"/>
      <c r="J74" s="110" t="str">
        <f>IF(ISNUMBER(I74),ROUND(H74*I74,3),"")</f>
        <v/>
      </c>
      <c r="K74" s="80"/>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163</v>
      </c>
      <c r="G76" s="114"/>
      <c r="H76" s="113"/>
      <c r="I76" s="113"/>
      <c r="J76" s="113"/>
      <c r="K76" s="79"/>
      <c r="L76" s="78"/>
    </row>
    <row r="77" spans="1:12" x14ac:dyDescent="0.2">
      <c r="A77" s="1" t="s">
        <v>8</v>
      </c>
      <c r="B77" s="111"/>
      <c r="C77" s="112"/>
      <c r="D77" s="112"/>
      <c r="E77" s="112"/>
      <c r="F77" s="87" t="s">
        <v>124</v>
      </c>
      <c r="G77" s="114"/>
      <c r="H77" s="113"/>
      <c r="I77" s="113"/>
      <c r="J77" s="113"/>
      <c r="K77" s="79"/>
      <c r="L77" s="78"/>
    </row>
    <row r="78" spans="1:12" ht="22.5" x14ac:dyDescent="0.2">
      <c r="A78" s="1" t="s">
        <v>118</v>
      </c>
      <c r="B78" s="108">
        <v>29</v>
      </c>
      <c r="C78" s="109" t="s">
        <v>164</v>
      </c>
      <c r="D78" s="109"/>
      <c r="E78" s="109" t="s">
        <v>165</v>
      </c>
      <c r="F78" s="87" t="s">
        <v>166</v>
      </c>
      <c r="G78" s="115" t="s">
        <v>167</v>
      </c>
      <c r="H78" s="110">
        <v>2159.4</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168</v>
      </c>
      <c r="G80" s="114"/>
      <c r="H80" s="113"/>
      <c r="I80" s="113"/>
      <c r="J80" s="113"/>
      <c r="K80" s="79"/>
      <c r="L80" s="78"/>
    </row>
    <row r="81" spans="1:12" ht="326.25" x14ac:dyDescent="0.2">
      <c r="A81" s="1" t="s">
        <v>8</v>
      </c>
      <c r="B81" s="111"/>
      <c r="C81" s="112"/>
      <c r="D81" s="112"/>
      <c r="E81" s="112"/>
      <c r="F81" s="87" t="s">
        <v>169</v>
      </c>
      <c r="G81" s="114"/>
      <c r="H81" s="113"/>
      <c r="I81" s="113"/>
      <c r="J81" s="113"/>
      <c r="K81" s="79"/>
      <c r="L81" s="78"/>
    </row>
    <row r="82" spans="1:12" ht="22.5" x14ac:dyDescent="0.2">
      <c r="A82" s="1" t="s">
        <v>118</v>
      </c>
      <c r="B82" s="108">
        <v>30</v>
      </c>
      <c r="C82" s="109" t="s">
        <v>170</v>
      </c>
      <c r="D82" s="109"/>
      <c r="E82" s="109" t="s">
        <v>165</v>
      </c>
      <c r="F82" s="87" t="s">
        <v>171</v>
      </c>
      <c r="G82" s="115" t="s">
        <v>167</v>
      </c>
      <c r="H82" s="110">
        <v>147.52000000000001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172</v>
      </c>
      <c r="G84" s="114"/>
      <c r="H84" s="113"/>
      <c r="I84" s="113"/>
      <c r="J84" s="113"/>
      <c r="K84" s="79"/>
      <c r="L84" s="78"/>
    </row>
    <row r="85" spans="1:12" ht="337.5" x14ac:dyDescent="0.2">
      <c r="A85" s="1" t="s">
        <v>8</v>
      </c>
      <c r="B85" s="111"/>
      <c r="C85" s="112"/>
      <c r="D85" s="112"/>
      <c r="E85" s="112"/>
      <c r="F85" s="87" t="s">
        <v>173</v>
      </c>
      <c r="G85" s="114"/>
      <c r="H85" s="113"/>
      <c r="I85" s="113"/>
      <c r="J85" s="113"/>
      <c r="K85" s="79"/>
      <c r="L85" s="78"/>
    </row>
    <row r="86" spans="1:12" ht="22.5" x14ac:dyDescent="0.2">
      <c r="A86" s="1" t="s">
        <v>118</v>
      </c>
      <c r="B86" s="108">
        <v>31</v>
      </c>
      <c r="C86" s="109" t="s">
        <v>174</v>
      </c>
      <c r="D86" s="109"/>
      <c r="E86" s="109" t="s">
        <v>165</v>
      </c>
      <c r="F86" s="87" t="s">
        <v>175</v>
      </c>
      <c r="G86" s="115" t="s">
        <v>167</v>
      </c>
      <c r="H86" s="110">
        <v>111.268</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176</v>
      </c>
      <c r="G88" s="114"/>
      <c r="H88" s="113"/>
      <c r="I88" s="113"/>
      <c r="J88" s="113"/>
      <c r="K88" s="79"/>
      <c r="L88" s="78"/>
    </row>
    <row r="89" spans="1:12" ht="348.75" x14ac:dyDescent="0.2">
      <c r="A89" s="1" t="s">
        <v>8</v>
      </c>
      <c r="B89" s="111"/>
      <c r="C89" s="112"/>
      <c r="D89" s="112"/>
      <c r="E89" s="112"/>
      <c r="F89" s="87" t="s">
        <v>177</v>
      </c>
      <c r="G89" s="114"/>
      <c r="H89" s="113"/>
      <c r="I89" s="113"/>
      <c r="J89" s="113"/>
      <c r="K89" s="79"/>
      <c r="L89" s="78"/>
    </row>
    <row r="90" spans="1:12" ht="22.5" x14ac:dyDescent="0.2">
      <c r="A90" s="1" t="s">
        <v>118</v>
      </c>
      <c r="B90" s="108">
        <v>32</v>
      </c>
      <c r="C90" s="109" t="s">
        <v>178</v>
      </c>
      <c r="D90" s="109"/>
      <c r="E90" s="109" t="s">
        <v>165</v>
      </c>
      <c r="F90" s="87" t="s">
        <v>179</v>
      </c>
      <c r="G90" s="115" t="s">
        <v>167</v>
      </c>
      <c r="H90" s="110">
        <v>1877.951</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180</v>
      </c>
      <c r="G92" s="114"/>
      <c r="H92" s="113"/>
      <c r="I92" s="113"/>
      <c r="J92" s="113"/>
      <c r="K92" s="79"/>
      <c r="L92" s="78"/>
    </row>
    <row r="93" spans="1:12" ht="326.25" x14ac:dyDescent="0.2">
      <c r="A93" s="1" t="s">
        <v>8</v>
      </c>
      <c r="B93" s="111"/>
      <c r="C93" s="112"/>
      <c r="D93" s="112"/>
      <c r="E93" s="112"/>
      <c r="F93" s="87" t="s">
        <v>169</v>
      </c>
      <c r="G93" s="114"/>
      <c r="H93" s="113"/>
      <c r="I93" s="113"/>
      <c r="J93" s="113"/>
      <c r="K93" s="79"/>
      <c r="L93" s="78"/>
    </row>
    <row r="94" spans="1:12" ht="22.5" x14ac:dyDescent="0.2">
      <c r="A94" s="1" t="s">
        <v>118</v>
      </c>
      <c r="B94" s="108">
        <v>33</v>
      </c>
      <c r="C94" s="109" t="s">
        <v>181</v>
      </c>
      <c r="D94" s="109"/>
      <c r="E94" s="109" t="s">
        <v>165</v>
      </c>
      <c r="F94" s="87" t="s">
        <v>182</v>
      </c>
      <c r="G94" s="115" t="s">
        <v>167</v>
      </c>
      <c r="H94" s="110">
        <v>49.524999999999999</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183</v>
      </c>
      <c r="G96" s="114"/>
      <c r="H96" s="113"/>
      <c r="I96" s="113"/>
      <c r="J96" s="113"/>
      <c r="K96" s="79"/>
      <c r="L96" s="78"/>
    </row>
    <row r="97" spans="1:12" ht="348.75" x14ac:dyDescent="0.2">
      <c r="A97" s="1" t="s">
        <v>8</v>
      </c>
      <c r="B97" s="111"/>
      <c r="C97" s="112"/>
      <c r="D97" s="112"/>
      <c r="E97" s="112"/>
      <c r="F97" s="87" t="s">
        <v>184</v>
      </c>
      <c r="G97" s="114"/>
      <c r="H97" s="113"/>
      <c r="I97" s="113"/>
      <c r="J97" s="113"/>
      <c r="K97" s="79"/>
      <c r="L97" s="78"/>
    </row>
    <row r="98" spans="1:12" ht="22.5" x14ac:dyDescent="0.2">
      <c r="A98" s="1" t="s">
        <v>118</v>
      </c>
      <c r="B98" s="108">
        <v>34</v>
      </c>
      <c r="C98" s="109" t="s">
        <v>185</v>
      </c>
      <c r="D98" s="109"/>
      <c r="E98" s="109" t="s">
        <v>165</v>
      </c>
      <c r="F98" s="87" t="s">
        <v>186</v>
      </c>
      <c r="G98" s="115" t="s">
        <v>167</v>
      </c>
      <c r="H98" s="110">
        <v>37.64</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187</v>
      </c>
      <c r="G100" s="114"/>
      <c r="H100" s="113"/>
      <c r="I100" s="113"/>
      <c r="J100" s="113"/>
      <c r="K100" s="79"/>
      <c r="L100" s="78"/>
    </row>
    <row r="101" spans="1:12" ht="348.75" x14ac:dyDescent="0.2">
      <c r="A101" s="1" t="s">
        <v>8</v>
      </c>
      <c r="B101" s="111"/>
      <c r="C101" s="112"/>
      <c r="D101" s="112"/>
      <c r="E101" s="112"/>
      <c r="F101" s="87" t="s">
        <v>184</v>
      </c>
      <c r="G101" s="114"/>
      <c r="H101" s="113"/>
      <c r="I101" s="113"/>
      <c r="J101" s="113"/>
      <c r="K101" s="79"/>
      <c r="L101" s="78"/>
    </row>
    <row r="102" spans="1:12" ht="22.5" x14ac:dyDescent="0.2">
      <c r="A102" s="1" t="s">
        <v>118</v>
      </c>
      <c r="B102" s="108">
        <v>35</v>
      </c>
      <c r="C102" s="109" t="s">
        <v>188</v>
      </c>
      <c r="D102" s="109"/>
      <c r="E102" s="109" t="s">
        <v>120</v>
      </c>
      <c r="F102" s="87" t="s">
        <v>189</v>
      </c>
      <c r="G102" s="115" t="s">
        <v>167</v>
      </c>
      <c r="H102" s="110">
        <v>398.77</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190</v>
      </c>
      <c r="G104" s="114"/>
      <c r="H104" s="113"/>
      <c r="I104" s="113"/>
      <c r="J104" s="113"/>
      <c r="K104" s="79"/>
      <c r="L104" s="78"/>
    </row>
    <row r="105" spans="1:12" x14ac:dyDescent="0.2">
      <c r="A105" s="1" t="s">
        <v>8</v>
      </c>
      <c r="B105" s="111"/>
      <c r="C105" s="112"/>
      <c r="D105" s="112"/>
      <c r="E105" s="112"/>
      <c r="F105" s="87" t="s">
        <v>124</v>
      </c>
      <c r="G105" s="114"/>
      <c r="H105" s="113"/>
      <c r="I105" s="113"/>
      <c r="J105" s="113"/>
      <c r="K105" s="79"/>
      <c r="L105" s="78"/>
    </row>
    <row r="106" spans="1:12" x14ac:dyDescent="0.2">
      <c r="A106" s="1" t="s">
        <v>118</v>
      </c>
      <c r="B106" s="108">
        <v>36</v>
      </c>
      <c r="C106" s="109" t="s">
        <v>191</v>
      </c>
      <c r="D106" s="109"/>
      <c r="E106" s="109" t="s">
        <v>165</v>
      </c>
      <c r="F106" s="87" t="s">
        <v>192</v>
      </c>
      <c r="G106" s="115" t="s">
        <v>167</v>
      </c>
      <c r="H106" s="110">
        <v>12</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193</v>
      </c>
      <c r="G108" s="114"/>
      <c r="H108" s="113"/>
      <c r="I108" s="113"/>
      <c r="J108" s="113"/>
      <c r="K108" s="79"/>
      <c r="L108" s="78"/>
    </row>
    <row r="109" spans="1:12" x14ac:dyDescent="0.2">
      <c r="A109" s="1" t="s">
        <v>8</v>
      </c>
      <c r="B109" s="111"/>
      <c r="C109" s="112"/>
      <c r="D109" s="112"/>
      <c r="E109" s="112"/>
      <c r="F109" s="87"/>
      <c r="G109" s="114"/>
      <c r="H109" s="113"/>
      <c r="I109" s="113"/>
      <c r="J109" s="113"/>
      <c r="K109" s="79"/>
      <c r="L109" s="78"/>
    </row>
    <row r="110" spans="1:12" ht="22.5" x14ac:dyDescent="0.2">
      <c r="A110" s="1" t="s">
        <v>118</v>
      </c>
      <c r="B110" s="108">
        <v>37</v>
      </c>
      <c r="C110" s="109" t="s">
        <v>194</v>
      </c>
      <c r="D110" s="109"/>
      <c r="E110" s="109" t="s">
        <v>120</v>
      </c>
      <c r="F110" s="87" t="s">
        <v>195</v>
      </c>
      <c r="G110" s="115" t="s">
        <v>142</v>
      </c>
      <c r="H110" s="110">
        <v>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196</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ht="22.5" x14ac:dyDescent="0.2">
      <c r="A114" s="1" t="s">
        <v>118</v>
      </c>
      <c r="B114" s="108">
        <v>38</v>
      </c>
      <c r="C114" s="109" t="s">
        <v>197</v>
      </c>
      <c r="D114" s="109"/>
      <c r="E114" s="109" t="s">
        <v>120</v>
      </c>
      <c r="F114" s="87" t="s">
        <v>198</v>
      </c>
      <c r="G114" s="115" t="s">
        <v>142</v>
      </c>
      <c r="H114" s="110">
        <v>2</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199</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39</v>
      </c>
      <c r="C118" s="109" t="s">
        <v>200</v>
      </c>
      <c r="D118" s="109"/>
      <c r="E118" s="109" t="s">
        <v>120</v>
      </c>
      <c r="F118" s="87" t="s">
        <v>201</v>
      </c>
      <c r="G118" s="115" t="s">
        <v>142</v>
      </c>
      <c r="H118" s="110">
        <v>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202</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40</v>
      </c>
      <c r="C122" s="109" t="s">
        <v>203</v>
      </c>
      <c r="D122" s="109"/>
      <c r="E122" s="109" t="s">
        <v>120</v>
      </c>
      <c r="F122" s="87" t="s">
        <v>204</v>
      </c>
      <c r="G122" s="115" t="s">
        <v>142</v>
      </c>
      <c r="H122" s="110">
        <v>6</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205</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41</v>
      </c>
      <c r="C126" s="109" t="s">
        <v>206</v>
      </c>
      <c r="D126" s="109"/>
      <c r="E126" s="109" t="s">
        <v>120</v>
      </c>
      <c r="F126" s="87" t="s">
        <v>207</v>
      </c>
      <c r="G126" s="115" t="s">
        <v>142</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208</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42</v>
      </c>
      <c r="C130" s="109" t="s">
        <v>209</v>
      </c>
      <c r="D130" s="109"/>
      <c r="E130" s="109" t="s">
        <v>120</v>
      </c>
      <c r="F130" s="87" t="s">
        <v>210</v>
      </c>
      <c r="G130" s="115" t="s">
        <v>142</v>
      </c>
      <c r="H130" s="110">
        <v>2</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211</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43</v>
      </c>
      <c r="C134" s="109" t="s">
        <v>212</v>
      </c>
      <c r="D134" s="109"/>
      <c r="E134" s="109" t="s">
        <v>120</v>
      </c>
      <c r="F134" s="87" t="s">
        <v>213</v>
      </c>
      <c r="G134" s="115" t="s">
        <v>142</v>
      </c>
      <c r="H134" s="110">
        <v>1</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214</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44</v>
      </c>
      <c r="C138" s="109" t="s">
        <v>215</v>
      </c>
      <c r="D138" s="109"/>
      <c r="E138" s="109" t="s">
        <v>120</v>
      </c>
      <c r="F138" s="87" t="s">
        <v>216</v>
      </c>
      <c r="G138" s="115" t="s">
        <v>142</v>
      </c>
      <c r="H138" s="110">
        <v>1</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217</v>
      </c>
      <c r="G140" s="114"/>
      <c r="H140" s="113"/>
      <c r="I140" s="113"/>
      <c r="J140" s="113"/>
      <c r="K140" s="79"/>
      <c r="L140" s="78"/>
    </row>
    <row r="141" spans="1:12" ht="409.5" x14ac:dyDescent="0.2">
      <c r="A141" s="1" t="s">
        <v>8</v>
      </c>
      <c r="B141" s="111"/>
      <c r="C141" s="112"/>
      <c r="D141" s="112"/>
      <c r="E141" s="112"/>
      <c r="F141" s="87" t="s">
        <v>218</v>
      </c>
      <c r="G141" s="114"/>
      <c r="H141" s="113"/>
      <c r="I141" s="113"/>
      <c r="J141" s="113"/>
      <c r="K141" s="79"/>
      <c r="L141" s="78"/>
    </row>
    <row r="142" spans="1:12" ht="22.5" x14ac:dyDescent="0.2">
      <c r="A142" s="1" t="s">
        <v>118</v>
      </c>
      <c r="B142" s="108">
        <v>45</v>
      </c>
      <c r="C142" s="109" t="s">
        <v>219</v>
      </c>
      <c r="D142" s="109"/>
      <c r="E142" s="109" t="s">
        <v>120</v>
      </c>
      <c r="F142" s="87" t="s">
        <v>220</v>
      </c>
      <c r="G142" s="115" t="s">
        <v>221</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222</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46</v>
      </c>
      <c r="C146" s="109" t="s">
        <v>223</v>
      </c>
      <c r="D146" s="109"/>
      <c r="E146" s="109" t="s">
        <v>120</v>
      </c>
      <c r="F146" s="87" t="s">
        <v>224</v>
      </c>
      <c r="G146" s="115" t="s">
        <v>221</v>
      </c>
      <c r="H146" s="110">
        <v>7</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225</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47</v>
      </c>
      <c r="C150" s="109" t="s">
        <v>226</v>
      </c>
      <c r="D150" s="109"/>
      <c r="E150" s="109" t="s">
        <v>120</v>
      </c>
      <c r="F150" s="87" t="s">
        <v>227</v>
      </c>
      <c r="G150" s="115" t="s">
        <v>221</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228</v>
      </c>
      <c r="G152" s="114"/>
      <c r="H152" s="113"/>
      <c r="I152" s="113"/>
      <c r="J152" s="113"/>
      <c r="K152" s="79"/>
      <c r="L152" s="78"/>
    </row>
    <row r="153" spans="1:12" ht="78.75" x14ac:dyDescent="0.2">
      <c r="A153" s="1" t="s">
        <v>8</v>
      </c>
      <c r="B153" s="111"/>
      <c r="C153" s="112"/>
      <c r="D153" s="112"/>
      <c r="E153" s="112"/>
      <c r="F153" s="87" t="s">
        <v>229</v>
      </c>
      <c r="G153" s="114"/>
      <c r="H153" s="113"/>
      <c r="I153" s="113"/>
      <c r="J153" s="113"/>
      <c r="K153" s="79"/>
      <c r="L153" s="78"/>
    </row>
    <row r="154" spans="1:12" ht="22.5" x14ac:dyDescent="0.2">
      <c r="A154" s="1" t="s">
        <v>118</v>
      </c>
      <c r="B154" s="108">
        <v>48</v>
      </c>
      <c r="C154" s="109" t="s">
        <v>230</v>
      </c>
      <c r="D154" s="109"/>
      <c r="E154" s="109" t="s">
        <v>120</v>
      </c>
      <c r="F154" s="87" t="s">
        <v>231</v>
      </c>
      <c r="G154" s="115" t="s">
        <v>221</v>
      </c>
      <c r="H154" s="110">
        <v>6</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232</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49</v>
      </c>
      <c r="C158" s="109" t="s">
        <v>233</v>
      </c>
      <c r="D158" s="109"/>
      <c r="E158" s="109" t="s">
        <v>120</v>
      </c>
      <c r="F158" s="87" t="s">
        <v>234</v>
      </c>
      <c r="G158" s="115" t="s">
        <v>142</v>
      </c>
      <c r="H158" s="110">
        <v>22</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235</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50</v>
      </c>
      <c r="C162" s="109" t="s">
        <v>236</v>
      </c>
      <c r="D162" s="109"/>
      <c r="E162" s="109" t="s">
        <v>120</v>
      </c>
      <c r="F162" s="87" t="s">
        <v>237</v>
      </c>
      <c r="G162" s="115" t="s">
        <v>221</v>
      </c>
      <c r="H162" s="110">
        <v>4</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238</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51</v>
      </c>
      <c r="C166" s="109" t="s">
        <v>239</v>
      </c>
      <c r="D166" s="109"/>
      <c r="E166" s="109" t="s">
        <v>120</v>
      </c>
      <c r="F166" s="87" t="s">
        <v>240</v>
      </c>
      <c r="G166" s="115" t="s">
        <v>221</v>
      </c>
      <c r="H166" s="110">
        <v>2</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241</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52</v>
      </c>
      <c r="C170" s="109" t="s">
        <v>242</v>
      </c>
      <c r="D170" s="109"/>
      <c r="E170" s="109" t="s">
        <v>120</v>
      </c>
      <c r="F170" s="87" t="s">
        <v>243</v>
      </c>
      <c r="G170" s="115" t="s">
        <v>142</v>
      </c>
      <c r="H170" s="110">
        <v>46</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244</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53</v>
      </c>
      <c r="C174" s="109" t="s">
        <v>245</v>
      </c>
      <c r="D174" s="109"/>
      <c r="E174" s="109" t="s">
        <v>120</v>
      </c>
      <c r="F174" s="87" t="s">
        <v>246</v>
      </c>
      <c r="G174" s="115" t="s">
        <v>142</v>
      </c>
      <c r="H174" s="110">
        <v>46</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244</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54</v>
      </c>
      <c r="C178" s="109" t="s">
        <v>247</v>
      </c>
      <c r="D178" s="109"/>
      <c r="E178" s="109" t="s">
        <v>120</v>
      </c>
      <c r="F178" s="87" t="s">
        <v>248</v>
      </c>
      <c r="G178" s="115" t="s">
        <v>142</v>
      </c>
      <c r="H178" s="110">
        <v>14</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249</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55</v>
      </c>
      <c r="C182" s="109" t="s">
        <v>250</v>
      </c>
      <c r="D182" s="109"/>
      <c r="E182" s="109" t="s">
        <v>120</v>
      </c>
      <c r="F182" s="87" t="s">
        <v>251</v>
      </c>
      <c r="G182" s="115" t="s">
        <v>221</v>
      </c>
      <c r="H182" s="110">
        <v>1</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252</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56</v>
      </c>
      <c r="C186" s="109" t="s">
        <v>253</v>
      </c>
      <c r="D186" s="109"/>
      <c r="E186" s="109" t="s">
        <v>120</v>
      </c>
      <c r="F186" s="87" t="s">
        <v>254</v>
      </c>
      <c r="G186" s="115" t="s">
        <v>221</v>
      </c>
      <c r="H186" s="110">
        <v>6</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255</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57</v>
      </c>
      <c r="C190" s="109" t="s">
        <v>256</v>
      </c>
      <c r="D190" s="109"/>
      <c r="E190" s="109" t="s">
        <v>120</v>
      </c>
      <c r="F190" s="87" t="s">
        <v>257</v>
      </c>
      <c r="G190" s="115" t="s">
        <v>221</v>
      </c>
      <c r="H190" s="110">
        <v>2</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258</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58</v>
      </c>
      <c r="C194" s="109" t="s">
        <v>259</v>
      </c>
      <c r="D194" s="109"/>
      <c r="E194" s="109" t="s">
        <v>120</v>
      </c>
      <c r="F194" s="87" t="s">
        <v>260</v>
      </c>
      <c r="G194" s="115" t="s">
        <v>221</v>
      </c>
      <c r="H194" s="110">
        <v>1</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t="s">
        <v>261</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59</v>
      </c>
      <c r="C198" s="109" t="s">
        <v>262</v>
      </c>
      <c r="D198" s="109"/>
      <c r="E198" s="109" t="s">
        <v>120</v>
      </c>
      <c r="F198" s="87" t="s">
        <v>263</v>
      </c>
      <c r="G198" s="115" t="s">
        <v>221</v>
      </c>
      <c r="H198" s="110">
        <v>6</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264</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60</v>
      </c>
      <c r="C202" s="109" t="s">
        <v>265</v>
      </c>
      <c r="D202" s="109"/>
      <c r="E202" s="109" t="s">
        <v>120</v>
      </c>
      <c r="F202" s="87" t="s">
        <v>266</v>
      </c>
      <c r="G202" s="115" t="s">
        <v>221</v>
      </c>
      <c r="H202" s="110">
        <v>1</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267</v>
      </c>
      <c r="G204" s="114"/>
      <c r="H204" s="113"/>
      <c r="I204" s="113"/>
      <c r="J204" s="113"/>
      <c r="K204" s="79"/>
      <c r="L204" s="78"/>
    </row>
    <row r="205" spans="1:12" ht="78.75" x14ac:dyDescent="0.2">
      <c r="A205" s="1" t="s">
        <v>8</v>
      </c>
      <c r="B205" s="111"/>
      <c r="C205" s="112"/>
      <c r="D205" s="112"/>
      <c r="E205" s="112"/>
      <c r="F205" s="87" t="s">
        <v>268</v>
      </c>
      <c r="G205" s="114"/>
      <c r="H205" s="113"/>
      <c r="I205" s="113"/>
      <c r="J205" s="113"/>
      <c r="K205" s="79"/>
      <c r="L205" s="78"/>
    </row>
    <row r="206" spans="1:12" ht="22.5" x14ac:dyDescent="0.2">
      <c r="A206" s="1" t="s">
        <v>118</v>
      </c>
      <c r="B206" s="108">
        <v>61</v>
      </c>
      <c r="C206" s="109" t="s">
        <v>269</v>
      </c>
      <c r="D206" s="109"/>
      <c r="E206" s="109" t="s">
        <v>120</v>
      </c>
      <c r="F206" s="87" t="s">
        <v>270</v>
      </c>
      <c r="G206" s="115" t="s">
        <v>142</v>
      </c>
      <c r="H206" s="110">
        <v>94</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ht="22.5" x14ac:dyDescent="0.2">
      <c r="A208" s="1" t="s">
        <v>7</v>
      </c>
      <c r="B208" s="111"/>
      <c r="C208" s="112"/>
      <c r="D208" s="112"/>
      <c r="E208" s="112"/>
      <c r="F208" s="87" t="s">
        <v>271</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62</v>
      </c>
      <c r="C210" s="109" t="s">
        <v>272</v>
      </c>
      <c r="D210" s="109"/>
      <c r="E210" s="109" t="s">
        <v>120</v>
      </c>
      <c r="F210" s="87" t="s">
        <v>273</v>
      </c>
      <c r="G210" s="115" t="s">
        <v>142</v>
      </c>
      <c r="H210" s="110">
        <v>156</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ht="33.75" x14ac:dyDescent="0.2">
      <c r="A212" s="1" t="s">
        <v>7</v>
      </c>
      <c r="B212" s="111"/>
      <c r="C212" s="112"/>
      <c r="D212" s="112"/>
      <c r="E212" s="112"/>
      <c r="F212" s="87" t="s">
        <v>274</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63</v>
      </c>
      <c r="C214" s="109" t="s">
        <v>275</v>
      </c>
      <c r="D214" s="109"/>
      <c r="E214" s="109" t="s">
        <v>120</v>
      </c>
      <c r="F214" s="87" t="s">
        <v>276</v>
      </c>
      <c r="G214" s="115" t="s">
        <v>142</v>
      </c>
      <c r="H214" s="110">
        <v>64</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22.5" x14ac:dyDescent="0.2">
      <c r="A216" s="1" t="s">
        <v>7</v>
      </c>
      <c r="B216" s="111"/>
      <c r="C216" s="112"/>
      <c r="D216" s="112"/>
      <c r="E216" s="112"/>
      <c r="F216" s="87" t="s">
        <v>277</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64</v>
      </c>
      <c r="C218" s="109" t="s">
        <v>278</v>
      </c>
      <c r="D218" s="109"/>
      <c r="E218" s="109" t="s">
        <v>120</v>
      </c>
      <c r="F218" s="87" t="s">
        <v>279</v>
      </c>
      <c r="G218" s="115" t="s">
        <v>142</v>
      </c>
      <c r="H218" s="110">
        <v>104</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ht="33.75" x14ac:dyDescent="0.2">
      <c r="A220" s="1" t="s">
        <v>7</v>
      </c>
      <c r="B220" s="111"/>
      <c r="C220" s="112"/>
      <c r="D220" s="112"/>
      <c r="E220" s="112"/>
      <c r="F220" s="87" t="s">
        <v>280</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65</v>
      </c>
      <c r="C222" s="109" t="s">
        <v>281</v>
      </c>
      <c r="D222" s="109"/>
      <c r="E222" s="109" t="s">
        <v>120</v>
      </c>
      <c r="F222" s="87" t="s">
        <v>282</v>
      </c>
      <c r="G222" s="115" t="s">
        <v>142</v>
      </c>
      <c r="H222" s="110">
        <v>10</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283</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66</v>
      </c>
      <c r="C226" s="109" t="s">
        <v>284</v>
      </c>
      <c r="D226" s="109"/>
      <c r="E226" s="109" t="s">
        <v>120</v>
      </c>
      <c r="F226" s="87" t="s">
        <v>285</v>
      </c>
      <c r="G226" s="115" t="s">
        <v>142</v>
      </c>
      <c r="H226" s="110">
        <v>4</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286</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ht="22.5" x14ac:dyDescent="0.2">
      <c r="A230" s="1" t="s">
        <v>118</v>
      </c>
      <c r="B230" s="108">
        <v>67</v>
      </c>
      <c r="C230" s="109" t="s">
        <v>287</v>
      </c>
      <c r="D230" s="109"/>
      <c r="E230" s="109" t="s">
        <v>120</v>
      </c>
      <c r="F230" s="87" t="s">
        <v>288</v>
      </c>
      <c r="G230" s="115" t="s">
        <v>167</v>
      </c>
      <c r="H230" s="110">
        <v>3253.5520000000001</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ht="22.5" x14ac:dyDescent="0.2">
      <c r="A232" s="1" t="s">
        <v>7</v>
      </c>
      <c r="B232" s="111"/>
      <c r="C232" s="112"/>
      <c r="D232" s="112"/>
      <c r="E232" s="112"/>
      <c r="F232" s="87" t="s">
        <v>289</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ht="22.5" x14ac:dyDescent="0.2">
      <c r="A234" s="1" t="s">
        <v>118</v>
      </c>
      <c r="B234" s="108">
        <v>68</v>
      </c>
      <c r="C234" s="109" t="s">
        <v>290</v>
      </c>
      <c r="D234" s="109"/>
      <c r="E234" s="109" t="s">
        <v>120</v>
      </c>
      <c r="F234" s="87" t="s">
        <v>291</v>
      </c>
      <c r="G234" s="115" t="s">
        <v>167</v>
      </c>
      <c r="H234" s="110">
        <v>437.64</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292</v>
      </c>
      <c r="G236" s="114"/>
      <c r="H236" s="113"/>
      <c r="I236" s="113"/>
      <c r="J236" s="113"/>
      <c r="K236" s="79"/>
      <c r="L236" s="78"/>
    </row>
    <row r="237" spans="1:12" x14ac:dyDescent="0.2">
      <c r="A237" s="1" t="s">
        <v>8</v>
      </c>
      <c r="B237" s="111"/>
      <c r="C237" s="112"/>
      <c r="D237" s="112"/>
      <c r="E237" s="112"/>
      <c r="F237" s="87" t="s">
        <v>124</v>
      </c>
      <c r="G237" s="114"/>
      <c r="H237" s="113"/>
      <c r="I237" s="113"/>
      <c r="J237" s="113"/>
      <c r="K237" s="79"/>
      <c r="L237" s="78"/>
    </row>
    <row r="238" spans="1:12" ht="22.5" x14ac:dyDescent="0.2">
      <c r="A238" s="1" t="s">
        <v>118</v>
      </c>
      <c r="B238" s="108">
        <v>69</v>
      </c>
      <c r="C238" s="109" t="s">
        <v>293</v>
      </c>
      <c r="D238" s="109"/>
      <c r="E238" s="109" t="s">
        <v>120</v>
      </c>
      <c r="F238" s="87" t="s">
        <v>294</v>
      </c>
      <c r="G238" s="115" t="s">
        <v>167</v>
      </c>
      <c r="H238" s="110">
        <v>437.64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292</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70</v>
      </c>
      <c r="C242" s="109" t="s">
        <v>295</v>
      </c>
      <c r="D242" s="109"/>
      <c r="E242" s="109" t="s">
        <v>120</v>
      </c>
      <c r="F242" s="87" t="s">
        <v>296</v>
      </c>
      <c r="G242" s="115" t="s">
        <v>142</v>
      </c>
      <c r="H242" s="110">
        <v>88.5</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297</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71</v>
      </c>
      <c r="C246" s="109" t="s">
        <v>298</v>
      </c>
      <c r="D246" s="109"/>
      <c r="E246" s="109" t="s">
        <v>120</v>
      </c>
      <c r="F246" s="87" t="s">
        <v>299</v>
      </c>
      <c r="G246" s="115" t="s">
        <v>142</v>
      </c>
      <c r="H246" s="110">
        <v>88.5</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297</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x14ac:dyDescent="0.2">
      <c r="A250" s="1" t="s">
        <v>118</v>
      </c>
      <c r="B250" s="108">
        <v>72</v>
      </c>
      <c r="C250" s="109" t="s">
        <v>300</v>
      </c>
      <c r="D250" s="109"/>
      <c r="E250" s="109" t="s">
        <v>165</v>
      </c>
      <c r="F250" s="87" t="s">
        <v>301</v>
      </c>
      <c r="G250" s="115" t="s">
        <v>302</v>
      </c>
      <c r="H250" s="110">
        <v>40</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303</v>
      </c>
      <c r="G252" s="114"/>
      <c r="H252" s="113"/>
      <c r="I252" s="113"/>
      <c r="J252" s="113"/>
      <c r="K252" s="79"/>
      <c r="L252" s="78"/>
    </row>
    <row r="253" spans="1:12" x14ac:dyDescent="0.2">
      <c r="A253" s="1" t="s">
        <v>8</v>
      </c>
      <c r="B253" s="111"/>
      <c r="C253" s="112"/>
      <c r="D253" s="112"/>
      <c r="E253" s="112"/>
      <c r="F253" s="87"/>
      <c r="G253" s="114"/>
      <c r="H253" s="113"/>
      <c r="I253" s="113"/>
      <c r="J253" s="113"/>
      <c r="K253" s="79"/>
      <c r="L253" s="78"/>
    </row>
    <row r="254" spans="1:12" x14ac:dyDescent="0.2">
      <c r="A254" s="1"/>
      <c r="B254" s="116"/>
      <c r="C254" s="117"/>
      <c r="D254" s="117"/>
      <c r="E254" s="117"/>
      <c r="F254" s="117"/>
      <c r="G254" s="118"/>
      <c r="H254" s="119"/>
      <c r="I254" s="119"/>
      <c r="J254" s="119"/>
      <c r="K254" s="81"/>
      <c r="L254" s="82"/>
    </row>
    <row r="255" spans="1:12" ht="22.5" x14ac:dyDescent="0.2">
      <c r="A255" s="1" t="s">
        <v>102</v>
      </c>
      <c r="B255" s="120"/>
      <c r="C255" s="121" t="s">
        <v>400</v>
      </c>
      <c r="D255" s="121"/>
      <c r="E255" s="121"/>
      <c r="F255" s="121" t="s">
        <v>156</v>
      </c>
      <c r="G255" s="122"/>
      <c r="H255" s="123"/>
      <c r="I255" s="123"/>
      <c r="J255" s="123">
        <f>SUBTOTAL(9,J70:J254)</f>
        <v>0</v>
      </c>
      <c r="K255" s="85"/>
      <c r="L255" s="86">
        <f>SUBTOTAL(9,L70:L254)</f>
        <v>0</v>
      </c>
    </row>
    <row r="256" spans="1:12" ht="12" thickBot="1" x14ac:dyDescent="0.25">
      <c r="A256" s="1"/>
      <c r="B256" s="124"/>
      <c r="C256" s="125"/>
      <c r="D256" s="125"/>
      <c r="E256" s="125"/>
      <c r="F256" s="125"/>
      <c r="G256" s="126"/>
      <c r="H256" s="127"/>
      <c r="I256" s="128"/>
      <c r="J256" s="127"/>
      <c r="K256" s="76"/>
      <c r="L256" s="76"/>
    </row>
    <row r="257" spans="1:12" x14ac:dyDescent="0.2">
      <c r="A257" s="1" t="s">
        <v>114</v>
      </c>
      <c r="B257" s="105" t="s">
        <v>115</v>
      </c>
      <c r="C257" s="106" t="s">
        <v>304</v>
      </c>
      <c r="D257" s="106"/>
      <c r="E257" s="106"/>
      <c r="F257" s="106" t="s">
        <v>305</v>
      </c>
      <c r="G257" s="129"/>
      <c r="H257" s="107"/>
      <c r="I257" s="107"/>
      <c r="J257" s="107"/>
      <c r="K257" s="83"/>
      <c r="L257" s="84"/>
    </row>
    <row r="258" spans="1:12" ht="22.5" x14ac:dyDescent="0.2">
      <c r="A258" s="1" t="s">
        <v>118</v>
      </c>
      <c r="B258" s="108">
        <v>73</v>
      </c>
      <c r="C258" s="109" t="s">
        <v>306</v>
      </c>
      <c r="D258" s="109"/>
      <c r="E258" s="109" t="s">
        <v>120</v>
      </c>
      <c r="F258" s="87" t="s">
        <v>307</v>
      </c>
      <c r="G258" s="115" t="s">
        <v>142</v>
      </c>
      <c r="H258" s="110">
        <v>16</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308</v>
      </c>
      <c r="G260" s="114"/>
      <c r="H260" s="113"/>
      <c r="I260" s="113"/>
      <c r="J260" s="113"/>
      <c r="K260" s="79"/>
      <c r="L260" s="78"/>
    </row>
    <row r="261" spans="1:12" x14ac:dyDescent="0.2">
      <c r="A261" s="1" t="s">
        <v>8</v>
      </c>
      <c r="B261" s="111"/>
      <c r="C261" s="112"/>
      <c r="D261" s="112"/>
      <c r="E261" s="112"/>
      <c r="F261" s="87" t="s">
        <v>124</v>
      </c>
      <c r="G261" s="114"/>
      <c r="H261" s="113"/>
      <c r="I261" s="113"/>
      <c r="J261" s="113"/>
      <c r="K261" s="79"/>
      <c r="L261" s="78"/>
    </row>
    <row r="262" spans="1:12" ht="22.5" x14ac:dyDescent="0.2">
      <c r="A262" s="1" t="s">
        <v>118</v>
      </c>
      <c r="B262" s="108">
        <v>74</v>
      </c>
      <c r="C262" s="109" t="s">
        <v>309</v>
      </c>
      <c r="D262" s="109"/>
      <c r="E262" s="109" t="s">
        <v>120</v>
      </c>
      <c r="F262" s="87" t="s">
        <v>310</v>
      </c>
      <c r="G262" s="115" t="s">
        <v>142</v>
      </c>
      <c r="H262" s="110">
        <v>8</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311</v>
      </c>
      <c r="G264" s="114"/>
      <c r="H264" s="113"/>
      <c r="I264" s="113"/>
      <c r="J264" s="113"/>
      <c r="K264" s="79"/>
      <c r="L264" s="78"/>
    </row>
    <row r="265" spans="1:12" x14ac:dyDescent="0.2">
      <c r="A265" s="1" t="s">
        <v>8</v>
      </c>
      <c r="B265" s="111"/>
      <c r="C265" s="112"/>
      <c r="D265" s="112"/>
      <c r="E265" s="112"/>
      <c r="F265" s="87" t="s">
        <v>124</v>
      </c>
      <c r="G265" s="114"/>
      <c r="H265" s="113"/>
      <c r="I265" s="113"/>
      <c r="J265" s="113"/>
      <c r="K265" s="79"/>
      <c r="L265" s="78"/>
    </row>
    <row r="266" spans="1:12" ht="22.5" x14ac:dyDescent="0.2">
      <c r="A266" s="1" t="s">
        <v>118</v>
      </c>
      <c r="B266" s="108">
        <v>75</v>
      </c>
      <c r="C266" s="109" t="s">
        <v>275</v>
      </c>
      <c r="D266" s="109"/>
      <c r="E266" s="109" t="s">
        <v>120</v>
      </c>
      <c r="F266" s="87" t="s">
        <v>276</v>
      </c>
      <c r="G266" s="115" t="s">
        <v>142</v>
      </c>
      <c r="H266" s="110">
        <v>16</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312</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x14ac:dyDescent="0.2">
      <c r="A270" s="1"/>
      <c r="B270" s="116"/>
      <c r="C270" s="117"/>
      <c r="D270" s="117"/>
      <c r="E270" s="117"/>
      <c r="F270" s="117"/>
      <c r="G270" s="118"/>
      <c r="H270" s="119"/>
      <c r="I270" s="119"/>
      <c r="J270" s="119"/>
      <c r="K270" s="81"/>
      <c r="L270" s="82"/>
    </row>
    <row r="271" spans="1:12" ht="22.5" x14ac:dyDescent="0.2">
      <c r="A271" s="1" t="s">
        <v>102</v>
      </c>
      <c r="B271" s="120"/>
      <c r="C271" s="121" t="s">
        <v>401</v>
      </c>
      <c r="D271" s="121"/>
      <c r="E271" s="121"/>
      <c r="F271" s="121" t="s">
        <v>305</v>
      </c>
      <c r="G271" s="122"/>
      <c r="H271" s="123"/>
      <c r="I271" s="123"/>
      <c r="J271" s="123">
        <f>SUBTOTAL(9,J258:J270)</f>
        <v>0</v>
      </c>
      <c r="K271" s="85"/>
      <c r="L271" s="86">
        <f>SUBTOTAL(9,L258:L270)</f>
        <v>0</v>
      </c>
    </row>
    <row r="272" spans="1:12" ht="12" thickBot="1" x14ac:dyDescent="0.25">
      <c r="A272" s="1"/>
      <c r="B272" s="124"/>
      <c r="C272" s="125"/>
      <c r="D272" s="125"/>
      <c r="E272" s="125"/>
      <c r="F272" s="125"/>
      <c r="G272" s="126"/>
      <c r="H272" s="127"/>
      <c r="I272" s="128"/>
      <c r="J272" s="127"/>
      <c r="K272" s="76"/>
      <c r="L272" s="76"/>
    </row>
    <row r="273" spans="1:12" x14ac:dyDescent="0.2">
      <c r="A273" s="1" t="s">
        <v>114</v>
      </c>
      <c r="B273" s="105" t="s">
        <v>115</v>
      </c>
      <c r="C273" s="106" t="s">
        <v>313</v>
      </c>
      <c r="D273" s="106"/>
      <c r="E273" s="106"/>
      <c r="F273" s="106" t="s">
        <v>314</v>
      </c>
      <c r="G273" s="129"/>
      <c r="H273" s="107"/>
      <c r="I273" s="107"/>
      <c r="J273" s="107"/>
      <c r="K273" s="83"/>
      <c r="L273" s="84"/>
    </row>
    <row r="274" spans="1:12" ht="22.5" x14ac:dyDescent="0.2">
      <c r="A274" s="1" t="s">
        <v>118</v>
      </c>
      <c r="B274" s="108">
        <v>6</v>
      </c>
      <c r="C274" s="109" t="s">
        <v>315</v>
      </c>
      <c r="D274" s="109"/>
      <c r="E274" s="109" t="s">
        <v>120</v>
      </c>
      <c r="F274" s="87" t="s">
        <v>316</v>
      </c>
      <c r="G274" s="115" t="s">
        <v>167</v>
      </c>
      <c r="H274" s="110">
        <v>4794.0739999999996</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317</v>
      </c>
      <c r="G276" s="114"/>
      <c r="H276" s="113"/>
      <c r="I276" s="113"/>
      <c r="J276" s="113"/>
      <c r="K276" s="79"/>
      <c r="L276" s="78"/>
    </row>
    <row r="277" spans="1:12" x14ac:dyDescent="0.2">
      <c r="A277" s="1" t="s">
        <v>8</v>
      </c>
      <c r="B277" s="111"/>
      <c r="C277" s="112"/>
      <c r="D277" s="112"/>
      <c r="E277" s="112"/>
      <c r="F277" s="87" t="s">
        <v>124</v>
      </c>
      <c r="G277" s="114"/>
      <c r="H277" s="113"/>
      <c r="I277" s="113"/>
      <c r="J277" s="113"/>
      <c r="K277" s="79"/>
      <c r="L277" s="78"/>
    </row>
    <row r="278" spans="1:12" ht="22.5" x14ac:dyDescent="0.2">
      <c r="A278" s="1" t="s">
        <v>118</v>
      </c>
      <c r="B278" s="108">
        <v>7</v>
      </c>
      <c r="C278" s="109" t="s">
        <v>318</v>
      </c>
      <c r="D278" s="109"/>
      <c r="E278" s="109" t="s">
        <v>120</v>
      </c>
      <c r="F278" s="87" t="s">
        <v>319</v>
      </c>
      <c r="G278" s="115" t="s">
        <v>167</v>
      </c>
      <c r="H278" s="110">
        <v>1094.152</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320</v>
      </c>
      <c r="G280" s="114"/>
      <c r="H280" s="113"/>
      <c r="I280" s="113"/>
      <c r="J280" s="113"/>
      <c r="K280" s="79"/>
      <c r="L280" s="78"/>
    </row>
    <row r="281" spans="1:12" x14ac:dyDescent="0.2">
      <c r="A281" s="1" t="s">
        <v>8</v>
      </c>
      <c r="B281" s="111"/>
      <c r="C281" s="112"/>
      <c r="D281" s="112"/>
      <c r="E281" s="112"/>
      <c r="F281" s="87" t="s">
        <v>124</v>
      </c>
      <c r="G281" s="114"/>
      <c r="H281" s="113"/>
      <c r="I281" s="113"/>
      <c r="J281" s="113"/>
      <c r="K281" s="79"/>
      <c r="L281" s="78"/>
    </row>
    <row r="282" spans="1:12" x14ac:dyDescent="0.2">
      <c r="A282" s="1"/>
      <c r="B282" s="116"/>
      <c r="C282" s="117"/>
      <c r="D282" s="117"/>
      <c r="E282" s="117"/>
      <c r="F282" s="117"/>
      <c r="G282" s="118"/>
      <c r="H282" s="119"/>
      <c r="I282" s="119"/>
      <c r="J282" s="119"/>
      <c r="K282" s="81"/>
      <c r="L282" s="82"/>
    </row>
    <row r="283" spans="1:12" ht="22.5" x14ac:dyDescent="0.2">
      <c r="A283" s="1" t="s">
        <v>102</v>
      </c>
      <c r="B283" s="120"/>
      <c r="C283" s="121" t="s">
        <v>402</v>
      </c>
      <c r="D283" s="121"/>
      <c r="E283" s="121"/>
      <c r="F283" s="121" t="s">
        <v>314</v>
      </c>
      <c r="G283" s="122"/>
      <c r="H283" s="123"/>
      <c r="I283" s="123"/>
      <c r="J283" s="123">
        <f>SUBTOTAL(9,J274:J282)</f>
        <v>0</v>
      </c>
      <c r="K283" s="85"/>
      <c r="L283" s="86">
        <f>SUBTOTAL(9,L274:L282)</f>
        <v>0</v>
      </c>
    </row>
    <row r="284" spans="1:12" ht="12" thickBot="1" x14ac:dyDescent="0.25">
      <c r="A284" s="1"/>
      <c r="B284" s="124"/>
      <c r="C284" s="125"/>
      <c r="D284" s="125"/>
      <c r="E284" s="125"/>
      <c r="F284" s="125"/>
      <c r="G284" s="126"/>
      <c r="H284" s="127"/>
      <c r="I284" s="128"/>
      <c r="J284" s="127"/>
      <c r="K284" s="76"/>
      <c r="L284" s="76"/>
    </row>
    <row r="285" spans="1:12" x14ac:dyDescent="0.2">
      <c r="A285" s="1" t="s">
        <v>114</v>
      </c>
      <c r="B285" s="105" t="s">
        <v>115</v>
      </c>
      <c r="C285" s="106" t="s">
        <v>321</v>
      </c>
      <c r="D285" s="106"/>
      <c r="E285" s="106"/>
      <c r="F285" s="106" t="s">
        <v>322</v>
      </c>
      <c r="G285" s="129"/>
      <c r="H285" s="107"/>
      <c r="I285" s="107"/>
      <c r="J285" s="107"/>
      <c r="K285" s="83"/>
      <c r="L285" s="84"/>
    </row>
    <row r="286" spans="1:12" ht="22.5" x14ac:dyDescent="0.2">
      <c r="A286" s="1" t="s">
        <v>118</v>
      </c>
      <c r="B286" s="108">
        <v>1</v>
      </c>
      <c r="C286" s="109" t="s">
        <v>323</v>
      </c>
      <c r="D286" s="109"/>
      <c r="E286" s="109" t="s">
        <v>120</v>
      </c>
      <c r="F286" s="87" t="s">
        <v>324</v>
      </c>
      <c r="G286" s="115" t="s">
        <v>325</v>
      </c>
      <c r="H286" s="110">
        <v>12334</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x14ac:dyDescent="0.2">
      <c r="A288" s="1" t="s">
        <v>7</v>
      </c>
      <c r="B288" s="111"/>
      <c r="C288" s="112"/>
      <c r="D288" s="112"/>
      <c r="E288" s="112"/>
      <c r="F288" s="87" t="s">
        <v>326</v>
      </c>
      <c r="G288" s="114"/>
      <c r="H288" s="113"/>
      <c r="I288" s="113"/>
      <c r="J288" s="113"/>
      <c r="K288" s="79"/>
      <c r="L288" s="78"/>
    </row>
    <row r="289" spans="1:12" x14ac:dyDescent="0.2">
      <c r="A289" s="1" t="s">
        <v>8</v>
      </c>
      <c r="B289" s="111"/>
      <c r="C289" s="112"/>
      <c r="D289" s="112"/>
      <c r="E289" s="112"/>
      <c r="F289" s="87" t="s">
        <v>124</v>
      </c>
      <c r="G289" s="114"/>
      <c r="H289" s="113"/>
      <c r="I289" s="113"/>
      <c r="J289" s="113"/>
      <c r="K289" s="79"/>
      <c r="L289" s="78"/>
    </row>
    <row r="290" spans="1:12" x14ac:dyDescent="0.2">
      <c r="A290" s="1" t="s">
        <v>118</v>
      </c>
      <c r="B290" s="108">
        <v>2</v>
      </c>
      <c r="C290" s="109" t="s">
        <v>327</v>
      </c>
      <c r="D290" s="109"/>
      <c r="E290" s="109" t="s">
        <v>165</v>
      </c>
      <c r="F290" s="87" t="s">
        <v>328</v>
      </c>
      <c r="G290" s="115" t="s">
        <v>329</v>
      </c>
      <c r="H290" s="110">
        <v>2809.4</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330</v>
      </c>
      <c r="G292" s="114"/>
      <c r="H292" s="113"/>
      <c r="I292" s="113"/>
      <c r="J292" s="113"/>
      <c r="K292" s="79"/>
      <c r="L292" s="78"/>
    </row>
    <row r="293" spans="1:12" x14ac:dyDescent="0.2">
      <c r="A293" s="1" t="s">
        <v>8</v>
      </c>
      <c r="B293" s="111"/>
      <c r="C293" s="112"/>
      <c r="D293" s="112"/>
      <c r="E293" s="112"/>
      <c r="F293" s="87"/>
      <c r="G293" s="114"/>
      <c r="H293" s="113"/>
      <c r="I293" s="113"/>
      <c r="J293" s="113"/>
      <c r="K293" s="79"/>
      <c r="L293" s="78"/>
    </row>
    <row r="294" spans="1:12" ht="22.5" x14ac:dyDescent="0.2">
      <c r="A294" s="1" t="s">
        <v>118</v>
      </c>
      <c r="B294" s="108">
        <v>3</v>
      </c>
      <c r="C294" s="109" t="s">
        <v>331</v>
      </c>
      <c r="D294" s="109"/>
      <c r="E294" s="109" t="s">
        <v>120</v>
      </c>
      <c r="F294" s="87" t="s">
        <v>332</v>
      </c>
      <c r="G294" s="115" t="s">
        <v>167</v>
      </c>
      <c r="H294" s="110">
        <v>102.9</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333</v>
      </c>
      <c r="G296" s="114"/>
      <c r="H296" s="113"/>
      <c r="I296" s="113"/>
      <c r="J296" s="113"/>
      <c r="K296" s="79"/>
      <c r="L296" s="78"/>
    </row>
    <row r="297" spans="1:12" x14ac:dyDescent="0.2">
      <c r="A297" s="1" t="s">
        <v>8</v>
      </c>
      <c r="B297" s="111"/>
      <c r="C297" s="112"/>
      <c r="D297" s="112"/>
      <c r="E297" s="112"/>
      <c r="F297" s="87" t="s">
        <v>124</v>
      </c>
      <c r="G297" s="114"/>
      <c r="H297" s="113"/>
      <c r="I297" s="113"/>
      <c r="J297" s="113"/>
      <c r="K297" s="79"/>
      <c r="L297" s="78"/>
    </row>
    <row r="298" spans="1:12" ht="22.5" x14ac:dyDescent="0.2">
      <c r="A298" s="1" t="s">
        <v>118</v>
      </c>
      <c r="B298" s="108">
        <v>4</v>
      </c>
      <c r="C298" s="109" t="s">
        <v>334</v>
      </c>
      <c r="D298" s="109"/>
      <c r="E298" s="109" t="s">
        <v>120</v>
      </c>
      <c r="F298" s="87" t="s">
        <v>335</v>
      </c>
      <c r="G298" s="115" t="s">
        <v>142</v>
      </c>
      <c r="H298" s="110">
        <v>1</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336</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5</v>
      </c>
      <c r="C302" s="109" t="s">
        <v>337</v>
      </c>
      <c r="D302" s="109"/>
      <c r="E302" s="109" t="s">
        <v>120</v>
      </c>
      <c r="F302" s="87" t="s">
        <v>338</v>
      </c>
      <c r="G302" s="115" t="s">
        <v>142</v>
      </c>
      <c r="H302" s="110">
        <v>18</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339</v>
      </c>
      <c r="G304" s="114"/>
      <c r="H304" s="113"/>
      <c r="I304" s="113"/>
      <c r="J304" s="113"/>
      <c r="K304" s="79"/>
      <c r="L304" s="78"/>
    </row>
    <row r="305" spans="1:27" x14ac:dyDescent="0.2">
      <c r="A305" s="1" t="s">
        <v>8</v>
      </c>
      <c r="B305" s="111"/>
      <c r="C305" s="112"/>
      <c r="D305" s="112"/>
      <c r="E305" s="112"/>
      <c r="F305" s="87" t="s">
        <v>124</v>
      </c>
      <c r="G305" s="114"/>
      <c r="H305" s="113"/>
      <c r="I305" s="113"/>
      <c r="J305" s="113"/>
      <c r="K305" s="79"/>
      <c r="L305" s="78"/>
    </row>
    <row r="306" spans="1:27" x14ac:dyDescent="0.2">
      <c r="A306" s="1"/>
      <c r="B306" s="116"/>
      <c r="C306" s="117"/>
      <c r="D306" s="117"/>
      <c r="E306" s="117"/>
      <c r="F306" s="117"/>
      <c r="G306" s="118"/>
      <c r="H306" s="119"/>
      <c r="I306" s="119"/>
      <c r="J306" s="119"/>
      <c r="K306" s="81"/>
      <c r="L306" s="82"/>
    </row>
    <row r="307" spans="1:27" ht="22.5" x14ac:dyDescent="0.2">
      <c r="A307" s="1" t="s">
        <v>102</v>
      </c>
      <c r="B307" s="120"/>
      <c r="C307" s="121" t="s">
        <v>403</v>
      </c>
      <c r="D307" s="121"/>
      <c r="E307" s="121"/>
      <c r="F307" s="121" t="s">
        <v>322</v>
      </c>
      <c r="G307" s="122"/>
      <c r="H307" s="123"/>
      <c r="I307" s="123"/>
      <c r="J307" s="123">
        <f>SUBTOTAL(9,J286:J306)</f>
        <v>0</v>
      </c>
      <c r="K307" s="85"/>
      <c r="L307" s="86">
        <f>SUBTOTAL(9,L286:L306)</f>
        <v>0</v>
      </c>
    </row>
    <row r="308" spans="1:27" ht="12" thickBot="1" x14ac:dyDescent="0.25">
      <c r="A308" s="1"/>
      <c r="B308" s="124"/>
      <c r="C308" s="125"/>
      <c r="D308" s="125"/>
      <c r="E308" s="125"/>
      <c r="F308" s="125"/>
      <c r="G308" s="126"/>
      <c r="H308" s="127"/>
      <c r="I308" s="128"/>
      <c r="J308" s="127"/>
      <c r="K308" s="76"/>
      <c r="L308" s="76"/>
    </row>
    <row r="309" spans="1:27" x14ac:dyDescent="0.2">
      <c r="A309" s="1" t="s">
        <v>114</v>
      </c>
      <c r="B309" s="105" t="s">
        <v>115</v>
      </c>
      <c r="C309" s="106" t="s">
        <v>340</v>
      </c>
      <c r="D309" s="106"/>
      <c r="E309" s="106"/>
      <c r="F309" s="106" t="s">
        <v>341</v>
      </c>
      <c r="G309" s="129"/>
      <c r="H309" s="107"/>
      <c r="I309" s="107"/>
      <c r="J309" s="107"/>
      <c r="K309" s="83"/>
      <c r="L309" s="84"/>
    </row>
    <row r="310" spans="1:27" ht="22.5" x14ac:dyDescent="0.2">
      <c r="A310" s="1" t="s">
        <v>118</v>
      </c>
      <c r="B310" s="108">
        <v>14</v>
      </c>
      <c r="C310" s="109" t="s">
        <v>342</v>
      </c>
      <c r="D310" s="109"/>
      <c r="E310" s="109" t="s">
        <v>120</v>
      </c>
      <c r="F310" s="87" t="s">
        <v>343</v>
      </c>
      <c r="G310" s="115" t="s">
        <v>159</v>
      </c>
      <c r="H310" s="110">
        <v>7421.6750000000002</v>
      </c>
      <c r="I310" s="110"/>
      <c r="J310" s="110" t="str">
        <f>IF(ISNUMBER(I310),ROUND(H310*I310,3),"")</f>
        <v/>
      </c>
      <c r="K310" s="80"/>
      <c r="L310" s="77">
        <f>ROUND(H310*K310,2)</f>
        <v>0</v>
      </c>
    </row>
    <row r="311" spans="1:27" x14ac:dyDescent="0.2">
      <c r="A311" s="1" t="s">
        <v>5</v>
      </c>
      <c r="B311" s="111"/>
      <c r="C311" s="112"/>
      <c r="D311" s="112"/>
      <c r="E311" s="112"/>
      <c r="F311" s="87"/>
      <c r="G311" s="114"/>
      <c r="H311" s="113"/>
      <c r="I311" s="113"/>
      <c r="J311" s="113"/>
      <c r="K311" s="79"/>
      <c r="L311" s="78"/>
    </row>
    <row r="312" spans="1:27" x14ac:dyDescent="0.2">
      <c r="A312" s="1" t="s">
        <v>7</v>
      </c>
      <c r="B312" s="111"/>
      <c r="C312" s="112"/>
      <c r="D312" s="112"/>
      <c r="E312" s="112"/>
      <c r="F312" s="87" t="s">
        <v>344</v>
      </c>
      <c r="G312" s="114"/>
      <c r="H312" s="113"/>
      <c r="I312" s="113"/>
      <c r="J312" s="113"/>
      <c r="K312" s="79"/>
      <c r="L312" s="78"/>
    </row>
    <row r="313" spans="1:27" x14ac:dyDescent="0.2">
      <c r="A313" s="1" t="s">
        <v>8</v>
      </c>
      <c r="B313" s="111"/>
      <c r="C313" s="112"/>
      <c r="D313" s="112"/>
      <c r="E313" s="112"/>
      <c r="F313" s="87" t="s">
        <v>124</v>
      </c>
      <c r="G313" s="114"/>
      <c r="H313" s="113"/>
      <c r="I313" s="113"/>
      <c r="J313" s="113"/>
      <c r="K313" s="79"/>
      <c r="L313" s="78"/>
    </row>
    <row r="314" spans="1:27" ht="22.5" x14ac:dyDescent="0.2">
      <c r="A314" s="1" t="s">
        <v>118</v>
      </c>
      <c r="B314" s="108">
        <v>15</v>
      </c>
      <c r="C314" s="109" t="s">
        <v>345</v>
      </c>
      <c r="D314" s="109"/>
      <c r="E314" s="109" t="s">
        <v>120</v>
      </c>
      <c r="F314" s="87" t="s">
        <v>346</v>
      </c>
      <c r="G314" s="115" t="s">
        <v>347</v>
      </c>
      <c r="H314" s="110">
        <v>10230</v>
      </c>
      <c r="I314" s="110"/>
      <c r="J314" s="110" t="str">
        <f>IF(ISNUMBER(I314),ROUND(H314*I314,3),"")</f>
        <v/>
      </c>
      <c r="K314" s="80"/>
      <c r="L314" s="77">
        <f>ROUND(H314*K314,2)</f>
        <v>0</v>
      </c>
    </row>
    <row r="315" spans="1:27" x14ac:dyDescent="0.2">
      <c r="A315" s="1" t="s">
        <v>5</v>
      </c>
      <c r="B315" s="111"/>
      <c r="C315" s="112"/>
      <c r="D315" s="112"/>
      <c r="E315" s="112"/>
      <c r="F315" s="87"/>
      <c r="G315" s="114"/>
      <c r="H315" s="113"/>
      <c r="I315" s="113"/>
      <c r="J315" s="113"/>
      <c r="K315" s="79"/>
      <c r="L315" s="78"/>
    </row>
    <row r="316" spans="1:27" x14ac:dyDescent="0.2">
      <c r="A316" s="1" t="s">
        <v>7</v>
      </c>
      <c r="B316" s="111"/>
      <c r="C316" s="112"/>
      <c r="D316" s="112"/>
      <c r="E316" s="112"/>
      <c r="F316" s="87" t="s">
        <v>348</v>
      </c>
      <c r="G316" s="114"/>
      <c r="H316" s="113"/>
      <c r="I316" s="113"/>
      <c r="J316" s="113"/>
      <c r="K316" s="79"/>
      <c r="L316" s="78"/>
    </row>
    <row r="317" spans="1:27" x14ac:dyDescent="0.2">
      <c r="A317" s="1" t="s">
        <v>8</v>
      </c>
      <c r="B317" s="111"/>
      <c r="C317" s="112"/>
      <c r="D317" s="112"/>
      <c r="E317" s="112"/>
      <c r="F317" s="87" t="s">
        <v>124</v>
      </c>
      <c r="G317" s="114"/>
      <c r="H317" s="113"/>
      <c r="I317" s="113"/>
      <c r="J317" s="113"/>
      <c r="K317" s="79"/>
      <c r="L317" s="78"/>
    </row>
    <row r="318" spans="1:27" ht="22.5" x14ac:dyDescent="0.2">
      <c r="A318" s="1" t="s">
        <v>118</v>
      </c>
      <c r="B318" s="108">
        <v>16</v>
      </c>
      <c r="C318" s="109" t="s">
        <v>349</v>
      </c>
      <c r="D318" s="109"/>
      <c r="E318" s="109" t="s">
        <v>120</v>
      </c>
      <c r="F318" s="87" t="s">
        <v>350</v>
      </c>
      <c r="G318" s="115" t="s">
        <v>347</v>
      </c>
      <c r="H318" s="110">
        <v>141833.5</v>
      </c>
      <c r="I318" s="110"/>
      <c r="J318" s="110" t="str">
        <f>IF(ISNUMBER(I318),ROUND(H318*I318,3),"")</f>
        <v/>
      </c>
      <c r="K318" s="80"/>
      <c r="L318" s="77">
        <f>ROUND(H318*K318,2)</f>
        <v>0</v>
      </c>
      <c r="N318" s="226"/>
      <c r="O318" s="227"/>
      <c r="P318" s="221"/>
      <c r="Q318" s="221"/>
      <c r="R318" s="221"/>
      <c r="S318" s="221"/>
      <c r="T318" s="222"/>
      <c r="U318" s="223"/>
      <c r="V318" s="223"/>
      <c r="W318" s="223"/>
      <c r="X318" s="224"/>
      <c r="Y318" s="224"/>
      <c r="Z318" s="228"/>
      <c r="AA318" s="228"/>
    </row>
    <row r="319" spans="1:27" x14ac:dyDescent="0.2">
      <c r="A319" s="1" t="s">
        <v>5</v>
      </c>
      <c r="B319" s="111"/>
      <c r="C319" s="112"/>
      <c r="D319" s="112"/>
      <c r="E319" s="112"/>
      <c r="F319" s="87"/>
      <c r="G319" s="114"/>
      <c r="H319" s="113"/>
      <c r="I319" s="113"/>
      <c r="J319" s="113"/>
      <c r="K319" s="79"/>
      <c r="L319" s="78"/>
      <c r="N319" s="226"/>
      <c r="O319" s="227"/>
      <c r="P319" s="221"/>
      <c r="Q319" s="221"/>
      <c r="R319" s="221"/>
      <c r="S319" s="221"/>
      <c r="T319" s="222"/>
      <c r="U319" s="223"/>
      <c r="V319" s="223"/>
      <c r="W319" s="223"/>
      <c r="X319" s="224"/>
      <c r="Y319" s="224"/>
      <c r="Z319" s="228"/>
      <c r="AA319" s="228"/>
    </row>
    <row r="320" spans="1:27" x14ac:dyDescent="0.2">
      <c r="A320" s="1" t="s">
        <v>7</v>
      </c>
      <c r="B320" s="111"/>
      <c r="C320" s="112"/>
      <c r="D320" s="112"/>
      <c r="E320" s="112"/>
      <c r="F320" s="87" t="s">
        <v>351</v>
      </c>
      <c r="G320" s="114"/>
      <c r="H320" s="113"/>
      <c r="I320" s="113"/>
      <c r="J320" s="113"/>
      <c r="K320" s="79"/>
      <c r="L320" s="78"/>
      <c r="N320" s="226"/>
      <c r="O320" s="227"/>
      <c r="P320" s="221"/>
      <c r="Q320" s="221"/>
      <c r="R320" s="221"/>
      <c r="S320" s="221"/>
      <c r="T320" s="222"/>
      <c r="U320" s="223"/>
      <c r="V320" s="223"/>
      <c r="W320" s="223"/>
      <c r="X320" s="224"/>
      <c r="Y320" s="224"/>
      <c r="Z320" s="228"/>
      <c r="AA320" s="228"/>
    </row>
    <row r="321" spans="1:27" x14ac:dyDescent="0.2">
      <c r="A321" s="1" t="s">
        <v>8</v>
      </c>
      <c r="B321" s="111"/>
      <c r="C321" s="112"/>
      <c r="D321" s="112"/>
      <c r="E321" s="112"/>
      <c r="F321" s="87" t="s">
        <v>124</v>
      </c>
      <c r="G321" s="114"/>
      <c r="H321" s="113"/>
      <c r="I321" s="113"/>
      <c r="J321" s="113"/>
      <c r="K321" s="79"/>
      <c r="L321" s="78"/>
      <c r="N321" s="226"/>
      <c r="O321" s="227"/>
      <c r="P321" s="221"/>
      <c r="Q321" s="221"/>
      <c r="R321" s="221"/>
      <c r="S321" s="221"/>
      <c r="T321" s="222"/>
      <c r="U321" s="223"/>
      <c r="V321" s="223"/>
      <c r="W321" s="223"/>
      <c r="X321" s="224"/>
      <c r="Y321" s="224"/>
      <c r="Z321" s="228"/>
      <c r="AA321" s="228"/>
    </row>
    <row r="322" spans="1:27" ht="22.5" x14ac:dyDescent="0.2">
      <c r="A322" s="212" t="s">
        <v>118</v>
      </c>
      <c r="B322" s="213">
        <v>101</v>
      </c>
      <c r="C322" s="214" t="s">
        <v>410</v>
      </c>
      <c r="D322" s="214"/>
      <c r="E322" s="214" t="s">
        <v>120</v>
      </c>
      <c r="F322" s="215" t="s">
        <v>411</v>
      </c>
      <c r="G322" s="216" t="s">
        <v>347</v>
      </c>
      <c r="H322" s="217">
        <v>779.27599999999995</v>
      </c>
      <c r="I322" s="217"/>
      <c r="J322" s="217" t="str">
        <f>IF(ISNUMBER(I322),ROUND(H322*I322,3),"")</f>
        <v/>
      </c>
      <c r="K322" s="218"/>
      <c r="L322" s="219">
        <f>ROUND(H322*K322,2)</f>
        <v>0</v>
      </c>
    </row>
    <row r="323" spans="1:27" x14ac:dyDescent="0.2">
      <c r="A323" s="212" t="s">
        <v>5</v>
      </c>
      <c r="B323" s="220"/>
      <c r="C323" s="221"/>
      <c r="D323" s="221"/>
      <c r="E323" s="221"/>
      <c r="F323" s="215"/>
      <c r="G323" s="222"/>
      <c r="H323" s="223"/>
      <c r="I323" s="223"/>
      <c r="J323" s="223"/>
      <c r="K323" s="224"/>
      <c r="L323" s="225"/>
    </row>
    <row r="324" spans="1:27" ht="22.5" x14ac:dyDescent="0.2">
      <c r="A324" s="212" t="s">
        <v>7</v>
      </c>
      <c r="B324" s="220"/>
      <c r="C324" s="221"/>
      <c r="D324" s="221"/>
      <c r="E324" s="221"/>
      <c r="F324" s="215" t="s">
        <v>412</v>
      </c>
      <c r="G324" s="222"/>
      <c r="H324" s="223"/>
      <c r="I324" s="223"/>
      <c r="J324" s="223"/>
      <c r="K324" s="224"/>
      <c r="L324" s="225"/>
    </row>
    <row r="325" spans="1:27" x14ac:dyDescent="0.2">
      <c r="A325" s="212" t="s">
        <v>8</v>
      </c>
      <c r="B325" s="220"/>
      <c r="C325" s="221"/>
      <c r="D325" s="221"/>
      <c r="E325" s="221"/>
      <c r="F325" s="215" t="s">
        <v>124</v>
      </c>
      <c r="G325" s="222"/>
      <c r="H325" s="223"/>
      <c r="I325" s="223"/>
      <c r="J325" s="223"/>
      <c r="K325" s="224"/>
      <c r="L325" s="225"/>
    </row>
    <row r="326" spans="1:27" ht="22.5" x14ac:dyDescent="0.2">
      <c r="A326" s="1" t="s">
        <v>118</v>
      </c>
      <c r="B326" s="108">
        <v>17</v>
      </c>
      <c r="C326" s="109" t="s">
        <v>352</v>
      </c>
      <c r="D326" s="109"/>
      <c r="E326" s="109" t="s">
        <v>120</v>
      </c>
      <c r="F326" s="87" t="s">
        <v>353</v>
      </c>
      <c r="G326" s="115" t="s">
        <v>167</v>
      </c>
      <c r="H326" s="110">
        <v>407.28800000000001</v>
      </c>
      <c r="I326" s="110"/>
      <c r="J326" s="110" t="str">
        <f>IF(ISNUMBER(I326),ROUND(H326*I326,3),"")</f>
        <v/>
      </c>
      <c r="K326" s="80"/>
      <c r="L326" s="77">
        <f>ROUND(H326*K326,2)</f>
        <v>0</v>
      </c>
    </row>
    <row r="327" spans="1:27" x14ac:dyDescent="0.2">
      <c r="A327" s="1" t="s">
        <v>5</v>
      </c>
      <c r="B327" s="111"/>
      <c r="C327" s="112"/>
      <c r="D327" s="112"/>
      <c r="E327" s="112"/>
      <c r="F327" s="87"/>
      <c r="G327" s="114"/>
      <c r="H327" s="113"/>
      <c r="I327" s="113"/>
      <c r="J327" s="113"/>
      <c r="K327" s="79"/>
      <c r="L327" s="78"/>
    </row>
    <row r="328" spans="1:27" ht="33.75" x14ac:dyDescent="0.2">
      <c r="A328" s="1" t="s">
        <v>7</v>
      </c>
      <c r="B328" s="111"/>
      <c r="C328" s="112"/>
      <c r="D328" s="112"/>
      <c r="E328" s="112"/>
      <c r="F328" s="87" t="s">
        <v>354</v>
      </c>
      <c r="G328" s="114"/>
      <c r="H328" s="113"/>
      <c r="I328" s="113"/>
      <c r="J328" s="113"/>
      <c r="K328" s="79"/>
      <c r="L328" s="78"/>
    </row>
    <row r="329" spans="1:27" x14ac:dyDescent="0.2">
      <c r="A329" s="1" t="s">
        <v>8</v>
      </c>
      <c r="B329" s="111"/>
      <c r="C329" s="112"/>
      <c r="D329" s="112"/>
      <c r="E329" s="112"/>
      <c r="F329" s="87" t="s">
        <v>124</v>
      </c>
      <c r="G329" s="114"/>
      <c r="H329" s="113"/>
      <c r="I329" s="113"/>
      <c r="J329" s="113"/>
      <c r="K329" s="79"/>
      <c r="L329" s="78"/>
    </row>
    <row r="330" spans="1:27" ht="22.5" x14ac:dyDescent="0.2">
      <c r="A330" s="1" t="s">
        <v>118</v>
      </c>
      <c r="B330" s="108">
        <v>18</v>
      </c>
      <c r="C330" s="109" t="s">
        <v>355</v>
      </c>
      <c r="D330" s="109"/>
      <c r="E330" s="109" t="s">
        <v>120</v>
      </c>
      <c r="F330" s="87" t="s">
        <v>356</v>
      </c>
      <c r="G330" s="115" t="s">
        <v>167</v>
      </c>
      <c r="H330" s="110">
        <v>4655.5290000000005</v>
      </c>
      <c r="I330" s="110"/>
      <c r="J330" s="110" t="str">
        <f>IF(ISNUMBER(I330),ROUND(H330*I330,3),"")</f>
        <v/>
      </c>
      <c r="K330" s="80"/>
      <c r="L330" s="77">
        <f>ROUND(H330*K330,2)</f>
        <v>0</v>
      </c>
    </row>
    <row r="331" spans="1:27" x14ac:dyDescent="0.2">
      <c r="A331" s="1" t="s">
        <v>5</v>
      </c>
      <c r="B331" s="111"/>
      <c r="C331" s="112"/>
      <c r="D331" s="112"/>
      <c r="E331" s="112"/>
      <c r="F331" s="87"/>
      <c r="G331" s="114"/>
      <c r="H331" s="113"/>
      <c r="I331" s="113"/>
      <c r="J331" s="113"/>
      <c r="K331" s="79"/>
      <c r="L331" s="78"/>
    </row>
    <row r="332" spans="1:27" x14ac:dyDescent="0.2">
      <c r="A332" s="1" t="s">
        <v>7</v>
      </c>
      <c r="B332" s="111"/>
      <c r="C332" s="112"/>
      <c r="D332" s="112"/>
      <c r="E332" s="112"/>
      <c r="F332" s="87" t="s">
        <v>357</v>
      </c>
      <c r="G332" s="114"/>
      <c r="H332" s="113"/>
      <c r="I332" s="113"/>
      <c r="J332" s="113"/>
      <c r="K332" s="79"/>
      <c r="L332" s="78"/>
    </row>
    <row r="333" spans="1:27" x14ac:dyDescent="0.2">
      <c r="A333" s="1" t="s">
        <v>8</v>
      </c>
      <c r="B333" s="111"/>
      <c r="C333" s="112"/>
      <c r="D333" s="112"/>
      <c r="E333" s="112"/>
      <c r="F333" s="87" t="s">
        <v>124</v>
      </c>
      <c r="G333" s="114"/>
      <c r="H333" s="113"/>
      <c r="I333" s="113"/>
      <c r="J333" s="113"/>
      <c r="K333" s="79"/>
      <c r="L333" s="78"/>
    </row>
    <row r="334" spans="1:27" ht="22.5" x14ac:dyDescent="0.2">
      <c r="A334" s="1" t="s">
        <v>118</v>
      </c>
      <c r="B334" s="108">
        <v>19</v>
      </c>
      <c r="C334" s="109" t="s">
        <v>358</v>
      </c>
      <c r="D334" s="109"/>
      <c r="E334" s="109" t="s">
        <v>120</v>
      </c>
      <c r="F334" s="87" t="s">
        <v>359</v>
      </c>
      <c r="G334" s="115" t="s">
        <v>360</v>
      </c>
      <c r="H334" s="110">
        <v>12107.451999999999</v>
      </c>
      <c r="I334" s="110"/>
      <c r="J334" s="110" t="str">
        <f>IF(ISNUMBER(I334),ROUND(H334*I334,3),"")</f>
        <v/>
      </c>
      <c r="K334" s="80"/>
      <c r="L334" s="77">
        <f>ROUND(H334*K334,2)</f>
        <v>0</v>
      </c>
    </row>
    <row r="335" spans="1:27" x14ac:dyDescent="0.2">
      <c r="A335" s="1" t="s">
        <v>5</v>
      </c>
      <c r="B335" s="111"/>
      <c r="C335" s="112"/>
      <c r="D335" s="112"/>
      <c r="E335" s="112"/>
      <c r="F335" s="87"/>
      <c r="G335" s="114"/>
      <c r="H335" s="113"/>
      <c r="I335" s="113"/>
      <c r="J335" s="113"/>
      <c r="K335" s="79"/>
      <c r="L335" s="78"/>
    </row>
    <row r="336" spans="1:27" ht="45" x14ac:dyDescent="0.2">
      <c r="A336" s="1" t="s">
        <v>7</v>
      </c>
      <c r="B336" s="111"/>
      <c r="C336" s="112"/>
      <c r="D336" s="112"/>
      <c r="E336" s="112"/>
      <c r="F336" s="87" t="s">
        <v>361</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20</v>
      </c>
      <c r="C338" s="109" t="s">
        <v>362</v>
      </c>
      <c r="D338" s="109"/>
      <c r="E338" s="109" t="s">
        <v>120</v>
      </c>
      <c r="F338" s="87" t="s">
        <v>363</v>
      </c>
      <c r="G338" s="115" t="s">
        <v>167</v>
      </c>
      <c r="H338" s="110">
        <v>375.34199999999998</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x14ac:dyDescent="0.2">
      <c r="A340" s="1" t="s">
        <v>7</v>
      </c>
      <c r="B340" s="111"/>
      <c r="C340" s="112"/>
      <c r="D340" s="112"/>
      <c r="E340" s="112"/>
      <c r="F340" s="87" t="s">
        <v>364</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21</v>
      </c>
      <c r="C342" s="109" t="s">
        <v>365</v>
      </c>
      <c r="D342" s="109"/>
      <c r="E342" s="109" t="s">
        <v>120</v>
      </c>
      <c r="F342" s="87" t="s">
        <v>366</v>
      </c>
      <c r="G342" s="115" t="s">
        <v>360</v>
      </c>
      <c r="H342" s="110">
        <v>1805.44</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ht="22.5" x14ac:dyDescent="0.2">
      <c r="A344" s="1" t="s">
        <v>7</v>
      </c>
      <c r="B344" s="111"/>
      <c r="C344" s="112"/>
      <c r="D344" s="112"/>
      <c r="E344" s="112"/>
      <c r="F344" s="87" t="s">
        <v>367</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22</v>
      </c>
      <c r="C346" s="109" t="s">
        <v>368</v>
      </c>
      <c r="D346" s="109"/>
      <c r="E346" s="109" t="s">
        <v>120</v>
      </c>
      <c r="F346" s="87" t="s">
        <v>369</v>
      </c>
      <c r="G346" s="115" t="s">
        <v>167</v>
      </c>
      <c r="H346" s="110">
        <v>116.721</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ht="33.75" x14ac:dyDescent="0.2">
      <c r="A348" s="1" t="s">
        <v>7</v>
      </c>
      <c r="B348" s="111"/>
      <c r="C348" s="112"/>
      <c r="D348" s="112"/>
      <c r="E348" s="112"/>
      <c r="F348" s="87" t="s">
        <v>370</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23</v>
      </c>
      <c r="C350" s="109" t="s">
        <v>371</v>
      </c>
      <c r="D350" s="109"/>
      <c r="E350" s="109" t="s">
        <v>120</v>
      </c>
      <c r="F350" s="87" t="s">
        <v>372</v>
      </c>
      <c r="G350" s="115" t="s">
        <v>167</v>
      </c>
      <c r="H350" s="110">
        <v>1091.7449999999999</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x14ac:dyDescent="0.2">
      <c r="A352" s="1" t="s">
        <v>7</v>
      </c>
      <c r="B352" s="111"/>
      <c r="C352" s="112"/>
      <c r="D352" s="112"/>
      <c r="E352" s="112"/>
      <c r="F352" s="87" t="s">
        <v>373</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24</v>
      </c>
      <c r="C354" s="109" t="s">
        <v>374</v>
      </c>
      <c r="D354" s="109"/>
      <c r="E354" s="109" t="s">
        <v>120</v>
      </c>
      <c r="F354" s="87" t="s">
        <v>375</v>
      </c>
      <c r="G354" s="115" t="s">
        <v>360</v>
      </c>
      <c r="H354" s="110">
        <v>1894.8320000000001</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ht="22.5" x14ac:dyDescent="0.2">
      <c r="A356" s="1" t="s">
        <v>7</v>
      </c>
      <c r="B356" s="111"/>
      <c r="C356" s="112"/>
      <c r="D356" s="112"/>
      <c r="E356" s="112"/>
      <c r="F356" s="87" t="s">
        <v>376</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25</v>
      </c>
      <c r="C358" s="109" t="s">
        <v>377</v>
      </c>
      <c r="D358" s="109"/>
      <c r="E358" s="109" t="s">
        <v>120</v>
      </c>
      <c r="F358" s="87" t="s">
        <v>378</v>
      </c>
      <c r="G358" s="115" t="s">
        <v>142</v>
      </c>
      <c r="H358" s="110">
        <v>2</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x14ac:dyDescent="0.2">
      <c r="A360" s="1" t="s">
        <v>7</v>
      </c>
      <c r="B360" s="111"/>
      <c r="C360" s="112"/>
      <c r="D360" s="112"/>
      <c r="E360" s="112"/>
      <c r="F360" s="87" t="s">
        <v>379</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26</v>
      </c>
      <c r="C362" s="109" t="s">
        <v>380</v>
      </c>
      <c r="D362" s="109"/>
      <c r="E362" s="109" t="s">
        <v>120</v>
      </c>
      <c r="F362" s="87" t="s">
        <v>381</v>
      </c>
      <c r="G362" s="115" t="s">
        <v>360</v>
      </c>
      <c r="H362" s="110">
        <v>113.48</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ht="22.5" x14ac:dyDescent="0.2">
      <c r="A364" s="1" t="s">
        <v>7</v>
      </c>
      <c r="B364" s="111"/>
      <c r="C364" s="112"/>
      <c r="D364" s="112"/>
      <c r="E364" s="112"/>
      <c r="F364" s="87" t="s">
        <v>382</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x14ac:dyDescent="0.2">
      <c r="A366" s="1"/>
      <c r="B366" s="116"/>
      <c r="C366" s="117"/>
      <c r="D366" s="117"/>
      <c r="E366" s="117"/>
      <c r="F366" s="117"/>
      <c r="G366" s="118"/>
      <c r="H366" s="119"/>
      <c r="I366" s="119"/>
      <c r="J366" s="119"/>
      <c r="K366" s="81"/>
      <c r="L366" s="82"/>
    </row>
    <row r="367" spans="1:12" ht="22.5" x14ac:dyDescent="0.2">
      <c r="A367" s="1" t="s">
        <v>102</v>
      </c>
      <c r="B367" s="120"/>
      <c r="C367" s="121" t="s">
        <v>404</v>
      </c>
      <c r="D367" s="121"/>
      <c r="E367" s="121"/>
      <c r="F367" s="121" t="s">
        <v>341</v>
      </c>
      <c r="G367" s="122"/>
      <c r="H367" s="123"/>
      <c r="I367" s="123"/>
      <c r="J367" s="123">
        <f>SUBTOTAL(9,J310:J366)</f>
        <v>0</v>
      </c>
      <c r="K367" s="85"/>
      <c r="L367" s="86">
        <f>SUBTOTAL(9,L310:L366)</f>
        <v>0</v>
      </c>
    </row>
    <row r="368" spans="1:12" ht="12" thickBot="1" x14ac:dyDescent="0.25">
      <c r="A368" s="1"/>
      <c r="B368" s="124"/>
      <c r="C368" s="125"/>
      <c r="D368" s="125"/>
      <c r="E368" s="125"/>
      <c r="F368" s="125"/>
      <c r="G368" s="126"/>
      <c r="H368" s="127"/>
      <c r="I368" s="128"/>
      <c r="J368" s="127"/>
      <c r="K368" s="76"/>
      <c r="L368" s="76"/>
    </row>
    <row r="369" spans="1:12" x14ac:dyDescent="0.2">
      <c r="A369" s="1" t="s">
        <v>114</v>
      </c>
      <c r="B369" s="105" t="s">
        <v>115</v>
      </c>
      <c r="C369" s="106" t="s">
        <v>383</v>
      </c>
      <c r="D369" s="106"/>
      <c r="E369" s="106"/>
      <c r="F369" s="106" t="s">
        <v>384</v>
      </c>
      <c r="G369" s="129"/>
      <c r="H369" s="107"/>
      <c r="I369" s="107"/>
      <c r="J369" s="107"/>
      <c r="K369" s="83"/>
      <c r="L369" s="84"/>
    </row>
    <row r="370" spans="1:12" ht="22.5" x14ac:dyDescent="0.2">
      <c r="A370" s="1" t="s">
        <v>118</v>
      </c>
      <c r="B370" s="108">
        <v>76</v>
      </c>
      <c r="C370" s="109" t="s">
        <v>161</v>
      </c>
      <c r="D370" s="109"/>
      <c r="E370" s="109" t="s">
        <v>120</v>
      </c>
      <c r="F370" s="87" t="s">
        <v>162</v>
      </c>
      <c r="G370" s="115" t="s">
        <v>159</v>
      </c>
      <c r="H370" s="110">
        <v>69</v>
      </c>
      <c r="I370" s="110"/>
      <c r="J370" s="110" t="str">
        <f>IF(ISNUMBER(I370),ROUND(H370*I370,3),"")</f>
        <v/>
      </c>
      <c r="K370" s="80"/>
      <c r="L370" s="77">
        <f>ROUND(H370*K370,2)</f>
        <v>0</v>
      </c>
    </row>
    <row r="371" spans="1:12" x14ac:dyDescent="0.2">
      <c r="A371" s="1" t="s">
        <v>5</v>
      </c>
      <c r="B371" s="111"/>
      <c r="C371" s="112"/>
      <c r="D371" s="112"/>
      <c r="E371" s="112"/>
      <c r="F371" s="87"/>
      <c r="G371" s="114"/>
      <c r="H371" s="113"/>
      <c r="I371" s="113"/>
      <c r="J371" s="113"/>
      <c r="K371" s="79"/>
      <c r="L371" s="78"/>
    </row>
    <row r="372" spans="1:12" x14ac:dyDescent="0.2">
      <c r="A372" s="1" t="s">
        <v>7</v>
      </c>
      <c r="B372" s="111"/>
      <c r="C372" s="112"/>
      <c r="D372" s="112"/>
      <c r="E372" s="112"/>
      <c r="F372" s="87" t="s">
        <v>385</v>
      </c>
      <c r="G372" s="114"/>
      <c r="H372" s="113"/>
      <c r="I372" s="113"/>
      <c r="J372" s="113"/>
      <c r="K372" s="79"/>
      <c r="L372" s="78"/>
    </row>
    <row r="373" spans="1:12" x14ac:dyDescent="0.2">
      <c r="A373" s="1" t="s">
        <v>8</v>
      </c>
      <c r="B373" s="111"/>
      <c r="C373" s="112"/>
      <c r="D373" s="112"/>
      <c r="E373" s="112"/>
      <c r="F373" s="87" t="s">
        <v>124</v>
      </c>
      <c r="G373" s="114"/>
      <c r="H373" s="113"/>
      <c r="I373" s="113"/>
      <c r="J373" s="113"/>
      <c r="K373" s="79"/>
      <c r="L373" s="78"/>
    </row>
    <row r="374" spans="1:12" ht="22.5" x14ac:dyDescent="0.2">
      <c r="A374" s="1" t="s">
        <v>118</v>
      </c>
      <c r="B374" s="108">
        <v>77</v>
      </c>
      <c r="C374" s="109" t="s">
        <v>342</v>
      </c>
      <c r="D374" s="109"/>
      <c r="E374" s="109" t="s">
        <v>120</v>
      </c>
      <c r="F374" s="87" t="s">
        <v>343</v>
      </c>
      <c r="G374" s="115" t="s">
        <v>159</v>
      </c>
      <c r="H374" s="110">
        <v>21</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386</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78</v>
      </c>
      <c r="C378" s="109" t="s">
        <v>345</v>
      </c>
      <c r="D378" s="109"/>
      <c r="E378" s="109" t="s">
        <v>120</v>
      </c>
      <c r="F378" s="87" t="s">
        <v>346</v>
      </c>
      <c r="G378" s="115" t="s">
        <v>347</v>
      </c>
      <c r="H378" s="110">
        <v>651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387</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79</v>
      </c>
      <c r="C382" s="109" t="s">
        <v>388</v>
      </c>
      <c r="D382" s="109"/>
      <c r="E382" s="109" t="s">
        <v>120</v>
      </c>
      <c r="F382" s="87" t="s">
        <v>389</v>
      </c>
      <c r="G382" s="115" t="s">
        <v>167</v>
      </c>
      <c r="H382" s="110">
        <v>76</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390</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80</v>
      </c>
      <c r="C386" s="109" t="s">
        <v>290</v>
      </c>
      <c r="D386" s="109"/>
      <c r="E386" s="109" t="s">
        <v>120</v>
      </c>
      <c r="F386" s="87" t="s">
        <v>291</v>
      </c>
      <c r="G386" s="115" t="s">
        <v>167</v>
      </c>
      <c r="H386" s="110">
        <v>125</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391</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81</v>
      </c>
      <c r="C390" s="109" t="s">
        <v>392</v>
      </c>
      <c r="D390" s="109"/>
      <c r="E390" s="109" t="s">
        <v>120</v>
      </c>
      <c r="F390" s="87" t="s">
        <v>393</v>
      </c>
      <c r="G390" s="115" t="s">
        <v>142</v>
      </c>
      <c r="H390" s="110">
        <v>21</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394</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82</v>
      </c>
      <c r="C394" s="109" t="s">
        <v>281</v>
      </c>
      <c r="D394" s="109"/>
      <c r="E394" s="109" t="s">
        <v>120</v>
      </c>
      <c r="F394" s="87" t="s">
        <v>282</v>
      </c>
      <c r="G394" s="115" t="s">
        <v>142</v>
      </c>
      <c r="H394" s="110">
        <v>4</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395</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83</v>
      </c>
      <c r="C398" s="109" t="s">
        <v>298</v>
      </c>
      <c r="D398" s="109"/>
      <c r="E398" s="109" t="s">
        <v>120</v>
      </c>
      <c r="F398" s="87" t="s">
        <v>299</v>
      </c>
      <c r="G398" s="115" t="s">
        <v>142</v>
      </c>
      <c r="H398" s="110">
        <v>56</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x14ac:dyDescent="0.2">
      <c r="A400" s="1" t="s">
        <v>7</v>
      </c>
      <c r="B400" s="111"/>
      <c r="C400" s="112"/>
      <c r="D400" s="112"/>
      <c r="E400" s="112"/>
      <c r="F400" s="87" t="s">
        <v>396</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ht="22.5" x14ac:dyDescent="0.2">
      <c r="A402" s="1" t="s">
        <v>118</v>
      </c>
      <c r="B402" s="108">
        <v>84</v>
      </c>
      <c r="C402" s="109" t="s">
        <v>275</v>
      </c>
      <c r="D402" s="109"/>
      <c r="E402" s="109" t="s">
        <v>120</v>
      </c>
      <c r="F402" s="87" t="s">
        <v>276</v>
      </c>
      <c r="G402" s="115" t="s">
        <v>142</v>
      </c>
      <c r="H402" s="110">
        <v>12</v>
      </c>
      <c r="I402" s="110"/>
      <c r="J402" s="110" t="str">
        <f>IF(ISNUMBER(I402),ROUND(H402*I402,3),"")</f>
        <v/>
      </c>
      <c r="K402" s="80"/>
      <c r="L402" s="77">
        <f>ROUND(H402*K402,2)</f>
        <v>0</v>
      </c>
    </row>
    <row r="403" spans="1:12" x14ac:dyDescent="0.2">
      <c r="A403" s="1" t="s">
        <v>5</v>
      </c>
      <c r="B403" s="111"/>
      <c r="C403" s="112"/>
      <c r="D403" s="112"/>
      <c r="E403" s="112"/>
      <c r="F403" s="87"/>
      <c r="G403" s="114"/>
      <c r="H403" s="113"/>
      <c r="I403" s="113"/>
      <c r="J403" s="113"/>
      <c r="K403" s="79"/>
      <c r="L403" s="78"/>
    </row>
    <row r="404" spans="1:12" x14ac:dyDescent="0.2">
      <c r="A404" s="1" t="s">
        <v>7</v>
      </c>
      <c r="B404" s="111"/>
      <c r="C404" s="112"/>
      <c r="D404" s="112"/>
      <c r="E404" s="112"/>
      <c r="F404" s="87" t="s">
        <v>397</v>
      </c>
      <c r="G404" s="114"/>
      <c r="H404" s="113"/>
      <c r="I404" s="113"/>
      <c r="J404" s="113"/>
      <c r="K404" s="79"/>
      <c r="L404" s="78"/>
    </row>
    <row r="405" spans="1:12" x14ac:dyDescent="0.2">
      <c r="A405" s="1" t="s">
        <v>8</v>
      </c>
      <c r="B405" s="111"/>
      <c r="C405" s="112"/>
      <c r="D405" s="112"/>
      <c r="E405" s="112"/>
      <c r="F405" s="87" t="s">
        <v>124</v>
      </c>
      <c r="G405" s="114"/>
      <c r="H405" s="113"/>
      <c r="I405" s="113"/>
      <c r="J405" s="113"/>
      <c r="K405" s="79"/>
      <c r="L405" s="78"/>
    </row>
    <row r="406" spans="1:12" x14ac:dyDescent="0.2">
      <c r="A406" s="1"/>
      <c r="B406" s="130"/>
      <c r="C406" s="131"/>
      <c r="D406" s="131"/>
      <c r="E406" s="131"/>
      <c r="F406" s="131"/>
      <c r="G406" s="132"/>
      <c r="H406" s="133"/>
      <c r="I406" s="133"/>
      <c r="J406" s="133"/>
      <c r="K406" s="89"/>
      <c r="L406" s="90"/>
    </row>
    <row r="407" spans="1:12" ht="22.5" x14ac:dyDescent="0.2">
      <c r="A407" s="1" t="s">
        <v>102</v>
      </c>
      <c r="B407" s="120"/>
      <c r="C407" s="121" t="s">
        <v>405</v>
      </c>
      <c r="D407" s="121"/>
      <c r="E407" s="121"/>
      <c r="F407" s="121" t="s">
        <v>384</v>
      </c>
      <c r="G407" s="122"/>
      <c r="H407" s="123"/>
      <c r="I407" s="123"/>
      <c r="J407" s="123">
        <f>SUBTOTAL(9,J370:J406)</f>
        <v>0</v>
      </c>
      <c r="K407" s="85"/>
      <c r="L407" s="86">
        <f>SUBTOTAL(9,L370:L406)</f>
        <v>0</v>
      </c>
    </row>
    <row r="408" spans="1:12" x14ac:dyDescent="0.2">
      <c r="A408" s="1"/>
      <c r="B408" s="134"/>
      <c r="C408" s="135"/>
      <c r="D408" s="135"/>
      <c r="E408" s="135"/>
      <c r="F408" s="135"/>
      <c r="G408" s="136"/>
      <c r="H408" s="137"/>
      <c r="I408" s="138"/>
      <c r="J408" s="137"/>
      <c r="K408" s="88"/>
      <c r="L408" s="88"/>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0"/>
      <c r="L1082" s="72"/>
    </row>
    <row r="1083" spans="1:12" x14ac:dyDescent="0.2">
      <c r="A1083" s="1"/>
      <c r="B1083" s="139"/>
      <c r="C1083" s="75"/>
      <c r="D1083" s="75"/>
      <c r="E1083" s="75"/>
      <c r="F1083" s="75"/>
      <c r="G1083" s="140"/>
      <c r="H1083" s="141"/>
      <c r="I1083" s="142"/>
      <c r="J1083" s="141"/>
      <c r="K1083" s="70"/>
      <c r="L1083" s="72"/>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8"/>
      <c r="E1106" s="144"/>
      <c r="F1106" s="144"/>
      <c r="G1106" s="145"/>
      <c r="H1106" s="146"/>
      <c r="I1106" s="147"/>
      <c r="J1106" s="146"/>
      <c r="K1106" s="73"/>
      <c r="L1106" s="74"/>
    </row>
    <row r="1107" spans="3:12" x14ac:dyDescent="0.2">
      <c r="K1107"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4" manualBreakCount="14">
    <brk id="40" min="1" max="11" man="1"/>
    <brk id="57" min="1" max="11" man="1"/>
    <brk id="77" min="1" max="11" man="1"/>
    <brk id="81" min="1" max="11" man="1"/>
    <brk id="85" min="1" max="11" man="1"/>
    <brk id="89" min="1" max="11" man="1"/>
    <brk id="94" min="1" max="11" man="1"/>
    <brk id="97" min="1" max="11" man="1"/>
    <brk id="145" min="1" max="11" man="1"/>
    <brk id="189" min="1" max="11" man="1"/>
    <brk id="229" min="1" max="11" man="1"/>
    <brk id="277" min="1" max="11" man="1"/>
    <brk id="325" min="1" max="11" man="1"/>
    <brk id="368"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2019-03-13T11:45:12Z</cp:lastPrinted>
  <dcterms:created xsi:type="dcterms:W3CDTF">2015-03-16T09:47:49Z</dcterms:created>
  <dcterms:modified xsi:type="dcterms:W3CDTF">2019-05-27T07:58:12Z</dcterms:modified>
</cp:coreProperties>
</file>