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F:\2018\118 028 Mstětice - Vysočany kabelovod\DATA\E.1.9 Kabelovody\E_01_09_01_074401\03_vykresy\"/>
    </mc:Choice>
  </mc:AlternateContent>
  <bookViews>
    <workbookView xWindow="240" yWindow="120" windowWidth="14940" windowHeight="9225"/>
  </bookViews>
  <sheets>
    <sheet name="E_01_09_01.1" sheetId="1" r:id="rId1"/>
    <sheet name="Kategorie monitoringu" sheetId="2" state="hidden" r:id="rId2"/>
    <sheet name="hide" sheetId="3" state="hidden" r:id="rId3"/>
  </sheets>
  <definedNames>
    <definedName name="_xlnm._FilterDatabase" localSheetId="0" hidden="1">E_01_09_01.1!$A$12:$L$12</definedName>
    <definedName name="_xlnm.Print_Titles" localSheetId="0">E_01_09_01.1!$9:$12</definedName>
  </definedNames>
  <calcPr calcId="162913"/>
  <webPublishing codePage="0"/>
</workbook>
</file>

<file path=xl/calcChain.xml><?xml version="1.0" encoding="utf-8"?>
<calcChain xmlns="http://schemas.openxmlformats.org/spreadsheetml/2006/main">
  <c r="L1" i="3" l="1"/>
  <c r="L184" i="1"/>
  <c r="L180" i="1"/>
  <c r="J180" i="1"/>
  <c r="L176" i="1"/>
  <c r="J176" i="1"/>
  <c r="L172" i="1"/>
  <c r="J172" i="1"/>
  <c r="L168" i="1"/>
  <c r="J168" i="1"/>
  <c r="L164" i="1"/>
  <c r="J164" i="1"/>
  <c r="L160" i="1"/>
  <c r="J160" i="1"/>
  <c r="L156" i="1"/>
  <c r="J156" i="1"/>
  <c r="L150" i="1"/>
  <c r="J150" i="1"/>
  <c r="L146" i="1"/>
  <c r="J146" i="1"/>
  <c r="L142" i="1"/>
  <c r="J142" i="1"/>
  <c r="L138" i="1"/>
  <c r="J138" i="1"/>
  <c r="L134" i="1"/>
  <c r="J134" i="1"/>
  <c r="L130" i="1"/>
  <c r="J130" i="1"/>
  <c r="L126" i="1"/>
  <c r="L154" i="1" s="1"/>
  <c r="J126" i="1"/>
  <c r="L120" i="1"/>
  <c r="J120" i="1"/>
  <c r="L116" i="1"/>
  <c r="J116" i="1"/>
  <c r="L112" i="1"/>
  <c r="J112" i="1"/>
  <c r="L108" i="1"/>
  <c r="J108" i="1"/>
  <c r="L104" i="1"/>
  <c r="J104" i="1"/>
  <c r="L100" i="1"/>
  <c r="J100" i="1"/>
  <c r="L96" i="1"/>
  <c r="J96" i="1"/>
  <c r="L92" i="1"/>
  <c r="L124" i="1" s="1"/>
  <c r="J92" i="1"/>
  <c r="L86" i="1"/>
  <c r="J86" i="1"/>
  <c r="L82" i="1"/>
  <c r="J82" i="1"/>
  <c r="L78" i="1"/>
  <c r="L90" i="1" s="1"/>
  <c r="J78" i="1"/>
  <c r="L76" i="1"/>
  <c r="L72" i="1"/>
  <c r="J72" i="1"/>
  <c r="L68" i="1"/>
  <c r="J68" i="1"/>
  <c r="L62" i="1"/>
  <c r="J62" i="1"/>
  <c r="L58" i="1"/>
  <c r="J58" i="1"/>
  <c r="L54" i="1"/>
  <c r="L66" i="1" s="1"/>
  <c r="J54" i="1"/>
  <c r="L48" i="1"/>
  <c r="J48" i="1"/>
  <c r="L44" i="1"/>
  <c r="J44" i="1"/>
  <c r="L40" i="1"/>
  <c r="J40" i="1"/>
  <c r="L36" i="1"/>
  <c r="L52" i="1" s="1"/>
  <c r="J36" i="1"/>
  <c r="L30" i="1"/>
  <c r="J30" i="1"/>
  <c r="L26" i="1"/>
  <c r="J26" i="1"/>
  <c r="L22" i="1"/>
  <c r="J22" i="1"/>
  <c r="L18" i="1"/>
  <c r="J18" i="1"/>
  <c r="L14" i="1"/>
  <c r="L34" i="1" s="1"/>
  <c r="J14"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<sst xmlns="http://schemas.openxmlformats.org/spreadsheetml/2006/main" count="662" uniqueCount="294">
  <si>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</si>
  <si>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</si>
  <si>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</si>
  <si>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</si>
  <si>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</si>
  <si>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</si>
  <si>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</si>
  <si>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</si>
  <si>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</si>
  <si>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</si>
  <si>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</si>
  <si>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</si>
  <si>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</si>
  <si>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</si>
  <si>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</si>
  <si>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</si>
  <si>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</si>
  <si>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</si>
  <si>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</si>
  <si>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</si>
  <si>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</si>
  <si>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</si>
  <si>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</si>
  <si>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</si>
  <si>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</si>
  <si>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</si>
  <si>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</si>
  <si>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Sagasta</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</si>
  <si>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</si>
  <si>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</si>
  <si>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</si>
  <si>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</si>
  <si>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</si>
  <si>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</si>
  <si>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</si>
  <si>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</si>
  <si>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</si>
  <si>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</si>
  <si>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</si>
  <si>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</si>
  <si>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</si>
  <si>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</si>
  <si>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</si>
  <si>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</si>
  <si>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</si>
  <si>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</si>
  <si>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</si>
  <si>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</si>
  <si>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</si>
  <si>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</si>
  <si>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</si>
  <si>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</si>
  <si>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</si>
  <si>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</si>
  <si>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</si>
  <si>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</si>
  <si>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</si>
  <si>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</si>
  <si>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</si>
  <si>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</si>
  <si>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</si>
  <si>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</si>
  <si>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</si>
  <si>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</si>
  <si>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</si>
  <si>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</si>
  <si>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</si>
  <si>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</si>
  <si>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</si>
  <si>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</si>
  <si>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</si>
  <si>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</si>
  <si>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</si>
  <si>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</si>
  <si>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</si>
  <si>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</si>
  <si>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</si>
  <si>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</si>
  <si>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</si>
  <si>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</si>
  <si>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</si>
  <si>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</si>
  <si>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</si>
  <si>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</si>
  <si>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</si>
  <si>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</si>
  <si>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</si>
  <si>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LIKVIDACŮ ODPADŮ NEKONTAMINOVANÝCH - 17 05 04  VYTĚŽENÉ ZEMINY A HORNINY -  I. TŘÍDA TĚŽITELNOSTI</t>
  </si>
  <si>
    <t>Objemová hmostnost 1,9t/m3</t>
  </si>
  <si>
    <t>Dle položky č. 13173: 1499,405m3*1,9t/m3=2 848,870 [A] 
Dle položky č. 13273: 1277,717m3*1,9t/m3=2 427,662 [B] 
Celkem: A+B=5 276,532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</si>
  <si>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</si>
  <si>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118 028</t>
  </si>
  <si>
    <t>118 028 - Mstětice - Vysočany kabelovod</t>
  </si>
  <si>
    <t>24.05.2019</t>
  </si>
  <si>
    <t>Stádium 3</t>
  </si>
  <si>
    <t>24.05.2018</t>
  </si>
  <si>
    <t/>
  </si>
  <si>
    <t>0</t>
  </si>
  <si>
    <t>1</t>
  </si>
  <si>
    <t xml:space="preserve">015111         </t>
  </si>
  <si>
    <t xml:space="preserve">   </t>
  </si>
  <si>
    <t xml:space="preserve">2013_ŽS             </t>
  </si>
  <si>
    <t xml:space="preserve">T         </t>
  </si>
  <si>
    <t>2</t>
  </si>
  <si>
    <t xml:space="preserve">015120         </t>
  </si>
  <si>
    <t>POPLATKY ZA LIKVIDACŮ ODPADŮ NEKONTAMINOVANÝCH - 17 01 02  STAVEBNÍ A DEMOLIČNÍ SUŤ (CIHLY)</t>
  </si>
  <si>
    <t>Dle položky č. 98143: 195,763m3*1,8t/m3=352,373 [A]</t>
  </si>
  <si>
    <t>3</t>
  </si>
  <si>
    <t xml:space="preserve">015140         </t>
  </si>
  <si>
    <t>POPLATKY ZA LIKVIDACŮ ODPADŮ NEKONTAMINOVANÝCH - 17 01 01  BETON Z DEMOLIC OBJEKTŮ, ZÁKLADŮ TV</t>
  </si>
  <si>
    <t>Dle položky č. 96616: 36,955m3*2,5t/m3=92,388 [A]</t>
  </si>
  <si>
    <t>4</t>
  </si>
  <si>
    <t xml:space="preserve">027121         </t>
  </si>
  <si>
    <t xml:space="preserve">2017_OTSKP-SPK      </t>
  </si>
  <si>
    <t>PROVIZORNÍ PŘÍSTUPOVÉ CESTY - ZŘÍZENÍ</t>
  </si>
  <si>
    <t xml:space="preserve">M2        </t>
  </si>
  <si>
    <t>přechodová lávka pro pěší  
po dobu výstavby - odhad 4 týdny</t>
  </si>
  <si>
    <t>1,5*2,5=3,750 [A]</t>
  </si>
  <si>
    <t>zahrnuje veškeré náklady spojené s objednatelem požadovanými zařízeními</t>
  </si>
  <si>
    <t>5</t>
  </si>
  <si>
    <t xml:space="preserve">027123         </t>
  </si>
  <si>
    <t xml:space="preserve">2018_OTSKP          </t>
  </si>
  <si>
    <t>PROVIZORNÍ PŘÍSTUPOVÉ CESTY - ZRUŠENÍ</t>
  </si>
  <si>
    <t>přechodová lávka pro pěší</t>
  </si>
  <si>
    <t>Součet</t>
  </si>
  <si>
    <t>za  Díl</t>
  </si>
  <si>
    <t>6</t>
  </si>
  <si>
    <t xml:space="preserve">13173          </t>
  </si>
  <si>
    <t>HLOUBENÍ JAM ZAPAŽ I NEPAŽ TŘ. I</t>
  </si>
  <si>
    <t xml:space="preserve">M3        </t>
  </si>
  <si>
    <t>Výkopy pro šachty 
dle soupisu šachet: 1499,405=1 499,405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</si>
  <si>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</si>
  <si>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t>
  </si>
  <si>
    <t xml:space="preserve">13273          </t>
  </si>
  <si>
    <t>HLOUBENÍ RÝH ŠÍŘ DO 2M PAŽ I NEPAŽ TŘ. I</t>
  </si>
  <si>
    <t>Výkopy pro multikanály mezi šachtami 
dle soupisu šachet: 1277,717=1 277,717 [A]</t>
  </si>
  <si>
    <t>8</t>
  </si>
  <si>
    <t xml:space="preserve">14118          </t>
  </si>
  <si>
    <t>PROTLAČOVÁNÍ OCEL POTRUBÍ DN DO 1600MM</t>
  </si>
  <si>
    <t xml:space="preserve">M         </t>
  </si>
  <si>
    <t>Š6 - Š7: 40,0=40,000 [A]</t>
  </si>
  <si>
    <t>položka zahrnuje dodávku protlačovaného potrubí a veškeré pomocné práce (startovací zařízení, startovací a cílová jáma, opěrné a vodící bloky a pod.)</t>
  </si>
  <si>
    <t>9</t>
  </si>
  <si>
    <t xml:space="preserve">17481          </t>
  </si>
  <si>
    <t>ZÁSYP JAM A RÝH Z NAKUPOVANÝCH MATERIÁLŮ</t>
  </si>
  <si>
    <t>Zásyp okolo šachet:1065,654=1 065,654 [A] 
Zásyp okolo multikanálů:  
ŠP 0/32: 52,187=52,187 [B] 
zemina: 493,031=493,031 [C] 
Celkem: A+B+C=1 610,872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</si>
  <si>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</si>
  <si>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</si>
  <si>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10</t>
  </si>
  <si>
    <t xml:space="preserve">23499AR        </t>
  </si>
  <si>
    <t>Osazení pažicího boxu</t>
  </si>
  <si>
    <t>Výkopy pro šachty 
1327,758=1 327,758 [A] 
Výkopy pro multikanály mezi šachtami 
2106,492=2 106,492 [B] 
Celkem: A+B=3 434,250 [C]</t>
  </si>
  <si>
    <t>- zřízení stěny  
- kleštiny, převázky. a další pomocné a doplňkové konstrukce  
- veškerou dopravu, nájem, provoz a přemístění mechanismů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</si>
  <si>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11</t>
  </si>
  <si>
    <t xml:space="preserve">23799AR        </t>
  </si>
  <si>
    <t>Odstranění pažicího boxu</t>
  </si>
  <si>
    <t>položka zahrnuje odstranění stěn včetně odvozu a uložení na skládku</t>
  </si>
  <si>
    <t>12</t>
  </si>
  <si>
    <t xml:space="preserve">289971         </t>
  </si>
  <si>
    <t>OPLÁŠTĚNÍ (ZPEVNĚNÍ) Z GEOTEXTILIE</t>
  </si>
  <si>
    <t>Š5: 47,78=47,780 [A] 
Š6: 72,42=72,420 [B] 
Š7: 73,92=73,920 [C] 
Š9: 52,7=52,700 [D] 
Š10: 52,7=52,700 [E] 
Š11: 52,7=52,700 [F] 
Š12: 54,34=54,340 [G] 
Š16: 47,78=47,780 [H] 
Š17: 47,78=47,780 [I] 
Š17.1: 54,56=54,560 [J] 
Š18: 44,18=44,180 [K] 
Š24: 47,78=47,780 [L] 
Celkem: A+B+C+D+E+F+G+H+I+J+K+L=648,640 [M]</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</si>
  <si>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</si>
  <si>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</si>
  <si>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13</t>
  </si>
  <si>
    <t xml:space="preserve">386385         </t>
  </si>
  <si>
    <t>KOMPLETNÍ KONSTRUKCE JÍMEK ZE ŽELEZOBETONU C30/37 VČETNĚ VÝZTUŽE</t>
  </si>
  <si>
    <t>Š5: 11,834=11,834 [A] 
Š6: 18,704=18,704 [B] 
Š7:18,014=18,014 [C] 
Š9: 12,134=12,134 [D] 
Š10: 12,134=12,134 [E] 
Š11:12,134=12,134 [F] 
Š12: 12,234=12,234 [G] 
Š16: 11,834=11,834 [H] 
Š17: 11,834=11,834 [I] 
Š17.1: 14,012=14,012 [J] 
Š18: 9,61=9,610 [K] 
Š24: 11,834=11,834 [L] 
Celkem: A+B+C+D+E+F+G+H+I+J+K+L=156,312 [M]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</si>
  <si>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</si>
  <si>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14</t>
  </si>
  <si>
    <t xml:space="preserve">388159R        </t>
  </si>
  <si>
    <t>TĚLESO KABELOVODU Z PLAST MULTIKANÁLŮ DEVÍTIOTVOROVÝCH - KOMPLET</t>
  </si>
  <si>
    <t>vč. šachet,  
vč. utěsnění prostupů v šachtách</t>
  </si>
  <si>
    <t>Š1 - Š2: 4*17,45=69,800 [A] 
Š2 - Š3: 4*25,1=100,400 [B] 
Š3 - Š4: 4*23,03=92,120 [C] 
Š4 - Š5: 4*27,869=111,476 [D] 
Š5 - Š6: 4*27,546=110,184 [E] 
Š6 - Š7: 4*40,0=160,000 [F] 
Š7 - Š8: 4*26,013=104,052 [G] 
Š8 - Š9: 4*21,965=87,860 [H] 
Š9 - Š10: 4*30,871=123,484 [I] 
Š10 - Š11: 4*6,805=27,220 [J] 
Š11 - Š12: 4*32,703=130,812 [K] 
Š12 - Š13: 4*26,154=104,616 [L] 
Š13 - Š14: 4*25,868=103,472 [M] 
Š14 - Š15: 4*25,708=102,832 [N] 
Š15 - Š16: 4*22,685=90,740 [O] 
Š16 - Š17: 4*15,396=61,584 [P] 
Š17 - Š17.1: 4*14,266=57,064 [S] 
Š17.1 - Š18: 4*15,238=60,952 [T] 
Š17.1 - Výpr.budova: 2*7,6=15,200 [U] 
Š18 - Š19: 4*26,805=107,220 [V] 
Š19 - Š20: 4*28,2=112,800 [X] 
Š20 - Š21: 4*28,64=114,560 [Y] 
Š21 - Š22: 4*29,08=116,320 [Z] 
Š22 - Š23: 4*27,975=111,900 [AA] 
Š23 - Š24: 4*29,188=116,752 [AB] 
Celkem: A+B+C+D+E+F+G+H+I+J+K+L+M+N+O+P+S+T+U+V+X+Y+Z+AA+AB=2 393,420 [AC]</t>
  </si>
  <si>
    <t>Položka zahrnuje veškerý materiál, výrobky a polotovary, včetně mimostaveništní a vnitrostaveništní dopravy (rovněž přesuny), včetně naložení a složení, případně s uložením.</t>
  </si>
  <si>
    <t>Vodorovné konstrukce</t>
  </si>
  <si>
    <t>15</t>
  </si>
  <si>
    <t xml:space="preserve">42732          </t>
  </si>
  <si>
    <t>ZAKRYTÍ KANÁLŮ ZE ŽELEZOBET</t>
  </si>
  <si>
    <t>věnec okolo plastových šachet: 
Š1:0,256=0,256 [A] 
Š2: 0,256=0,256 [B] 
Š3: 0,256=0,256 [C] 
Š4: 0,256=0,256 [D] 
Š8: 0,175=0,175 [E] 
Š13:  0,175=0,175 [F] 
Š14: 0,175=0,175 [G] 
Š15: 0,175=0,175 [H] 
Š19: 0,256=0,256 [I] 
Š20: 0,256=0,256 [J] 
Š21: 0,168=0,168 [K] 
Š22: 0,168=0,168 [L] 
Š23: 0,217=0,217 [M] 
Celkem: A+B+C+D+E+F+G+H+I+J+K+L+M=2,789 [N]</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</si>
  <si>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</si>
  <si>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t>
  </si>
  <si>
    <t xml:space="preserve">45131          </t>
  </si>
  <si>
    <t>PODKL A VÝPLŇ VRSTVY Z PROST BET</t>
  </si>
  <si>
    <t>podkladní beton šachet, obetonování plastových šachet: 
Š1:3,516=3,516 [A] 
Š2: 3,388=3,388 [B] 
Š3: 2,622=2,622 [C] 
Š4: 2,622=2,622 [D] 
Š8: 2,255=2,255 [E] 
Š13:  2,124=2,124 [F] 
Š14: 2,387=2,387 [G] 
Š15: 2,124=2,124 [H] 
Š19: 3,133=3,133 [I] 
Š20: 2,749=2,749 [J] 
Š21: 1,829=1,829 [K] 
Š22: 1,661=1,661 [L] 
Š23: 3,843=3,843 [M] 
podkladní beton šachet: 
Š5: 1,776=1,776 [N] 
Š6: 1,989=1,989 [O] 
Š7: 1,989=1,989 [P] 
Š9: 1,776=1,776 [Q] 
Š10: 1,776=1,776 [R] 
Š11: 1,776=1,776 [S] 
Š12: 1,776=1,776 [T] 
Š16: 1,776=1,776 [U] 
Š17: 1,776=1,776 [V] 
Š17.1: 2,142=2,142 [W] 
Š18: 1,488=1,488 [X] 
Š24: 1,776=1,776 [Y] 
Celkem: A+B+C+D+E+F+G+H+I+J+K+L+M+N+O+P+Q+R+S+T+U+V+W+X+Y=56,069 [Z]</t>
  </si>
  <si>
    <t>17</t>
  </si>
  <si>
    <t xml:space="preserve">45731          </t>
  </si>
  <si>
    <t>VYROVNÁVACÍ A SPÁD PROSTÝ BETON</t>
  </si>
  <si>
    <t>Š5: 0,85+1,108=1,958 [A] 
Š6: 1,01+1,309=2,319 [B] 
Š7: 1,01+1,309=2,319 [C] 
Š9: 0,85+1,108=1,958 [D] 
Š10: 0,85+1,108=1,958 [E] 
Š11: 0,85+1,108=1,958 [F] 
Š12: 0,85+1,108=1,958 [G] 
Š16: 0,85+1,108=1,958 [H] 
Š17: 0,85+1,108=1,958 [I] 
Š17.1: 1,122+1,452=2,574 [J] 
Š18: 0,646+0,843=1,489 [K] 
Š24: 0,85+1,108=1,958 [L] 
Celkem: A+B+C+D+E+F+G+H+I+J+K+L=24,365 [M]</t>
  </si>
  <si>
    <t>Komunikace</t>
  </si>
  <si>
    <t>18</t>
  </si>
  <si>
    <t xml:space="preserve">56314          </t>
  </si>
  <si>
    <t>VOZOVKOVÉ VRSTVY Z MECHANICKY ZPEVNĚNÉHO KAMENIVA TL. DO 200MM</t>
  </si>
  <si>
    <t>6,5*2,5=16,250 [A]</t>
  </si>
  <si>
    <t>- dodání kameniva předepsané kvality a zrnitosti  
- rozprostření a zhutnění vrstvy v předepsané tloušťce  
- zřízení vrstvy bez rozlišení šířky, pokládání vrstvy po etapách  
- nezahrnuje postřiky, nátěry</t>
  </si>
  <si>
    <t>19</t>
  </si>
  <si>
    <t xml:space="preserve">56335          </t>
  </si>
  <si>
    <t>VOZOVKOVÉ VRSTVY ZE ŠTĚRKODRTI TL. DO 250MM</t>
  </si>
  <si>
    <t>20</t>
  </si>
  <si>
    <t xml:space="preserve">572214         </t>
  </si>
  <si>
    <t>SPOJOVACÍ POSTŘIK Z MODIFIK EMULZE DO 0,5KG/M2</t>
  </si>
  <si>
    <t>2*6,5*2,5=32,500 [A]</t>
  </si>
  <si>
    <t>- dodání všech předepsaných materiálů pro postřiky v předepsaném množství  
- provedení dle předepsaného technologického předpisu  
- zřízení vrstvy bez rozlišení šířky, pokládání vrstvy po etapách  
- úpravu napojení, ukončení</t>
  </si>
  <si>
    <t>21</t>
  </si>
  <si>
    <t xml:space="preserve">572224         </t>
  </si>
  <si>
    <t>SPOJOVACÍ POSTŘIK Z MODIFIK EMULZE DO 1,0KG/M2</t>
  </si>
  <si>
    <t>22</t>
  </si>
  <si>
    <t xml:space="preserve">574A33         </t>
  </si>
  <si>
    <t>ASFALTOVÝ BETON PRO OBRUSNÉ VRSTVY ACO 11 TL. 40MM</t>
  </si>
  <si>
    <t>oprava cyklostezky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</si>
  <si>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</si>
  <si>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23</t>
  </si>
  <si>
    <t xml:space="preserve">574D68         </t>
  </si>
  <si>
    <t>ASFALTOVÝ BETON PRO LOŽNÍ VRSTVY MODIFIK ACL 22+, 22S TL. 70MM</t>
  </si>
  <si>
    <t>24</t>
  </si>
  <si>
    <t xml:space="preserve">574E78         </t>
  </si>
  <si>
    <t>ASFALTOVÝ BETON PRO PODKLADNÍ VRSTVY ACP 22+, 22S TL. 80MM</t>
  </si>
  <si>
    <t>25</t>
  </si>
  <si>
    <t xml:space="preserve">57621          </t>
  </si>
  <si>
    <t>POSYP KAMENIVEM DRCENÝM 5KG/M2</t>
  </si>
  <si>
    <t>- dodání kameniva předepsané kvality a zrnitosti  
- posyp předepsaným množstvím</t>
  </si>
  <si>
    <t>Potrubí</t>
  </si>
  <si>
    <t>26</t>
  </si>
  <si>
    <t xml:space="preserve">87633          </t>
  </si>
  <si>
    <t>CHRÁNIČKY Z TRUB PLASTOVÝCH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</si>
  <si>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</si>
  <si>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27</t>
  </si>
  <si>
    <t xml:space="preserve">87634          </t>
  </si>
  <si>
    <t>CHRÁNIČKY Z TRUB PLASTOVÝCH DN DO 200MM</t>
  </si>
  <si>
    <t>28</t>
  </si>
  <si>
    <t xml:space="preserve">899112         </t>
  </si>
  <si>
    <t>POKLOPY LITINOVÉ SAMOSTATNÉ</t>
  </si>
  <si>
    <t xml:space="preserve">KUS       </t>
  </si>
  <si>
    <t>Položka zahrnuje dodávku a osazení předepsaného poklopu včetně rámu</t>
  </si>
  <si>
    <t>29</t>
  </si>
  <si>
    <t xml:space="preserve">89915          </t>
  </si>
  <si>
    <t>STUPADLA (A POD)</t>
  </si>
  <si>
    <t>- Položka zahrnuje veškerý materiál, výrobky a polotovary, včetně mimostaveništní a vnitrostaveništní dopravy (rovněž přesuny), včetně naložení a složení,případně s uložením.</t>
  </si>
  <si>
    <t>30</t>
  </si>
  <si>
    <t xml:space="preserve">89957          </t>
  </si>
  <si>
    <t>OBETONOVÁNÍ POTRUBÍ ZE ŽELEZOBETONU VČETNĚ VÝZTUŽE</t>
  </si>
  <si>
    <t>38</t>
  </si>
  <si>
    <t xml:space="preserve">87614          </t>
  </si>
  <si>
    <t>CHRÁNIČKY Z TRUB PLAST DN DO 40MM</t>
  </si>
  <si>
    <t>odvodnění plastových šachet: 
0,4m*13=5,200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</si>
  <si>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</si>
  <si>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39</t>
  </si>
  <si>
    <t xml:space="preserve">89952          </t>
  </si>
  <si>
    <t>OBETONOVÁNÍ POTRUBÍ Z PROSTÉHO BETONU</t>
  </si>
  <si>
    <t>popílkobeton v protlaku: 
37,544=37,544 [A]</t>
  </si>
  <si>
    <t>Ostatní konstrukce a práce</t>
  </si>
  <si>
    <t>31</t>
  </si>
  <si>
    <t xml:space="preserve">93650          </t>
  </si>
  <si>
    <t>DROBNÉ DOPLŇK KONSTR KOVOVÉ</t>
  </si>
  <si>
    <t xml:space="preserve">KG        </t>
  </si>
  <si>
    <t>vybavení šachet</t>
  </si>
  <si>
    <t>Odhad dke tabulky vybavení šachet: 
125*12=1 500,000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</si>
  <si>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</si>
  <si>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32</t>
  </si>
  <si>
    <t xml:space="preserve">96616          </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</si>
  <si>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</si>
  <si>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</si>
  <si>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33</t>
  </si>
  <si>
    <t xml:space="preserve">966842         </t>
  </si>
  <si>
    <t>ODSTRANĚNÍ OPLOCENÍ Z DRÁT PLETIVA</t>
  </si>
  <si>
    <t>vč. likvidace</t>
  </si>
  <si>
    <t>Demolice oplocení: 131,2=131,200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</si>
  <si>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</si>
  <si>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34</t>
  </si>
  <si>
    <t xml:space="preserve">966844         </t>
  </si>
  <si>
    <t>ODSTRANĚNÍ OPLOCENÍ PLECHOVÉHO</t>
  </si>
  <si>
    <t>Demolice sklad: 21,5*2+3,5*2+4,9*2+2,0*2=63,800 [A]</t>
  </si>
  <si>
    <t>35</t>
  </si>
  <si>
    <t xml:space="preserve">98117          </t>
  </si>
  <si>
    <t>DEMOLICE BUDOV KOVOVÝCH</t>
  </si>
  <si>
    <t xml:space="preserve">M3OP      </t>
  </si>
  <si>
    <t>Demolice plechový sklad: 5,3*3,2*2,3=39,008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</si>
  <si>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</si>
  <si>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36</t>
  </si>
  <si>
    <t xml:space="preserve">98143          </t>
  </si>
  <si>
    <t>DEMOLICE BUDOV CIHELNÝCH S PODÍLEM KONSTR PŘES 30%</t>
  </si>
  <si>
    <t>37</t>
  </si>
  <si>
    <t xml:space="preserve">93657          </t>
  </si>
  <si>
    <t>ŽEBŘÍKY KOVOVÉ</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</si>
  <si>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</si>
  <si>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SŽDC s.o.</t>
  </si>
  <si>
    <t>Stanislav Doležal</t>
  </si>
  <si>
    <t>SO 07-44-01</t>
  </si>
  <si>
    <t>ŽST PRAHA HORNÍ POČERNICE, KABELOVOD</t>
  </si>
  <si>
    <t xml:space="preserve">OPTIMALIZACE TRAŤOVÉHO ÚSEKU
MSTĚTICE (MIMO) - PRAHA-VYSOČANY (VČETNĚ)
</t>
  </si>
  <si>
    <r>
      <rPr>
        <i/>
        <sz val="8"/>
        <color rgb="FFFF0000"/>
        <rFont val="Arial"/>
        <family val="2"/>
        <charset val="238"/>
      </rPr>
      <t xml:space="preserve">DN 160mm </t>
    </r>
    <r>
      <rPr>
        <i/>
        <sz val="8"/>
        <rFont val="Arial"/>
        <family val="2"/>
        <charset val="238"/>
      </rPr>
      <t xml:space="preserve">
V12: 1*3,0=3,000 [A] 
V16: 1*4,2=4,200 [B] 
Celkem: A+B=7,200 [C]</t>
    </r>
  </si>
  <si>
    <r>
      <rPr>
        <i/>
        <sz val="8"/>
        <color rgb="FFFF0000"/>
        <rFont val="Arial"/>
        <family val="2"/>
        <charset val="238"/>
      </rPr>
      <t xml:space="preserve">DN 110mm </t>
    </r>
    <r>
      <rPr>
        <i/>
        <sz val="8"/>
        <rFont val="Arial"/>
        <family val="2"/>
        <charset val="238"/>
      </rPr>
      <t xml:space="preserve">
V12: 4*3,0=12,000 [A] 
V16: 36*4,2=151,200 [B] 
V18: 3*9*4,0=108,000 [C] 
</t>
    </r>
    <r>
      <rPr>
        <i/>
        <sz val="8"/>
        <color rgb="FFFF0000"/>
        <rFont val="Arial"/>
        <family val="2"/>
        <charset val="238"/>
      </rPr>
      <t>odbočující z Š12:3*2,0=6,000 [D] 
odbočující z Š18: 1*2,0+6*2,0=14,000 [E] 
Celkem: A+B+C+D+E=291,200 [F]</t>
    </r>
  </si>
  <si>
    <r>
      <t xml:space="preserve">Obetonování vstupů do kabel. šachet 
dle soupisu šachet: 20,0=20,000 [A] 
</t>
    </r>
    <r>
      <rPr>
        <i/>
        <sz val="8"/>
        <color rgb="FFFF0000"/>
        <rFont val="Arial"/>
        <family val="2"/>
        <charset val="238"/>
      </rPr>
      <t>Obetonování kabelovodu, vč, kari sítě: 
Š1-Š2: (1,2*1,2-0,6)*17,45=14,658 [B] 
Š7-Š23: (1,2*1,2-0,6)*433,56=364,190 [C] 
V12: 0,77*3=2,310 [D] 
V16: 1,588*4,2=6,670 [E] 
V17: 0,582*7,6=4,423 [F] 
V18: 1,653*4=6,612 [G] 
Celkem: A+B+C+D+E+F+G=418,863 [H]</t>
    </r>
  </si>
  <si>
    <r>
      <rPr>
        <i/>
        <sz val="8"/>
        <color rgb="FFFF0000"/>
        <rFont val="Arial"/>
        <family val="2"/>
        <charset val="238"/>
      </rPr>
      <t xml:space="preserve">Demolice plechový sklad- deska: 6,7*5,3*0,5=17,755 [A] </t>
    </r>
    <r>
      <rPr>
        <i/>
        <sz val="8"/>
        <rFont val="Arial"/>
        <family val="2"/>
        <charset val="238"/>
      </rPr>
      <t xml:space="preserve">
Demolice č.2 - oplocení:  19,2=19,200 [B] 
</t>
    </r>
    <r>
      <rPr>
        <i/>
        <sz val="8"/>
        <color rgb="FFFF0000"/>
        <rFont val="Arial"/>
        <family val="2"/>
        <charset val="238"/>
      </rPr>
      <t>Celkem: A+B=36,955 [C]</t>
    </r>
  </si>
  <si>
    <r>
      <rPr>
        <i/>
        <sz val="8"/>
        <color rgb="FFFF0000"/>
        <rFont val="Arial"/>
        <family val="2"/>
        <charset val="238"/>
      </rPr>
      <t xml:space="preserve">Demolice zbytky domku: 10,50=10,500 [A] </t>
    </r>
    <r>
      <rPr>
        <i/>
        <sz val="8"/>
        <rFont val="Arial"/>
        <family val="2"/>
        <charset val="238"/>
      </rPr>
      <t xml:space="preserve">
Demolice stavědlo č.1: 7,1*4,4*(4,2)+7,1*4,4*2,5*0,5+2,9*1,5*2,3=180,263 [B] 
</t>
    </r>
    <r>
      <rPr>
        <i/>
        <sz val="8"/>
        <color rgb="FFFF0000"/>
        <rFont val="Arial"/>
        <family val="2"/>
        <charset val="238"/>
      </rPr>
      <t>Celkem: A+B=190,763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</si>
</sst>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b/>
      <sz val="12"/>
      <color theme="1"/>
      <name val="Arial"/>
      <family val="2"/>
      <charset val="238"/>
    </font>
    <font>
      <b/>
      <sz val="14"/>
      <color theme="1"/>
      <name val="Arial"/>
      <family val="2"/>
      <charset val="238"/>
    </font>
    <font>
      <i/>
      <sz val="8"/>
      <color rgb="FFFF0000"/>
      <name val="Arial"/>
      <family val="2"/>
      <charset val="238"/>
    </font>
    <font>
      <i/>
      <sz val="8"/>
      <name val="Arial"/>
      <family val="2"/>
      <charset val="238"/>
    </font>
    <font>
      <sz val="8"/>
      <color rgb="FFFF0000"/>
      <name val="Arial"/>
      <family val="2"/>
      <charset val="238"/>
    </font>
    <font>
      <b/>
      <sz val="8"/>
      <color rgb="FFFF0000"/>
      <name val="Arial"/>
      <family val="2"/>
      <charset val="238"/>
    </font>
    <font>
      <b/>
      <sz val="8"/>
      <name val="Arial"/>
      <family val="2"/>
      <charset val="238"/>
    </font>
    <font>
      <sz val="8"/>
      <name val="Arial"/>
      <family val="2"/>
      <charset val="238"/>
    </font>
    <font>
      <b/>
      <sz val="10"/>
      <name val="Arial"/>
      <family val="2"/>
      <charset val="238"/>
    </font>
    <font>
      <b/>
      <sz val="10"/>
      <color rgb="FFFF000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75">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49" fontId="39" fillId="2" borderId="3" xfId="8" applyNumberFormat="1" applyFont="1" applyFill="1" applyBorder="1" applyAlignment="1" applyProtection="1">
      <alignment vertical="top" wrapText="1"/>
      <protection locked="0"/>
    </xf>
    <xf numFmtId="49" fontId="40" fillId="2" borderId="24" xfId="8" applyNumberFormat="1" applyFont="1" applyFill="1" applyBorder="1" applyAlignment="1" applyProtection="1">
      <alignment vertical="top" wrapText="1"/>
      <protection locked="0"/>
    </xf>
    <xf numFmtId="0" fontId="42" fillId="2" borderId="8" xfId="7" applyNumberFormat="1" applyFont="1" applyFill="1" applyBorder="1" applyAlignment="1" applyProtection="1">
      <alignment vertical="center" wrapText="1" shrinkToFit="1"/>
      <protection locked="0"/>
    </xf>
    <xf numFmtId="166" fontId="43" fillId="2" borderId="6" xfId="8" applyNumberFormat="1" applyFont="1" applyFill="1" applyBorder="1" applyAlignment="1" applyProtection="1">
      <alignment horizontal="center" vertical="center"/>
      <protection locked="0"/>
    </xf>
    <xf numFmtId="0" fontId="43" fillId="2" borderId="59" xfId="7" applyNumberFormat="1" applyFont="1" applyFill="1" applyBorder="1" applyAlignment="1" applyProtection="1">
      <alignment vertical="center" wrapText="1"/>
      <protection locked="0"/>
    </xf>
    <xf numFmtId="0" fontId="41" fillId="2" borderId="8" xfId="7" applyNumberFormat="1" applyFont="1" applyFill="1" applyBorder="1" applyAlignment="1" applyProtection="1">
      <alignment vertical="center" wrapText="1" shrinkToFit="1"/>
      <protection locked="0"/>
    </xf>
    <xf numFmtId="0" fontId="43" fillId="2" borderId="9" xfId="7" applyNumberFormat="1" applyFont="1" applyFill="1" applyBorder="1" applyAlignment="1" applyProtection="1">
      <alignment vertical="center" wrapText="1" shrinkToFit="1"/>
      <protection locked="0"/>
    </xf>
    <xf numFmtId="0" fontId="43" fillId="4" borderId="13" xfId="8" applyFont="1" applyFill="1" applyBorder="1" applyAlignment="1" applyProtection="1">
      <alignment horizontal="center" vertical="center"/>
      <protection locked="0"/>
    </xf>
    <xf numFmtId="49" fontId="43" fillId="2" borderId="6" xfId="8" applyNumberFormat="1" applyFont="1" applyFill="1" applyBorder="1" applyAlignment="1" applyProtection="1">
      <alignment horizontal="center" vertical="center"/>
      <protection locked="0"/>
    </xf>
    <xf numFmtId="0" fontId="43" fillId="2" borderId="6" xfId="8" applyFont="1" applyFill="1" applyBorder="1" applyAlignment="1" applyProtection="1">
      <alignment horizontal="center" vertical="center"/>
      <protection locked="0"/>
    </xf>
    <xf numFmtId="0" fontId="43" fillId="2" borderId="6" xfId="7" applyNumberFormat="1" applyFont="1" applyFill="1" applyBorder="1" applyAlignment="1" applyProtection="1">
      <alignment vertical="center" wrapText="1"/>
      <protection locked="0"/>
    </xf>
    <xf numFmtId="2" fontId="44" fillId="2" borderId="6" xfId="7" applyNumberFormat="1" applyFont="1" applyFill="1" applyBorder="1" applyAlignment="1" applyProtection="1">
      <alignment horizontal="center" vertical="center"/>
      <protection locked="0"/>
    </xf>
    <xf numFmtId="164" fontId="44" fillId="0" borderId="43" xfId="7" applyNumberFormat="1" applyFont="1" applyFill="1" applyBorder="1" applyAlignment="1" applyProtection="1">
      <alignment horizontal="right" vertical="center"/>
      <protection locked="0"/>
    </xf>
    <xf numFmtId="0" fontId="43" fillId="0" borderId="56" xfId="8" applyFont="1" applyBorder="1" applyAlignment="1" applyProtection="1">
      <alignment vertical="center"/>
      <protection locked="0"/>
    </xf>
    <xf numFmtId="0" fontId="43" fillId="0" borderId="57" xfId="8" applyFont="1" applyBorder="1" applyAlignment="1" applyProtection="1">
      <alignment vertical="center"/>
      <protection locked="0"/>
    </xf>
    <xf numFmtId="0" fontId="43" fillId="0" borderId="58" xfId="8" applyFont="1" applyBorder="1" applyAlignment="1" applyProtection="1">
      <alignment vertical="center"/>
      <protection locked="0"/>
    </xf>
    <xf numFmtId="0" fontId="43" fillId="0" borderId="60" xfId="8" applyFont="1" applyBorder="1" applyAlignment="1" applyProtection="1">
      <alignment horizontal="center" vertical="center"/>
      <protection locked="0"/>
    </xf>
    <xf numFmtId="0" fontId="43" fillId="0" borderId="57" xfId="8" applyFont="1" applyBorder="1" applyAlignment="1" applyProtection="1">
      <alignment horizontal="center" vertical="center"/>
      <protection locked="0"/>
    </xf>
    <xf numFmtId="0" fontId="43" fillId="0" borderId="14" xfId="8" applyFont="1" applyBorder="1" applyAlignment="1" applyProtection="1">
      <alignment vertical="center"/>
      <protection locked="0"/>
    </xf>
    <xf numFmtId="0" fontId="43" fillId="0" borderId="0" xfId="8" applyFont="1" applyBorder="1" applyAlignment="1" applyProtection="1">
      <alignment vertical="center"/>
      <protection locked="0"/>
    </xf>
    <xf numFmtId="0" fontId="43" fillId="0" borderId="18" xfId="8" applyFont="1" applyBorder="1" applyAlignment="1" applyProtection="1">
      <alignment vertical="center"/>
      <protection locked="0"/>
    </xf>
    <xf numFmtId="0" fontId="43" fillId="0" borderId="19" xfId="8" applyFont="1" applyBorder="1" applyAlignment="1" applyProtection="1">
      <alignment horizontal="center" vertical="center"/>
      <protection locked="0"/>
    </xf>
    <xf numFmtId="0" fontId="43" fillId="0" borderId="0" xfId="8" applyFont="1" applyBorder="1" applyAlignment="1" applyProtection="1">
      <alignment horizontal="center" vertical="center"/>
      <protection locked="0"/>
    </xf>
    <xf numFmtId="0" fontId="43" fillId="0" borderId="16" xfId="8" applyFont="1" applyBorder="1" applyAlignment="1" applyProtection="1">
      <alignment vertical="center"/>
      <protection locked="0"/>
    </xf>
    <xf numFmtId="0" fontId="43" fillId="0" borderId="10" xfId="8" applyFont="1" applyBorder="1" applyAlignment="1" applyProtection="1">
      <alignment vertical="center"/>
      <protection locked="0"/>
    </xf>
    <xf numFmtId="0" fontId="43" fillId="0" borderId="62" xfId="8" applyFont="1" applyBorder="1" applyAlignment="1" applyProtection="1">
      <alignment vertical="center"/>
      <protection locked="0"/>
    </xf>
    <xf numFmtId="0" fontId="43" fillId="0" borderId="63" xfId="8" applyFont="1" applyBorder="1" applyAlignment="1" applyProtection="1">
      <alignment horizontal="center" vertical="center"/>
      <protection locked="0"/>
    </xf>
    <xf numFmtId="0" fontId="43" fillId="0" borderId="10" xfId="8" applyFont="1" applyBorder="1" applyAlignment="1" applyProtection="1">
      <alignment horizontal="center" vertical="center"/>
      <protection locked="0"/>
    </xf>
    <xf numFmtId="164" fontId="45" fillId="0" borderId="43" xfId="7" applyNumberFormat="1" applyFont="1" applyFill="1" applyBorder="1" applyAlignment="1" applyProtection="1">
      <alignment horizontal="right" vertical="center"/>
      <protection locked="0"/>
    </xf>
    <xf numFmtId="0" fontId="46" fillId="0" borderId="61" xfId="8" applyFont="1" applyBorder="1" applyAlignment="1" applyProtection="1">
      <alignment horizontal="center" vertical="center"/>
      <protection locked="0"/>
    </xf>
    <xf numFmtId="0" fontId="46" fillId="0" borderId="15" xfId="8" applyFont="1" applyBorder="1" applyAlignment="1" applyProtection="1">
      <alignment horizontal="center" vertical="center"/>
      <protection locked="0"/>
    </xf>
    <xf numFmtId="0" fontId="46" fillId="0" borderId="17" xfId="8" applyFont="1" applyBorder="1" applyAlignment="1" applyProtection="1">
      <alignment horizontal="center" vertical="center"/>
      <protection locked="0"/>
    </xf>
    <xf numFmtId="164" fontId="47" fillId="11" borderId="12" xfId="7" applyNumberFormat="1" applyFont="1" applyFill="1" applyBorder="1" applyAlignment="1" applyProtection="1">
      <alignment horizontal="center" vertical="center"/>
      <protection locked="0"/>
    </xf>
    <xf numFmtId="0" fontId="47" fillId="3" borderId="12" xfId="8" applyFont="1" applyFill="1" applyBorder="1" applyAlignment="1" applyProtection="1">
      <alignment horizontal="center"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14" fontId="48" fillId="2" borderId="38" xfId="8" applyNumberFormat="1" applyFont="1" applyFill="1" applyBorder="1" applyAlignment="1" applyProtection="1">
      <alignmen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4"/>
  <sheetViews>
    <sheetView showGridLines="0" tabSelected="1" topLeftCell="B1" zoomScale="85" zoomScaleNormal="85" zoomScaleSheetLayoutView="85" workbookViewId="0">
      <pane ySplit="12" topLeftCell="A177" activePane="bottomLeft" state="frozen"/>
      <selection activeCell="B1" sqref="B1"/>
      <selection pane="bottomLeft" activeCell="K8" sqref="K8"/>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68" t="s">
        <v>86</v>
      </c>
      <c r="C1" s="169"/>
      <c r="D1" s="169"/>
      <c r="E1" s="169"/>
      <c r="F1" s="169"/>
      <c r="G1" s="169"/>
      <c r="H1" s="169"/>
      <c r="I1" s="59"/>
      <c r="J1" s="60"/>
      <c r="K1" s="60"/>
      <c r="L1" s="61" t="str">
        <f>D3</f>
        <v>SO 07-44-01</v>
      </c>
    </row>
    <row r="2" spans="1:15" s="24" customFormat="1" ht="57" customHeight="1" x14ac:dyDescent="0.25">
      <c r="B2" s="170" t="s">
        <v>11</v>
      </c>
      <c r="C2" s="171"/>
      <c r="D2" s="65" t="s">
        <v>91</v>
      </c>
      <c r="E2" s="66"/>
      <c r="F2" s="100" t="s">
        <v>288</v>
      </c>
      <c r="G2" s="63"/>
      <c r="H2" s="64"/>
      <c r="I2" s="172" t="s">
        <v>29</v>
      </c>
      <c r="J2" s="173"/>
      <c r="K2" s="146">
        <f>SUMIFS(L:L,B:B,"SOUČET")</f>
        <v>0</v>
      </c>
      <c r="L2" s="147"/>
    </row>
    <row r="3" spans="1:15" s="24" customFormat="1" ht="42.75" customHeight="1" x14ac:dyDescent="0.25">
      <c r="B3" s="44" t="s">
        <v>35</v>
      </c>
      <c r="C3" s="45"/>
      <c r="D3" s="47" t="s">
        <v>286</v>
      </c>
      <c r="E3" s="46"/>
      <c r="F3" s="99" t="s">
        <v>287</v>
      </c>
      <c r="G3" s="67"/>
      <c r="H3" s="68"/>
      <c r="I3" s="78"/>
      <c r="J3" s="77"/>
      <c r="K3" s="133"/>
      <c r="L3" s="134"/>
    </row>
    <row r="4" spans="1:15" s="24" customFormat="1" ht="18" customHeight="1" x14ac:dyDescent="0.25">
      <c r="B4" s="152" t="s">
        <v>20</v>
      </c>
      <c r="C4" s="153"/>
      <c r="D4" s="136"/>
      <c r="E4" s="4" t="s">
        <v>54</v>
      </c>
      <c r="F4" s="58"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Kabelovody, kolektory</v>
      </c>
      <c r="G4" s="56"/>
      <c r="H4" s="57"/>
      <c r="I4" s="165" t="s">
        <v>31</v>
      </c>
      <c r="J4" s="166"/>
      <c r="K4" s="2"/>
      <c r="L4" s="3"/>
    </row>
    <row r="5" spans="1:15" s="24" customFormat="1" ht="18" customHeight="1" x14ac:dyDescent="0.25">
      <c r="B5" s="22" t="s">
        <v>30</v>
      </c>
      <c r="C5" s="21"/>
      <c r="D5" s="21"/>
      <c r="E5" s="4" t="s">
        <v>94</v>
      </c>
      <c r="F5" s="154" t="str">
        <f>IF((E5="Stádium 2"),"  Dokumentace pro územní řízení - DUR",(IF((E5="Stádium 3"),"  Projektová dokumentace (DOS/DSP)","")))</f>
        <v xml:space="preserve">  Projektová dokumentace (DOS/DSP)</v>
      </c>
      <c r="G5" s="154"/>
      <c r="H5" s="155"/>
      <c r="I5" s="135" t="s">
        <v>23</v>
      </c>
      <c r="J5" s="136"/>
      <c r="K5" s="5" t="s">
        <v>96</v>
      </c>
      <c r="L5" s="70"/>
    </row>
    <row r="6" spans="1:15" s="24" customFormat="1" ht="18" customHeight="1" x14ac:dyDescent="0.2">
      <c r="B6" s="22" t="s">
        <v>19</v>
      </c>
      <c r="C6" s="21"/>
      <c r="D6" s="21"/>
      <c r="E6" s="5" t="s">
        <v>284</v>
      </c>
      <c r="F6" s="137"/>
      <c r="G6" s="137"/>
      <c r="H6" s="138"/>
      <c r="I6" s="135" t="s">
        <v>24</v>
      </c>
      <c r="J6" s="136"/>
      <c r="K6" s="5" t="s">
        <v>96</v>
      </c>
      <c r="L6" s="70"/>
      <c r="O6" s="75"/>
    </row>
    <row r="7" spans="1:15" s="24" customFormat="1" ht="18" customHeight="1" x14ac:dyDescent="0.2">
      <c r="B7" s="156" t="s">
        <v>25</v>
      </c>
      <c r="C7" s="157"/>
      <c r="D7" s="157"/>
      <c r="E7" s="6" t="s">
        <v>95</v>
      </c>
      <c r="F7" s="139" t="s">
        <v>18</v>
      </c>
      <c r="G7" s="140"/>
      <c r="H7" s="141"/>
      <c r="I7" s="164" t="s">
        <v>28</v>
      </c>
      <c r="J7" s="153"/>
      <c r="K7" s="69">
        <v>2018</v>
      </c>
      <c r="L7" s="71"/>
      <c r="O7" s="76"/>
    </row>
    <row r="8" spans="1:15" s="24" customFormat="1" ht="19.5" customHeight="1" x14ac:dyDescent="0.25">
      <c r="B8" s="142" t="s">
        <v>26</v>
      </c>
      <c r="C8" s="143"/>
      <c r="D8" s="143"/>
      <c r="E8" s="32" t="s">
        <v>95</v>
      </c>
      <c r="F8" s="33" t="s">
        <v>27</v>
      </c>
      <c r="G8" s="144" t="s">
        <v>285</v>
      </c>
      <c r="H8" s="145"/>
      <c r="I8" s="167" t="s">
        <v>17</v>
      </c>
      <c r="J8" s="157"/>
      <c r="K8" s="174" t="s">
        <v>93</v>
      </c>
      <c r="L8" s="72"/>
    </row>
    <row r="9" spans="1:15" s="24" customFormat="1" ht="9.75" customHeight="1" x14ac:dyDescent="0.25">
      <c r="B9" s="162" t="s">
        <v>92</v>
      </c>
      <c r="C9" s="163"/>
      <c r="D9" s="163"/>
      <c r="E9" s="163"/>
      <c r="F9" s="163"/>
      <c r="G9" s="163"/>
      <c r="H9" s="163"/>
      <c r="I9" s="163"/>
      <c r="J9" s="163"/>
      <c r="K9" s="34" t="str">
        <f>$I$5</f>
        <v>ISPROFIN:</v>
      </c>
      <c r="L9" s="73" t="s">
        <v>96</v>
      </c>
    </row>
    <row r="10" spans="1:15" s="24" customFormat="1" ht="15" customHeight="1" x14ac:dyDescent="0.25">
      <c r="B10" s="158" t="s">
        <v>12</v>
      </c>
      <c r="C10" s="150" t="s">
        <v>0</v>
      </c>
      <c r="D10" s="150" t="s">
        <v>1</v>
      </c>
      <c r="E10" s="150" t="s">
        <v>13</v>
      </c>
      <c r="F10" s="160" t="s">
        <v>32</v>
      </c>
      <c r="G10" s="160" t="s">
        <v>2</v>
      </c>
      <c r="H10" s="160" t="s">
        <v>3</v>
      </c>
      <c r="I10" s="150" t="s">
        <v>14</v>
      </c>
      <c r="J10" s="150" t="s">
        <v>15</v>
      </c>
      <c r="K10" s="148" t="s">
        <v>4</v>
      </c>
      <c r="L10" s="149"/>
    </row>
    <row r="11" spans="1:15" s="24" customFormat="1" ht="15" customHeight="1" x14ac:dyDescent="0.25">
      <c r="B11" s="158"/>
      <c r="C11" s="150"/>
      <c r="D11" s="150"/>
      <c r="E11" s="150"/>
      <c r="F11" s="160"/>
      <c r="G11" s="160"/>
      <c r="H11" s="160"/>
      <c r="I11" s="150"/>
      <c r="J11" s="150"/>
      <c r="K11" s="148"/>
      <c r="L11" s="149"/>
    </row>
    <row r="12" spans="1:15" s="24" customFormat="1" ht="12.75" customHeight="1" x14ac:dyDescent="0.25">
      <c r="B12" s="159"/>
      <c r="C12" s="151"/>
      <c r="D12" s="151"/>
      <c r="E12" s="151"/>
      <c r="F12" s="161"/>
      <c r="G12" s="161"/>
      <c r="H12" s="161"/>
      <c r="I12" s="151"/>
      <c r="J12" s="151"/>
      <c r="K12" s="35" t="s">
        <v>16</v>
      </c>
      <c r="L12" s="36" t="s">
        <v>5</v>
      </c>
    </row>
    <row r="13" spans="1:15" s="1" customFormat="1" ht="12.75" x14ac:dyDescent="0.25">
      <c r="A13" s="1" t="s">
        <v>34</v>
      </c>
      <c r="B13" s="62" t="s">
        <v>21</v>
      </c>
      <c r="C13" s="7" t="s">
        <v>97</v>
      </c>
      <c r="D13" s="8"/>
      <c r="E13" s="8"/>
      <c r="F13" s="74" t="s">
        <v>33</v>
      </c>
      <c r="G13" s="10"/>
      <c r="H13" s="10"/>
      <c r="I13" s="10"/>
      <c r="J13" s="10"/>
      <c r="K13" s="10"/>
      <c r="L13" s="26"/>
    </row>
    <row r="14" spans="1:15" s="1" customFormat="1" ht="22.5" x14ac:dyDescent="0.25">
      <c r="A14" s="11" t="s">
        <v>7</v>
      </c>
      <c r="B14" s="27" t="s">
        <v>98</v>
      </c>
      <c r="C14" s="79" t="s">
        <v>99</v>
      </c>
      <c r="D14" s="12" t="s">
        <v>100</v>
      </c>
      <c r="E14" s="12" t="s">
        <v>101</v>
      </c>
      <c r="F14" s="13" t="s">
        <v>87</v>
      </c>
      <c r="G14" s="12" t="s">
        <v>102</v>
      </c>
      <c r="H14" s="102">
        <v>5276.5320000000002</v>
      </c>
      <c r="I14" s="12">
        <v>0</v>
      </c>
      <c r="J14" s="12">
        <f>ROUND(H14,3)*I14</f>
        <v>0</v>
      </c>
      <c r="K14" s="82"/>
      <c r="L14" s="127">
        <f>ROUND((ROUND(H14,3)*ROUND(K14,2)),2)</f>
        <v>0</v>
      </c>
    </row>
    <row r="15" spans="1:15" s="1" customFormat="1" x14ac:dyDescent="0.25">
      <c r="A15" s="11" t="s">
        <v>6</v>
      </c>
      <c r="B15" s="85"/>
      <c r="C15" s="86"/>
      <c r="D15" s="86"/>
      <c r="E15" s="87"/>
      <c r="F15" s="103" t="s">
        <v>88</v>
      </c>
      <c r="G15" s="89"/>
      <c r="H15" s="90"/>
      <c r="I15" s="90"/>
      <c r="J15" s="90"/>
      <c r="K15" s="90"/>
      <c r="L15" s="128"/>
    </row>
    <row r="16" spans="1:15" s="1" customFormat="1" ht="33.75" x14ac:dyDescent="0.25">
      <c r="A16" s="11" t="s">
        <v>8</v>
      </c>
      <c r="B16" s="28"/>
      <c r="C16" s="23"/>
      <c r="D16" s="23"/>
      <c r="E16" s="91"/>
      <c r="F16" s="104" t="s">
        <v>89</v>
      </c>
      <c r="G16" s="92"/>
      <c r="H16" s="15"/>
      <c r="I16" s="15"/>
      <c r="J16" s="15"/>
      <c r="K16" s="15"/>
      <c r="L16" s="129"/>
    </row>
    <row r="17" spans="1:12" s="1" customFormat="1" ht="101.25" x14ac:dyDescent="0.25">
      <c r="A17" s="11" t="s">
        <v>9</v>
      </c>
      <c r="B17" s="30"/>
      <c r="C17" s="25"/>
      <c r="D17" s="25"/>
      <c r="E17" s="93"/>
      <c r="F17" s="17" t="s">
        <v>90</v>
      </c>
      <c r="G17" s="94"/>
      <c r="H17" s="18"/>
      <c r="I17" s="18"/>
      <c r="J17" s="18"/>
      <c r="K17" s="18"/>
      <c r="L17" s="130"/>
    </row>
    <row r="18" spans="1:12" ht="22.5" x14ac:dyDescent="0.2">
      <c r="A18" s="95" t="s">
        <v>7</v>
      </c>
      <c r="B18" s="27" t="s">
        <v>103</v>
      </c>
      <c r="C18" s="79" t="s">
        <v>104</v>
      </c>
      <c r="D18" s="12" t="s">
        <v>100</v>
      </c>
      <c r="E18" s="12" t="s">
        <v>101</v>
      </c>
      <c r="F18" s="13" t="s">
        <v>105</v>
      </c>
      <c r="G18" s="12" t="s">
        <v>102</v>
      </c>
      <c r="H18" s="102">
        <v>352.37299999999999</v>
      </c>
      <c r="I18" s="12">
        <v>0</v>
      </c>
      <c r="J18" s="12">
        <f>ROUND(H18,3)*I18</f>
        <v>0</v>
      </c>
      <c r="K18" s="82"/>
      <c r="L18" s="127">
        <f>ROUND((ROUND(H18,3)*ROUND(K18,2)),2)</f>
        <v>0</v>
      </c>
    </row>
    <row r="19" spans="1:12" x14ac:dyDescent="0.2">
      <c r="A19" s="95" t="s">
        <v>6</v>
      </c>
      <c r="B19" s="85"/>
      <c r="C19" s="86"/>
      <c r="D19" s="86"/>
      <c r="E19" s="87"/>
      <c r="F19" s="88" t="s">
        <v>96</v>
      </c>
      <c r="G19" s="89"/>
      <c r="H19" s="90"/>
      <c r="I19" s="90"/>
      <c r="J19" s="90"/>
      <c r="K19" s="90"/>
      <c r="L19" s="128"/>
    </row>
    <row r="20" spans="1:12" x14ac:dyDescent="0.2">
      <c r="A20" s="95" t="s">
        <v>8</v>
      </c>
      <c r="B20" s="28"/>
      <c r="C20" s="23"/>
      <c r="D20" s="23"/>
      <c r="E20" s="91"/>
      <c r="F20" s="104" t="s">
        <v>106</v>
      </c>
      <c r="G20" s="92"/>
      <c r="H20" s="15"/>
      <c r="I20" s="15"/>
      <c r="J20" s="15"/>
      <c r="K20" s="15"/>
      <c r="L20" s="129"/>
    </row>
    <row r="21" spans="1:12" ht="101.25" x14ac:dyDescent="0.2">
      <c r="A21" s="95" t="s">
        <v>9</v>
      </c>
      <c r="B21" s="30"/>
      <c r="C21" s="25"/>
      <c r="D21" s="25"/>
      <c r="E21" s="93"/>
      <c r="F21" s="17" t="s">
        <v>90</v>
      </c>
      <c r="G21" s="94"/>
      <c r="H21" s="18"/>
      <c r="I21" s="18"/>
      <c r="J21" s="18"/>
      <c r="K21" s="18"/>
      <c r="L21" s="130"/>
    </row>
    <row r="22" spans="1:12" ht="22.5" x14ac:dyDescent="0.2">
      <c r="A22" s="95" t="s">
        <v>7</v>
      </c>
      <c r="B22" s="27" t="s">
        <v>107</v>
      </c>
      <c r="C22" s="79" t="s">
        <v>108</v>
      </c>
      <c r="D22" s="12" t="s">
        <v>100</v>
      </c>
      <c r="E22" s="12" t="s">
        <v>101</v>
      </c>
      <c r="F22" s="13" t="s">
        <v>109</v>
      </c>
      <c r="G22" s="12" t="s">
        <v>102</v>
      </c>
      <c r="H22" s="102">
        <v>92.388000000000005</v>
      </c>
      <c r="I22" s="12">
        <v>0</v>
      </c>
      <c r="J22" s="12">
        <f>ROUND(H22,3)*I22</f>
        <v>0</v>
      </c>
      <c r="K22" s="82"/>
      <c r="L22" s="127">
        <f>ROUND((ROUND(H22,3)*ROUND(K22,2)),2)</f>
        <v>0</v>
      </c>
    </row>
    <row r="23" spans="1:12" x14ac:dyDescent="0.2">
      <c r="A23" s="95" t="s">
        <v>6</v>
      </c>
      <c r="B23" s="85"/>
      <c r="C23" s="86"/>
      <c r="D23" s="86"/>
      <c r="E23" s="87"/>
      <c r="F23" s="88" t="s">
        <v>96</v>
      </c>
      <c r="G23" s="89"/>
      <c r="H23" s="90"/>
      <c r="I23" s="90"/>
      <c r="J23" s="90"/>
      <c r="K23" s="90"/>
      <c r="L23" s="128"/>
    </row>
    <row r="24" spans="1:12" x14ac:dyDescent="0.2">
      <c r="A24" s="95" t="s">
        <v>8</v>
      </c>
      <c r="B24" s="28"/>
      <c r="C24" s="23"/>
      <c r="D24" s="23"/>
      <c r="E24" s="91"/>
      <c r="F24" s="104" t="s">
        <v>110</v>
      </c>
      <c r="G24" s="92"/>
      <c r="H24" s="15"/>
      <c r="I24" s="15"/>
      <c r="J24" s="15"/>
      <c r="K24" s="15"/>
      <c r="L24" s="129"/>
    </row>
    <row r="25" spans="1:12" ht="101.25" x14ac:dyDescent="0.2">
      <c r="A25" s="95" t="s">
        <v>9</v>
      </c>
      <c r="B25" s="30"/>
      <c r="C25" s="25"/>
      <c r="D25" s="25"/>
      <c r="E25" s="93"/>
      <c r="F25" s="17" t="s">
        <v>90</v>
      </c>
      <c r="G25" s="94"/>
      <c r="H25" s="18"/>
      <c r="I25" s="18"/>
      <c r="J25" s="18"/>
      <c r="K25" s="18"/>
      <c r="L25" s="130"/>
    </row>
    <row r="26" spans="1:12" x14ac:dyDescent="0.2">
      <c r="A26" s="95" t="s">
        <v>7</v>
      </c>
      <c r="B26" s="27" t="s">
        <v>111</v>
      </c>
      <c r="C26" s="79" t="s">
        <v>112</v>
      </c>
      <c r="D26" s="12" t="s">
        <v>100</v>
      </c>
      <c r="E26" s="12" t="s">
        <v>113</v>
      </c>
      <c r="F26" s="13" t="s">
        <v>114</v>
      </c>
      <c r="G26" s="12" t="s">
        <v>115</v>
      </c>
      <c r="H26" s="84">
        <v>3.75</v>
      </c>
      <c r="I26" s="12">
        <v>0</v>
      </c>
      <c r="J26" s="12">
        <f>ROUND(H26,3)*I26</f>
        <v>0</v>
      </c>
      <c r="K26" s="82"/>
      <c r="L26" s="127">
        <f>ROUND((ROUND(H26,3)*ROUND(K26,2)),2)</f>
        <v>0</v>
      </c>
    </row>
    <row r="27" spans="1:12" ht="22.5" x14ac:dyDescent="0.2">
      <c r="A27" s="95" t="s">
        <v>6</v>
      </c>
      <c r="B27" s="85"/>
      <c r="C27" s="86"/>
      <c r="D27" s="86"/>
      <c r="E27" s="87"/>
      <c r="F27" s="88" t="s">
        <v>116</v>
      </c>
      <c r="G27" s="89"/>
      <c r="H27" s="90"/>
      <c r="I27" s="90"/>
      <c r="J27" s="90"/>
      <c r="K27" s="90"/>
      <c r="L27" s="128"/>
    </row>
    <row r="28" spans="1:12" x14ac:dyDescent="0.2">
      <c r="A28" s="95" t="s">
        <v>8</v>
      </c>
      <c r="B28" s="28"/>
      <c r="C28" s="23"/>
      <c r="D28" s="23"/>
      <c r="E28" s="91"/>
      <c r="F28" s="16" t="s">
        <v>117</v>
      </c>
      <c r="G28" s="92"/>
      <c r="H28" s="15"/>
      <c r="I28" s="15"/>
      <c r="J28" s="15"/>
      <c r="K28" s="15"/>
      <c r="L28" s="129"/>
    </row>
    <row r="29" spans="1:12" x14ac:dyDescent="0.2">
      <c r="A29" s="95" t="s">
        <v>9</v>
      </c>
      <c r="B29" s="30"/>
      <c r="C29" s="25"/>
      <c r="D29" s="25"/>
      <c r="E29" s="93"/>
      <c r="F29" s="17" t="s">
        <v>118</v>
      </c>
      <c r="G29" s="94"/>
      <c r="H29" s="18"/>
      <c r="I29" s="18"/>
      <c r="J29" s="18"/>
      <c r="K29" s="18"/>
      <c r="L29" s="130"/>
    </row>
    <row r="30" spans="1:12" x14ac:dyDescent="0.2">
      <c r="A30" s="95" t="s">
        <v>7</v>
      </c>
      <c r="B30" s="27" t="s">
        <v>119</v>
      </c>
      <c r="C30" s="79" t="s">
        <v>120</v>
      </c>
      <c r="D30" s="12" t="s">
        <v>100</v>
      </c>
      <c r="E30" s="12" t="s">
        <v>121</v>
      </c>
      <c r="F30" s="13" t="s">
        <v>122</v>
      </c>
      <c r="G30" s="12" t="s">
        <v>115</v>
      </c>
      <c r="H30" s="84">
        <v>3.75</v>
      </c>
      <c r="I30" s="12">
        <v>0</v>
      </c>
      <c r="J30" s="12">
        <f>ROUND(H30,3)*I30</f>
        <v>0</v>
      </c>
      <c r="K30" s="82"/>
      <c r="L30" s="127">
        <f>ROUND((ROUND(H30,3)*ROUND(K30,2)),2)</f>
        <v>0</v>
      </c>
    </row>
    <row r="31" spans="1:12" x14ac:dyDescent="0.2">
      <c r="A31" s="95" t="s">
        <v>6</v>
      </c>
      <c r="B31" s="85"/>
      <c r="C31" s="86"/>
      <c r="D31" s="86"/>
      <c r="E31" s="87"/>
      <c r="F31" s="88" t="s">
        <v>123</v>
      </c>
      <c r="G31" s="89"/>
      <c r="H31" s="90"/>
      <c r="I31" s="90"/>
      <c r="J31" s="90"/>
      <c r="K31" s="90"/>
      <c r="L31" s="128"/>
    </row>
    <row r="32" spans="1:12" x14ac:dyDescent="0.2">
      <c r="A32" s="95" t="s">
        <v>8</v>
      </c>
      <c r="B32" s="28"/>
      <c r="C32" s="23"/>
      <c r="D32" s="23"/>
      <c r="E32" s="91"/>
      <c r="F32" s="16" t="s">
        <v>117</v>
      </c>
      <c r="G32" s="92"/>
      <c r="H32" s="15"/>
      <c r="I32" s="15"/>
      <c r="J32" s="15"/>
      <c r="K32" s="15"/>
      <c r="L32" s="129"/>
    </row>
    <row r="33" spans="1:12" x14ac:dyDescent="0.2">
      <c r="A33" s="95" t="s">
        <v>9</v>
      </c>
      <c r="B33" s="30"/>
      <c r="C33" s="25"/>
      <c r="D33" s="25"/>
      <c r="E33" s="93"/>
      <c r="F33" s="17" t="s">
        <v>118</v>
      </c>
      <c r="G33" s="94"/>
      <c r="H33" s="18"/>
      <c r="I33" s="18"/>
      <c r="J33" s="18"/>
      <c r="K33" s="18"/>
      <c r="L33" s="130"/>
    </row>
    <row r="34" spans="1:12" ht="12.75" x14ac:dyDescent="0.2">
      <c r="B34" s="96" t="s">
        <v>124</v>
      </c>
      <c r="C34" s="97" t="s">
        <v>125</v>
      </c>
      <c r="D34" s="98"/>
      <c r="E34" s="98"/>
      <c r="F34" s="98" t="s">
        <v>33</v>
      </c>
      <c r="G34" s="97"/>
      <c r="H34" s="97"/>
      <c r="I34" s="97"/>
      <c r="J34" s="97"/>
      <c r="K34" s="97"/>
      <c r="L34" s="131">
        <f>SUM(L14:L33)</f>
        <v>0</v>
      </c>
    </row>
    <row r="35" spans="1:12" ht="12.75" x14ac:dyDescent="0.2">
      <c r="A35" s="95" t="s">
        <v>34</v>
      </c>
      <c r="B35" s="62" t="s">
        <v>21</v>
      </c>
      <c r="C35" s="7" t="s">
        <v>98</v>
      </c>
      <c r="D35" s="8"/>
      <c r="E35" s="8"/>
      <c r="F35" s="74" t="s">
        <v>10</v>
      </c>
      <c r="G35" s="10"/>
      <c r="H35" s="10"/>
      <c r="I35" s="10"/>
      <c r="J35" s="10"/>
      <c r="K35" s="10"/>
      <c r="L35" s="132"/>
    </row>
    <row r="36" spans="1:12" x14ac:dyDescent="0.2">
      <c r="A36" s="95" t="s">
        <v>7</v>
      </c>
      <c r="B36" s="27" t="s">
        <v>126</v>
      </c>
      <c r="C36" s="79" t="s">
        <v>127</v>
      </c>
      <c r="D36" s="12" t="s">
        <v>100</v>
      </c>
      <c r="E36" s="12" t="s">
        <v>113</v>
      </c>
      <c r="F36" s="13" t="s">
        <v>128</v>
      </c>
      <c r="G36" s="12" t="s">
        <v>129</v>
      </c>
      <c r="H36" s="102">
        <v>1499.405</v>
      </c>
      <c r="I36" s="12">
        <v>0</v>
      </c>
      <c r="J36" s="12">
        <f>ROUND(H36,3)*I36</f>
        <v>0</v>
      </c>
      <c r="K36" s="82"/>
      <c r="L36" s="127">
        <f>ROUND((ROUND(H36,3)*ROUND(K36,2)),2)</f>
        <v>0</v>
      </c>
    </row>
    <row r="37" spans="1:12" x14ac:dyDescent="0.2">
      <c r="A37" s="95" t="s">
        <v>6</v>
      </c>
      <c r="B37" s="85"/>
      <c r="C37" s="86"/>
      <c r="D37" s="86"/>
      <c r="E37" s="87"/>
      <c r="F37" s="88" t="s">
        <v>96</v>
      </c>
      <c r="G37" s="89"/>
      <c r="H37" s="90"/>
      <c r="I37" s="90"/>
      <c r="J37" s="90"/>
      <c r="K37" s="90"/>
      <c r="L37" s="128"/>
    </row>
    <row r="38" spans="1:12" ht="22.5" x14ac:dyDescent="0.2">
      <c r="A38" s="95" t="s">
        <v>8</v>
      </c>
      <c r="B38" s="28"/>
      <c r="C38" s="23"/>
      <c r="D38" s="23"/>
      <c r="E38" s="91"/>
      <c r="F38" s="104" t="s">
        <v>130</v>
      </c>
      <c r="G38" s="92"/>
      <c r="H38" s="15"/>
      <c r="I38" s="15"/>
      <c r="J38" s="15"/>
      <c r="K38" s="15"/>
      <c r="L38" s="129"/>
    </row>
    <row r="39" spans="1:12" ht="270" x14ac:dyDescent="0.2">
      <c r="A39" s="95" t="s">
        <v>9</v>
      </c>
      <c r="B39" s="30"/>
      <c r="C39" s="25"/>
      <c r="D39" s="25"/>
      <c r="E39" s="93"/>
      <c r="F39" s="17" t="s">
        <v>131</v>
      </c>
      <c r="G39" s="94"/>
      <c r="H39" s="18"/>
      <c r="I39" s="18"/>
      <c r="J39" s="18"/>
      <c r="K39" s="18"/>
      <c r="L39" s="130"/>
    </row>
    <row r="40" spans="1:12" x14ac:dyDescent="0.2">
      <c r="A40" s="95" t="s">
        <v>7</v>
      </c>
      <c r="B40" s="27" t="s">
        <v>132</v>
      </c>
      <c r="C40" s="79" t="s">
        <v>133</v>
      </c>
      <c r="D40" s="12" t="s">
        <v>100</v>
      </c>
      <c r="E40" s="12" t="s">
        <v>113</v>
      </c>
      <c r="F40" s="13" t="s">
        <v>134</v>
      </c>
      <c r="G40" s="12" t="s">
        <v>129</v>
      </c>
      <c r="H40" s="102">
        <v>1277.7170000000001</v>
      </c>
      <c r="I40" s="12">
        <v>0</v>
      </c>
      <c r="J40" s="12">
        <f>ROUND(H40,3)*I40</f>
        <v>0</v>
      </c>
      <c r="K40" s="82"/>
      <c r="L40" s="127">
        <f>ROUND((ROUND(H40,3)*ROUND(K40,2)),2)</f>
        <v>0</v>
      </c>
    </row>
    <row r="41" spans="1:12" x14ac:dyDescent="0.2">
      <c r="A41" s="95" t="s">
        <v>6</v>
      </c>
      <c r="B41" s="85"/>
      <c r="C41" s="86"/>
      <c r="D41" s="86"/>
      <c r="E41" s="87"/>
      <c r="F41" s="88" t="s">
        <v>96</v>
      </c>
      <c r="G41" s="89"/>
      <c r="H41" s="90"/>
      <c r="I41" s="90"/>
      <c r="J41" s="90"/>
      <c r="K41" s="90"/>
      <c r="L41" s="128"/>
    </row>
    <row r="42" spans="1:12" ht="22.5" x14ac:dyDescent="0.2">
      <c r="A42" s="95" t="s">
        <v>8</v>
      </c>
      <c r="B42" s="28"/>
      <c r="C42" s="23"/>
      <c r="D42" s="23"/>
      <c r="E42" s="91"/>
      <c r="F42" s="104" t="s">
        <v>135</v>
      </c>
      <c r="G42" s="92"/>
      <c r="H42" s="15"/>
      <c r="I42" s="15"/>
      <c r="J42" s="15"/>
      <c r="K42" s="15"/>
      <c r="L42" s="129"/>
    </row>
    <row r="43" spans="1:12" ht="270" x14ac:dyDescent="0.2">
      <c r="A43" s="95" t="s">
        <v>9</v>
      </c>
      <c r="B43" s="30"/>
      <c r="C43" s="25"/>
      <c r="D43" s="25"/>
      <c r="E43" s="93"/>
      <c r="F43" s="17" t="s">
        <v>131</v>
      </c>
      <c r="G43" s="94"/>
      <c r="H43" s="18"/>
      <c r="I43" s="18"/>
      <c r="J43" s="18"/>
      <c r="K43" s="18"/>
      <c r="L43" s="130"/>
    </row>
    <row r="44" spans="1:12" x14ac:dyDescent="0.2">
      <c r="A44" s="95" t="s">
        <v>7</v>
      </c>
      <c r="B44" s="27" t="s">
        <v>136</v>
      </c>
      <c r="C44" s="79" t="s">
        <v>137</v>
      </c>
      <c r="D44" s="12" t="s">
        <v>100</v>
      </c>
      <c r="E44" s="12" t="s">
        <v>113</v>
      </c>
      <c r="F44" s="13" t="s">
        <v>138</v>
      </c>
      <c r="G44" s="12" t="s">
        <v>139</v>
      </c>
      <c r="H44" s="84">
        <v>40</v>
      </c>
      <c r="I44" s="12">
        <v>0</v>
      </c>
      <c r="J44" s="12">
        <f>ROUND(H44,3)*I44</f>
        <v>0</v>
      </c>
      <c r="K44" s="82"/>
      <c r="L44" s="127">
        <f>ROUND((ROUND(H44,3)*ROUND(K44,2)),2)</f>
        <v>0</v>
      </c>
    </row>
    <row r="45" spans="1:12" x14ac:dyDescent="0.2">
      <c r="A45" s="95" t="s">
        <v>6</v>
      </c>
      <c r="B45" s="85"/>
      <c r="C45" s="86"/>
      <c r="D45" s="86"/>
      <c r="E45" s="87"/>
      <c r="F45" s="88" t="s">
        <v>96</v>
      </c>
      <c r="G45" s="89"/>
      <c r="H45" s="90"/>
      <c r="I45" s="90"/>
      <c r="J45" s="90"/>
      <c r="K45" s="90"/>
      <c r="L45" s="128"/>
    </row>
    <row r="46" spans="1:12" x14ac:dyDescent="0.2">
      <c r="A46" s="95" t="s">
        <v>8</v>
      </c>
      <c r="B46" s="28"/>
      <c r="C46" s="23"/>
      <c r="D46" s="23"/>
      <c r="E46" s="91"/>
      <c r="F46" s="16" t="s">
        <v>140</v>
      </c>
      <c r="G46" s="92"/>
      <c r="H46" s="15"/>
      <c r="I46" s="15"/>
      <c r="J46" s="15"/>
      <c r="K46" s="15"/>
      <c r="L46" s="129"/>
    </row>
    <row r="47" spans="1:12" ht="22.5" x14ac:dyDescent="0.2">
      <c r="A47" s="95" t="s">
        <v>9</v>
      </c>
      <c r="B47" s="30"/>
      <c r="C47" s="25"/>
      <c r="D47" s="25"/>
      <c r="E47" s="93"/>
      <c r="F47" s="17" t="s">
        <v>141</v>
      </c>
      <c r="G47" s="94"/>
      <c r="H47" s="18"/>
      <c r="I47" s="18"/>
      <c r="J47" s="18"/>
      <c r="K47" s="18"/>
      <c r="L47" s="130"/>
    </row>
    <row r="48" spans="1:12" x14ac:dyDescent="0.2">
      <c r="A48" s="95" t="s">
        <v>7</v>
      </c>
      <c r="B48" s="27" t="s">
        <v>142</v>
      </c>
      <c r="C48" s="79" t="s">
        <v>143</v>
      </c>
      <c r="D48" s="12" t="s">
        <v>100</v>
      </c>
      <c r="E48" s="12" t="s">
        <v>113</v>
      </c>
      <c r="F48" s="13" t="s">
        <v>144</v>
      </c>
      <c r="G48" s="12" t="s">
        <v>129</v>
      </c>
      <c r="H48" s="102">
        <v>1610.8720000000001</v>
      </c>
      <c r="I48" s="12">
        <v>0</v>
      </c>
      <c r="J48" s="12">
        <f>ROUND(H48,3)*I48</f>
        <v>0</v>
      </c>
      <c r="K48" s="82"/>
      <c r="L48" s="127">
        <f>ROUND((ROUND(H48,3)*ROUND(K48,2)),2)</f>
        <v>0</v>
      </c>
    </row>
    <row r="49" spans="1:12" x14ac:dyDescent="0.2">
      <c r="A49" s="95" t="s">
        <v>6</v>
      </c>
      <c r="B49" s="85"/>
      <c r="C49" s="86"/>
      <c r="D49" s="86"/>
      <c r="E49" s="87"/>
      <c r="F49" s="88" t="s">
        <v>96</v>
      </c>
      <c r="G49" s="89"/>
      <c r="H49" s="90"/>
      <c r="I49" s="90"/>
      <c r="J49" s="90"/>
      <c r="K49" s="90"/>
      <c r="L49" s="128"/>
    </row>
    <row r="50" spans="1:12" ht="56.25" x14ac:dyDescent="0.2">
      <c r="A50" s="95" t="s">
        <v>8</v>
      </c>
      <c r="B50" s="28"/>
      <c r="C50" s="23"/>
      <c r="D50" s="23"/>
      <c r="E50" s="91"/>
      <c r="F50" s="104" t="s">
        <v>145</v>
      </c>
      <c r="G50" s="92"/>
      <c r="H50" s="15"/>
      <c r="I50" s="15"/>
      <c r="J50" s="15"/>
      <c r="K50" s="15"/>
      <c r="L50" s="129"/>
    </row>
    <row r="51" spans="1:12" ht="180" x14ac:dyDescent="0.2">
      <c r="A51" s="95" t="s">
        <v>9</v>
      </c>
      <c r="B51" s="30"/>
      <c r="C51" s="25"/>
      <c r="D51" s="25"/>
      <c r="E51" s="93"/>
      <c r="F51" s="17" t="s">
        <v>146</v>
      </c>
      <c r="G51" s="94"/>
      <c r="H51" s="18"/>
      <c r="I51" s="18"/>
      <c r="J51" s="18"/>
      <c r="K51" s="18"/>
      <c r="L51" s="130"/>
    </row>
    <row r="52" spans="1:12" ht="12.75" x14ac:dyDescent="0.2">
      <c r="B52" s="96" t="s">
        <v>124</v>
      </c>
      <c r="C52" s="97" t="s">
        <v>125</v>
      </c>
      <c r="D52" s="98"/>
      <c r="E52" s="98"/>
      <c r="F52" s="98" t="s">
        <v>10</v>
      </c>
      <c r="G52" s="97"/>
      <c r="H52" s="97"/>
      <c r="I52" s="97"/>
      <c r="J52" s="97"/>
      <c r="K52" s="97"/>
      <c r="L52" s="131">
        <f>SUM(L36:L51)</f>
        <v>0</v>
      </c>
    </row>
    <row r="53" spans="1:12" ht="12.75" x14ac:dyDescent="0.2">
      <c r="A53" s="95" t="s">
        <v>34</v>
      </c>
      <c r="B53" s="62" t="s">
        <v>21</v>
      </c>
      <c r="C53" s="7" t="s">
        <v>103</v>
      </c>
      <c r="D53" s="8"/>
      <c r="E53" s="8"/>
      <c r="F53" s="74" t="s">
        <v>147</v>
      </c>
      <c r="G53" s="10"/>
      <c r="H53" s="10"/>
      <c r="I53" s="10"/>
      <c r="J53" s="10"/>
      <c r="K53" s="10"/>
      <c r="L53" s="132"/>
    </row>
    <row r="54" spans="1:12" x14ac:dyDescent="0.2">
      <c r="A54" s="95" t="s">
        <v>7</v>
      </c>
      <c r="B54" s="27" t="s">
        <v>148</v>
      </c>
      <c r="C54" s="79" t="s">
        <v>149</v>
      </c>
      <c r="D54" s="12" t="s">
        <v>100</v>
      </c>
      <c r="E54" s="12" t="s">
        <v>113</v>
      </c>
      <c r="F54" s="13" t="s">
        <v>150</v>
      </c>
      <c r="G54" s="12" t="s">
        <v>115</v>
      </c>
      <c r="H54" s="102">
        <v>3434.25</v>
      </c>
      <c r="I54" s="12">
        <v>0</v>
      </c>
      <c r="J54" s="12">
        <f>ROUND(H54,3)*I54</f>
        <v>0</v>
      </c>
      <c r="K54" s="82"/>
      <c r="L54" s="127">
        <f>ROUND((ROUND(H54,3)*ROUND(K54,2)),2)</f>
        <v>0</v>
      </c>
    </row>
    <row r="55" spans="1:12" x14ac:dyDescent="0.2">
      <c r="A55" s="95" t="s">
        <v>6</v>
      </c>
      <c r="B55" s="85"/>
      <c r="C55" s="86"/>
      <c r="D55" s="86"/>
      <c r="E55" s="87"/>
      <c r="F55" s="88" t="s">
        <v>96</v>
      </c>
      <c r="G55" s="89"/>
      <c r="H55" s="90"/>
      <c r="I55" s="90"/>
      <c r="J55" s="90"/>
      <c r="K55" s="90"/>
      <c r="L55" s="128"/>
    </row>
    <row r="56" spans="1:12" ht="56.25" x14ac:dyDescent="0.2">
      <c r="A56" s="95" t="s">
        <v>8</v>
      </c>
      <c r="B56" s="28"/>
      <c r="C56" s="23"/>
      <c r="D56" s="23"/>
      <c r="E56" s="91"/>
      <c r="F56" s="104" t="s">
        <v>151</v>
      </c>
      <c r="G56" s="92"/>
      <c r="H56" s="15"/>
      <c r="I56" s="15"/>
      <c r="J56" s="15"/>
      <c r="K56" s="15"/>
      <c r="L56" s="129"/>
    </row>
    <row r="57" spans="1:12" ht="168.75" x14ac:dyDescent="0.2">
      <c r="A57" s="95" t="s">
        <v>9</v>
      </c>
      <c r="B57" s="30"/>
      <c r="C57" s="25"/>
      <c r="D57" s="25"/>
      <c r="E57" s="93"/>
      <c r="F57" s="17" t="s">
        <v>152</v>
      </c>
      <c r="G57" s="94"/>
      <c r="H57" s="18"/>
      <c r="I57" s="18"/>
      <c r="J57" s="18"/>
      <c r="K57" s="18"/>
      <c r="L57" s="130"/>
    </row>
    <row r="58" spans="1:12" x14ac:dyDescent="0.2">
      <c r="A58" s="95" t="s">
        <v>7</v>
      </c>
      <c r="B58" s="27" t="s">
        <v>153</v>
      </c>
      <c r="C58" s="79" t="s">
        <v>154</v>
      </c>
      <c r="D58" s="12" t="s">
        <v>100</v>
      </c>
      <c r="E58" s="12" t="s">
        <v>113</v>
      </c>
      <c r="F58" s="13" t="s">
        <v>155</v>
      </c>
      <c r="G58" s="12" t="s">
        <v>115</v>
      </c>
      <c r="H58" s="102">
        <v>3434.25</v>
      </c>
      <c r="I58" s="12">
        <v>0</v>
      </c>
      <c r="J58" s="12">
        <f>ROUND(H58,3)*I58</f>
        <v>0</v>
      </c>
      <c r="K58" s="82"/>
      <c r="L58" s="127">
        <f>ROUND((ROUND(H58,3)*ROUND(K58,2)),2)</f>
        <v>0</v>
      </c>
    </row>
    <row r="59" spans="1:12" x14ac:dyDescent="0.2">
      <c r="A59" s="95" t="s">
        <v>6</v>
      </c>
      <c r="B59" s="85"/>
      <c r="C59" s="86"/>
      <c r="D59" s="86"/>
      <c r="E59" s="87"/>
      <c r="F59" s="88" t="s">
        <v>96</v>
      </c>
      <c r="G59" s="89"/>
      <c r="H59" s="90"/>
      <c r="I59" s="90"/>
      <c r="J59" s="90"/>
      <c r="K59" s="90"/>
      <c r="L59" s="128"/>
    </row>
    <row r="60" spans="1:12" x14ac:dyDescent="0.2">
      <c r="A60" s="95" t="s">
        <v>8</v>
      </c>
      <c r="B60" s="28"/>
      <c r="C60" s="23"/>
      <c r="D60" s="23"/>
      <c r="E60" s="91"/>
      <c r="F60" s="16" t="s">
        <v>96</v>
      </c>
      <c r="G60" s="92"/>
      <c r="H60" s="15"/>
      <c r="I60" s="15"/>
      <c r="J60" s="15"/>
      <c r="K60" s="15"/>
      <c r="L60" s="129"/>
    </row>
    <row r="61" spans="1:12" x14ac:dyDescent="0.2">
      <c r="A61" s="95" t="s">
        <v>9</v>
      </c>
      <c r="B61" s="30"/>
      <c r="C61" s="25"/>
      <c r="D61" s="25"/>
      <c r="E61" s="93"/>
      <c r="F61" s="17" t="s">
        <v>156</v>
      </c>
      <c r="G61" s="94"/>
      <c r="H61" s="18"/>
      <c r="I61" s="18"/>
      <c r="J61" s="18"/>
      <c r="K61" s="18"/>
      <c r="L61" s="130"/>
    </row>
    <row r="62" spans="1:12" x14ac:dyDescent="0.2">
      <c r="A62" s="95" t="s">
        <v>7</v>
      </c>
      <c r="B62" s="27" t="s">
        <v>157</v>
      </c>
      <c r="C62" s="79" t="s">
        <v>158</v>
      </c>
      <c r="D62" s="12" t="s">
        <v>100</v>
      </c>
      <c r="E62" s="12" t="s">
        <v>113</v>
      </c>
      <c r="F62" s="13" t="s">
        <v>159</v>
      </c>
      <c r="G62" s="12" t="s">
        <v>115</v>
      </c>
      <c r="H62" s="102">
        <v>648.64</v>
      </c>
      <c r="I62" s="12">
        <v>0</v>
      </c>
      <c r="J62" s="12">
        <f>ROUND(H62,3)*I62</f>
        <v>0</v>
      </c>
      <c r="K62" s="82"/>
      <c r="L62" s="127">
        <f>ROUND((ROUND(H62,3)*ROUND(K62,2)),2)</f>
        <v>0</v>
      </c>
    </row>
    <row r="63" spans="1:12" x14ac:dyDescent="0.2">
      <c r="A63" s="95" t="s">
        <v>6</v>
      </c>
      <c r="B63" s="85"/>
      <c r="C63" s="86"/>
      <c r="D63" s="86"/>
      <c r="E63" s="87"/>
      <c r="F63" s="88" t="s">
        <v>96</v>
      </c>
      <c r="G63" s="89"/>
      <c r="H63" s="90"/>
      <c r="I63" s="90"/>
      <c r="J63" s="90"/>
      <c r="K63" s="90"/>
      <c r="L63" s="128"/>
    </row>
    <row r="64" spans="1:12" ht="146.25" x14ac:dyDescent="0.2">
      <c r="A64" s="95" t="s">
        <v>8</v>
      </c>
      <c r="B64" s="28"/>
      <c r="C64" s="23"/>
      <c r="D64" s="23"/>
      <c r="E64" s="91"/>
      <c r="F64" s="104" t="s">
        <v>160</v>
      </c>
      <c r="G64" s="92"/>
      <c r="H64" s="15"/>
      <c r="I64" s="15"/>
      <c r="J64" s="15"/>
      <c r="K64" s="15"/>
      <c r="L64" s="129"/>
    </row>
    <row r="65" spans="1:12" ht="90" x14ac:dyDescent="0.2">
      <c r="A65" s="95" t="s">
        <v>9</v>
      </c>
      <c r="B65" s="30"/>
      <c r="C65" s="25"/>
      <c r="D65" s="25"/>
      <c r="E65" s="93"/>
      <c r="F65" s="17" t="s">
        <v>161</v>
      </c>
      <c r="G65" s="94"/>
      <c r="H65" s="18"/>
      <c r="I65" s="18"/>
      <c r="J65" s="18"/>
      <c r="K65" s="18"/>
      <c r="L65" s="130"/>
    </row>
    <row r="66" spans="1:12" ht="12.75" x14ac:dyDescent="0.2">
      <c r="B66" s="96" t="s">
        <v>124</v>
      </c>
      <c r="C66" s="97" t="s">
        <v>125</v>
      </c>
      <c r="D66" s="98"/>
      <c r="E66" s="98"/>
      <c r="F66" s="98" t="s">
        <v>147</v>
      </c>
      <c r="G66" s="97"/>
      <c r="H66" s="97"/>
      <c r="I66" s="97"/>
      <c r="J66" s="97"/>
      <c r="K66" s="97"/>
      <c r="L66" s="131">
        <f>SUM(L54:L65)</f>
        <v>0</v>
      </c>
    </row>
    <row r="67" spans="1:12" ht="12.75" x14ac:dyDescent="0.2">
      <c r="A67" s="95" t="s">
        <v>34</v>
      </c>
      <c r="B67" s="62" t="s">
        <v>21</v>
      </c>
      <c r="C67" s="7" t="s">
        <v>107</v>
      </c>
      <c r="D67" s="8"/>
      <c r="E67" s="8"/>
      <c r="F67" s="74" t="s">
        <v>162</v>
      </c>
      <c r="G67" s="10"/>
      <c r="H67" s="10"/>
      <c r="I67" s="10"/>
      <c r="J67" s="10"/>
      <c r="K67" s="10"/>
      <c r="L67" s="132"/>
    </row>
    <row r="68" spans="1:12" x14ac:dyDescent="0.2">
      <c r="A68" s="95" t="s">
        <v>7</v>
      </c>
      <c r="B68" s="27" t="s">
        <v>163</v>
      </c>
      <c r="C68" s="79" t="s">
        <v>164</v>
      </c>
      <c r="D68" s="12" t="s">
        <v>100</v>
      </c>
      <c r="E68" s="12" t="s">
        <v>113</v>
      </c>
      <c r="F68" s="13" t="s">
        <v>165</v>
      </c>
      <c r="G68" s="12" t="s">
        <v>129</v>
      </c>
      <c r="H68" s="102">
        <v>156.31200000000001</v>
      </c>
      <c r="I68" s="12">
        <v>0</v>
      </c>
      <c r="J68" s="12">
        <f>ROUND(H68,3)*I68</f>
        <v>0</v>
      </c>
      <c r="K68" s="82"/>
      <c r="L68" s="127">
        <f>ROUND((ROUND(H68,3)*ROUND(K68,2)),2)</f>
        <v>0</v>
      </c>
    </row>
    <row r="69" spans="1:12" x14ac:dyDescent="0.2">
      <c r="A69" s="95" t="s">
        <v>6</v>
      </c>
      <c r="B69" s="85"/>
      <c r="C69" s="86"/>
      <c r="D69" s="86"/>
      <c r="E69" s="87"/>
      <c r="F69" s="88" t="s">
        <v>96</v>
      </c>
      <c r="G69" s="89"/>
      <c r="H69" s="90"/>
      <c r="I69" s="90"/>
      <c r="J69" s="90"/>
      <c r="K69" s="90"/>
      <c r="L69" s="128"/>
    </row>
    <row r="70" spans="1:12" ht="146.25" x14ac:dyDescent="0.2">
      <c r="A70" s="95" t="s">
        <v>8</v>
      </c>
      <c r="B70" s="28"/>
      <c r="C70" s="23"/>
      <c r="D70" s="23"/>
      <c r="E70" s="91"/>
      <c r="F70" s="104" t="s">
        <v>166</v>
      </c>
      <c r="G70" s="92"/>
      <c r="H70" s="15"/>
      <c r="I70" s="15"/>
      <c r="J70" s="15"/>
      <c r="K70" s="15"/>
      <c r="L70" s="129"/>
    </row>
    <row r="71" spans="1:12" ht="409.5" x14ac:dyDescent="0.2">
      <c r="A71" s="95" t="s">
        <v>9</v>
      </c>
      <c r="B71" s="30"/>
      <c r="C71" s="25"/>
      <c r="D71" s="25"/>
      <c r="E71" s="93"/>
      <c r="F71" s="17" t="s">
        <v>167</v>
      </c>
      <c r="G71" s="94"/>
      <c r="H71" s="18"/>
      <c r="I71" s="18"/>
      <c r="J71" s="18"/>
      <c r="K71" s="18"/>
      <c r="L71" s="130"/>
    </row>
    <row r="72" spans="1:12" x14ac:dyDescent="0.2">
      <c r="A72" s="95" t="s">
        <v>7</v>
      </c>
      <c r="B72" s="27" t="s">
        <v>168</v>
      </c>
      <c r="C72" s="79" t="s">
        <v>169</v>
      </c>
      <c r="D72" s="12" t="s">
        <v>100</v>
      </c>
      <c r="E72" s="12" t="s">
        <v>121</v>
      </c>
      <c r="F72" s="13" t="s">
        <v>170</v>
      </c>
      <c r="G72" s="12" t="s">
        <v>139</v>
      </c>
      <c r="H72" s="102">
        <v>2393.42</v>
      </c>
      <c r="I72" s="12">
        <v>0</v>
      </c>
      <c r="J72" s="12">
        <f>ROUND(H72,3)*I72</f>
        <v>0</v>
      </c>
      <c r="K72" s="82"/>
      <c r="L72" s="127">
        <f>ROUND((ROUND(H72,3)*ROUND(K72,2)),2)</f>
        <v>0</v>
      </c>
    </row>
    <row r="73" spans="1:12" ht="22.5" x14ac:dyDescent="0.2">
      <c r="A73" s="95" t="s">
        <v>6</v>
      </c>
      <c r="B73" s="85"/>
      <c r="C73" s="86"/>
      <c r="D73" s="86"/>
      <c r="E73" s="87"/>
      <c r="F73" s="88" t="s">
        <v>171</v>
      </c>
      <c r="G73" s="89"/>
      <c r="H73" s="90"/>
      <c r="I73" s="90"/>
      <c r="J73" s="90"/>
      <c r="K73" s="90"/>
      <c r="L73" s="128"/>
    </row>
    <row r="74" spans="1:12" ht="292.5" x14ac:dyDescent="0.2">
      <c r="A74" s="95" t="s">
        <v>8</v>
      </c>
      <c r="B74" s="28"/>
      <c r="C74" s="23"/>
      <c r="D74" s="23"/>
      <c r="E74" s="91"/>
      <c r="F74" s="104" t="s">
        <v>172</v>
      </c>
      <c r="G74" s="92"/>
      <c r="H74" s="15"/>
      <c r="I74" s="15"/>
      <c r="J74" s="15"/>
      <c r="K74" s="15"/>
      <c r="L74" s="129"/>
    </row>
    <row r="75" spans="1:12" ht="22.5" x14ac:dyDescent="0.2">
      <c r="A75" s="95" t="s">
        <v>9</v>
      </c>
      <c r="B75" s="30"/>
      <c r="C75" s="25"/>
      <c r="D75" s="25"/>
      <c r="E75" s="93"/>
      <c r="F75" s="17" t="s">
        <v>173</v>
      </c>
      <c r="G75" s="94"/>
      <c r="H75" s="18"/>
      <c r="I75" s="18"/>
      <c r="J75" s="18"/>
      <c r="K75" s="18"/>
      <c r="L75" s="130"/>
    </row>
    <row r="76" spans="1:12" ht="12.75" x14ac:dyDescent="0.2">
      <c r="B76" s="96" t="s">
        <v>124</v>
      </c>
      <c r="C76" s="97" t="s">
        <v>125</v>
      </c>
      <c r="D76" s="98"/>
      <c r="E76" s="98"/>
      <c r="F76" s="98" t="s">
        <v>162</v>
      </c>
      <c r="G76" s="97"/>
      <c r="H76" s="97"/>
      <c r="I76" s="97"/>
      <c r="J76" s="97"/>
      <c r="K76" s="97"/>
      <c r="L76" s="131">
        <f>SUM(L68:L75)</f>
        <v>0</v>
      </c>
    </row>
    <row r="77" spans="1:12" ht="12.75" x14ac:dyDescent="0.2">
      <c r="A77" s="95" t="s">
        <v>34</v>
      </c>
      <c r="B77" s="62" t="s">
        <v>21</v>
      </c>
      <c r="C77" s="7" t="s">
        <v>111</v>
      </c>
      <c r="D77" s="8"/>
      <c r="E77" s="8"/>
      <c r="F77" s="74" t="s">
        <v>174</v>
      </c>
      <c r="G77" s="10"/>
      <c r="H77" s="10"/>
      <c r="I77" s="10"/>
      <c r="J77" s="10"/>
      <c r="K77" s="10"/>
      <c r="L77" s="132"/>
    </row>
    <row r="78" spans="1:12" x14ac:dyDescent="0.2">
      <c r="A78" s="95" t="s">
        <v>7</v>
      </c>
      <c r="B78" s="27" t="s">
        <v>175</v>
      </c>
      <c r="C78" s="79" t="s">
        <v>176</v>
      </c>
      <c r="D78" s="12" t="s">
        <v>100</v>
      </c>
      <c r="E78" s="12" t="s">
        <v>113</v>
      </c>
      <c r="F78" s="13" t="s">
        <v>177</v>
      </c>
      <c r="G78" s="12" t="s">
        <v>129</v>
      </c>
      <c r="H78" s="102">
        <v>2.7890000000000001</v>
      </c>
      <c r="I78" s="12">
        <v>0</v>
      </c>
      <c r="J78" s="12">
        <f>ROUND(H78,3)*I78</f>
        <v>0</v>
      </c>
      <c r="K78" s="82"/>
      <c r="L78" s="127">
        <f>ROUND((ROUND(H78,3)*ROUND(K78,2)),2)</f>
        <v>0</v>
      </c>
    </row>
    <row r="79" spans="1:12" x14ac:dyDescent="0.2">
      <c r="A79" s="95" t="s">
        <v>6</v>
      </c>
      <c r="B79" s="85"/>
      <c r="C79" s="86"/>
      <c r="D79" s="86"/>
      <c r="E79" s="87"/>
      <c r="F79" s="88" t="s">
        <v>96</v>
      </c>
      <c r="G79" s="89"/>
      <c r="H79" s="90"/>
      <c r="I79" s="90"/>
      <c r="J79" s="90"/>
      <c r="K79" s="90"/>
      <c r="L79" s="128"/>
    </row>
    <row r="80" spans="1:12" ht="168.75" x14ac:dyDescent="0.2">
      <c r="A80" s="95" t="s">
        <v>8</v>
      </c>
      <c r="B80" s="28"/>
      <c r="C80" s="23"/>
      <c r="D80" s="23"/>
      <c r="E80" s="91"/>
      <c r="F80" s="104" t="s">
        <v>178</v>
      </c>
      <c r="G80" s="92"/>
      <c r="H80" s="15"/>
      <c r="I80" s="15"/>
      <c r="J80" s="15"/>
      <c r="K80" s="15"/>
      <c r="L80" s="129"/>
    </row>
    <row r="81" spans="1:12" ht="281.25" x14ac:dyDescent="0.2">
      <c r="A81" s="95" t="s">
        <v>9</v>
      </c>
      <c r="B81" s="30"/>
      <c r="C81" s="25"/>
      <c r="D81" s="25"/>
      <c r="E81" s="93"/>
      <c r="F81" s="17" t="s">
        <v>179</v>
      </c>
      <c r="G81" s="94"/>
      <c r="H81" s="18"/>
      <c r="I81" s="18"/>
      <c r="J81" s="18"/>
      <c r="K81" s="18"/>
      <c r="L81" s="130"/>
    </row>
    <row r="82" spans="1:12" x14ac:dyDescent="0.2">
      <c r="A82" s="95" t="s">
        <v>7</v>
      </c>
      <c r="B82" s="27" t="s">
        <v>180</v>
      </c>
      <c r="C82" s="79" t="s">
        <v>181</v>
      </c>
      <c r="D82" s="12" t="s">
        <v>100</v>
      </c>
      <c r="E82" s="12" t="s">
        <v>113</v>
      </c>
      <c r="F82" s="13" t="s">
        <v>182</v>
      </c>
      <c r="G82" s="12" t="s">
        <v>129</v>
      </c>
      <c r="H82" s="102">
        <v>56.069000000000003</v>
      </c>
      <c r="I82" s="12">
        <v>0</v>
      </c>
      <c r="J82" s="12">
        <f>ROUND(H82,3)*I82</f>
        <v>0</v>
      </c>
      <c r="K82" s="82"/>
      <c r="L82" s="127">
        <f>ROUND((ROUND(H82,3)*ROUND(K82,2)),2)</f>
        <v>0</v>
      </c>
    </row>
    <row r="83" spans="1:12" x14ac:dyDescent="0.2">
      <c r="A83" s="95" t="s">
        <v>6</v>
      </c>
      <c r="B83" s="85"/>
      <c r="C83" s="86"/>
      <c r="D83" s="86"/>
      <c r="E83" s="87"/>
      <c r="F83" s="88" t="s">
        <v>96</v>
      </c>
      <c r="G83" s="89"/>
      <c r="H83" s="90"/>
      <c r="I83" s="90"/>
      <c r="J83" s="90"/>
      <c r="K83" s="90"/>
      <c r="L83" s="128"/>
    </row>
    <row r="84" spans="1:12" ht="315" x14ac:dyDescent="0.2">
      <c r="A84" s="95" t="s">
        <v>8</v>
      </c>
      <c r="B84" s="28"/>
      <c r="C84" s="23"/>
      <c r="D84" s="23"/>
      <c r="E84" s="91"/>
      <c r="F84" s="104" t="s">
        <v>183</v>
      </c>
      <c r="G84" s="92"/>
      <c r="H84" s="15"/>
      <c r="I84" s="15"/>
      <c r="J84" s="15"/>
      <c r="K84" s="15"/>
      <c r="L84" s="129"/>
    </row>
    <row r="85" spans="1:12" ht="281.25" x14ac:dyDescent="0.2">
      <c r="A85" s="95" t="s">
        <v>9</v>
      </c>
      <c r="B85" s="30"/>
      <c r="C85" s="25"/>
      <c r="D85" s="25"/>
      <c r="E85" s="93"/>
      <c r="F85" s="17" t="s">
        <v>179</v>
      </c>
      <c r="G85" s="94"/>
      <c r="H85" s="18"/>
      <c r="I85" s="18"/>
      <c r="J85" s="18"/>
      <c r="K85" s="18"/>
      <c r="L85" s="130"/>
    </row>
    <row r="86" spans="1:12" x14ac:dyDescent="0.2">
      <c r="A86" s="95" t="s">
        <v>7</v>
      </c>
      <c r="B86" s="27" t="s">
        <v>184</v>
      </c>
      <c r="C86" s="79" t="s">
        <v>185</v>
      </c>
      <c r="D86" s="12" t="s">
        <v>100</v>
      </c>
      <c r="E86" s="12" t="s">
        <v>113</v>
      </c>
      <c r="F86" s="13" t="s">
        <v>186</v>
      </c>
      <c r="G86" s="12" t="s">
        <v>129</v>
      </c>
      <c r="H86" s="102">
        <v>24.364999999999998</v>
      </c>
      <c r="I86" s="12">
        <v>0</v>
      </c>
      <c r="J86" s="12">
        <f>ROUND(H86,3)*I86</f>
        <v>0</v>
      </c>
      <c r="K86" s="82"/>
      <c r="L86" s="127">
        <f>ROUND((ROUND(H86,3)*ROUND(K86,2)),2)</f>
        <v>0</v>
      </c>
    </row>
    <row r="87" spans="1:12" x14ac:dyDescent="0.2">
      <c r="A87" s="95" t="s">
        <v>6</v>
      </c>
      <c r="B87" s="85"/>
      <c r="C87" s="86"/>
      <c r="D87" s="86"/>
      <c r="E87" s="87"/>
      <c r="F87" s="88" t="s">
        <v>96</v>
      </c>
      <c r="G87" s="89"/>
      <c r="H87" s="90"/>
      <c r="I87" s="90"/>
      <c r="J87" s="90"/>
      <c r="K87" s="90"/>
      <c r="L87" s="128"/>
    </row>
    <row r="88" spans="1:12" ht="146.25" x14ac:dyDescent="0.2">
      <c r="A88" s="95" t="s">
        <v>8</v>
      </c>
      <c r="B88" s="28"/>
      <c r="C88" s="23"/>
      <c r="D88" s="23"/>
      <c r="E88" s="91"/>
      <c r="F88" s="104" t="s">
        <v>187</v>
      </c>
      <c r="G88" s="92"/>
      <c r="H88" s="15"/>
      <c r="I88" s="15"/>
      <c r="J88" s="15"/>
      <c r="K88" s="15"/>
      <c r="L88" s="129"/>
    </row>
    <row r="89" spans="1:12" ht="281.25" x14ac:dyDescent="0.2">
      <c r="A89" s="95" t="s">
        <v>9</v>
      </c>
      <c r="B89" s="30"/>
      <c r="C89" s="25"/>
      <c r="D89" s="25"/>
      <c r="E89" s="93"/>
      <c r="F89" s="105" t="s">
        <v>179</v>
      </c>
      <c r="G89" s="94"/>
      <c r="H89" s="18"/>
      <c r="I89" s="18"/>
      <c r="J89" s="18"/>
      <c r="K89" s="18"/>
      <c r="L89" s="130"/>
    </row>
    <row r="90" spans="1:12" ht="12.75" x14ac:dyDescent="0.2">
      <c r="B90" s="96" t="s">
        <v>124</v>
      </c>
      <c r="C90" s="97" t="s">
        <v>125</v>
      </c>
      <c r="D90" s="98"/>
      <c r="E90" s="98"/>
      <c r="F90" s="98" t="s">
        <v>174</v>
      </c>
      <c r="G90" s="97"/>
      <c r="H90" s="97"/>
      <c r="I90" s="97"/>
      <c r="J90" s="97"/>
      <c r="K90" s="97"/>
      <c r="L90" s="131">
        <f>SUM(L78:L89)</f>
        <v>0</v>
      </c>
    </row>
    <row r="91" spans="1:12" ht="12.75" x14ac:dyDescent="0.2">
      <c r="A91" s="95" t="s">
        <v>34</v>
      </c>
      <c r="B91" s="62" t="s">
        <v>21</v>
      </c>
      <c r="C91" s="7" t="s">
        <v>119</v>
      </c>
      <c r="D91" s="8"/>
      <c r="E91" s="8"/>
      <c r="F91" s="74" t="s">
        <v>188</v>
      </c>
      <c r="G91" s="10"/>
      <c r="H91" s="10"/>
      <c r="I91" s="10"/>
      <c r="J91" s="10"/>
      <c r="K91" s="10"/>
      <c r="L91" s="132"/>
    </row>
    <row r="92" spans="1:12" x14ac:dyDescent="0.2">
      <c r="A92" s="95" t="s">
        <v>7</v>
      </c>
      <c r="B92" s="27" t="s">
        <v>189</v>
      </c>
      <c r="C92" s="79" t="s">
        <v>190</v>
      </c>
      <c r="D92" s="12" t="s">
        <v>100</v>
      </c>
      <c r="E92" s="12" t="s">
        <v>113</v>
      </c>
      <c r="F92" s="13" t="s">
        <v>191</v>
      </c>
      <c r="G92" s="12" t="s">
        <v>115</v>
      </c>
      <c r="H92" s="84">
        <v>16.25</v>
      </c>
      <c r="I92" s="12">
        <v>0</v>
      </c>
      <c r="J92" s="12">
        <f>ROUND(H92,3)*I92</f>
        <v>0</v>
      </c>
      <c r="K92" s="82"/>
      <c r="L92" s="127">
        <f>ROUND((ROUND(H92,3)*ROUND(K92,2)),2)</f>
        <v>0</v>
      </c>
    </row>
    <row r="93" spans="1:12" x14ac:dyDescent="0.2">
      <c r="A93" s="95" t="s">
        <v>6</v>
      </c>
      <c r="B93" s="85"/>
      <c r="C93" s="86"/>
      <c r="D93" s="86"/>
      <c r="E93" s="87"/>
      <c r="F93" s="88" t="s">
        <v>96</v>
      </c>
      <c r="G93" s="89"/>
      <c r="H93" s="90"/>
      <c r="I93" s="90"/>
      <c r="J93" s="90"/>
      <c r="K93" s="90"/>
      <c r="L93" s="128"/>
    </row>
    <row r="94" spans="1:12" x14ac:dyDescent="0.2">
      <c r="A94" s="95" t="s">
        <v>8</v>
      </c>
      <c r="B94" s="28"/>
      <c r="C94" s="23"/>
      <c r="D94" s="23"/>
      <c r="E94" s="91"/>
      <c r="F94" s="16" t="s">
        <v>192</v>
      </c>
      <c r="G94" s="92"/>
      <c r="H94" s="15"/>
      <c r="I94" s="15"/>
      <c r="J94" s="15"/>
      <c r="K94" s="15"/>
      <c r="L94" s="129"/>
    </row>
    <row r="95" spans="1:12" ht="45" x14ac:dyDescent="0.2">
      <c r="A95" s="95" t="s">
        <v>9</v>
      </c>
      <c r="B95" s="30"/>
      <c r="C95" s="25"/>
      <c r="D95" s="25"/>
      <c r="E95" s="93"/>
      <c r="F95" s="17" t="s">
        <v>193</v>
      </c>
      <c r="G95" s="94"/>
      <c r="H95" s="18"/>
      <c r="I95" s="18"/>
      <c r="J95" s="18"/>
      <c r="K95" s="18"/>
      <c r="L95" s="130"/>
    </row>
    <row r="96" spans="1:12" x14ac:dyDescent="0.2">
      <c r="A96" s="95" t="s">
        <v>7</v>
      </c>
      <c r="B96" s="27" t="s">
        <v>194</v>
      </c>
      <c r="C96" s="79" t="s">
        <v>195</v>
      </c>
      <c r="D96" s="12" t="s">
        <v>100</v>
      </c>
      <c r="E96" s="12" t="s">
        <v>113</v>
      </c>
      <c r="F96" s="13" t="s">
        <v>196</v>
      </c>
      <c r="G96" s="12" t="s">
        <v>115</v>
      </c>
      <c r="H96" s="84">
        <v>16.25</v>
      </c>
      <c r="I96" s="12">
        <v>0</v>
      </c>
      <c r="J96" s="12">
        <f>ROUND(H96,3)*I96</f>
        <v>0</v>
      </c>
      <c r="K96" s="82"/>
      <c r="L96" s="127">
        <f>ROUND((ROUND(H96,3)*ROUND(K96,2)),2)</f>
        <v>0</v>
      </c>
    </row>
    <row r="97" spans="1:12" x14ac:dyDescent="0.2">
      <c r="A97" s="95" t="s">
        <v>6</v>
      </c>
      <c r="B97" s="85"/>
      <c r="C97" s="86"/>
      <c r="D97" s="86"/>
      <c r="E97" s="87"/>
      <c r="F97" s="88" t="s">
        <v>96</v>
      </c>
      <c r="G97" s="89"/>
      <c r="H97" s="90"/>
      <c r="I97" s="90"/>
      <c r="J97" s="90"/>
      <c r="K97" s="90"/>
      <c r="L97" s="128"/>
    </row>
    <row r="98" spans="1:12" x14ac:dyDescent="0.2">
      <c r="A98" s="95" t="s">
        <v>8</v>
      </c>
      <c r="B98" s="28"/>
      <c r="C98" s="23"/>
      <c r="D98" s="23"/>
      <c r="E98" s="91"/>
      <c r="F98" s="16" t="s">
        <v>192</v>
      </c>
      <c r="G98" s="92"/>
      <c r="H98" s="15"/>
      <c r="I98" s="15"/>
      <c r="J98" s="15"/>
      <c r="K98" s="15"/>
      <c r="L98" s="129"/>
    </row>
    <row r="99" spans="1:12" ht="45" x14ac:dyDescent="0.2">
      <c r="A99" s="95" t="s">
        <v>9</v>
      </c>
      <c r="B99" s="30"/>
      <c r="C99" s="25"/>
      <c r="D99" s="25"/>
      <c r="E99" s="93"/>
      <c r="F99" s="17" t="s">
        <v>193</v>
      </c>
      <c r="G99" s="94"/>
      <c r="H99" s="18"/>
      <c r="I99" s="18"/>
      <c r="J99" s="18"/>
      <c r="K99" s="18"/>
      <c r="L99" s="130"/>
    </row>
    <row r="100" spans="1:12" x14ac:dyDescent="0.2">
      <c r="A100" s="95" t="s">
        <v>7</v>
      </c>
      <c r="B100" s="27" t="s">
        <v>197</v>
      </c>
      <c r="C100" s="79" t="s">
        <v>198</v>
      </c>
      <c r="D100" s="12" t="s">
        <v>100</v>
      </c>
      <c r="E100" s="12" t="s">
        <v>113</v>
      </c>
      <c r="F100" s="13" t="s">
        <v>199</v>
      </c>
      <c r="G100" s="12" t="s">
        <v>115</v>
      </c>
      <c r="H100" s="84">
        <v>32.5</v>
      </c>
      <c r="I100" s="12">
        <v>0</v>
      </c>
      <c r="J100" s="12">
        <f>ROUND(H100,3)*I100</f>
        <v>0</v>
      </c>
      <c r="K100" s="82"/>
      <c r="L100" s="127">
        <f>ROUND((ROUND(H100,3)*ROUND(K100,2)),2)</f>
        <v>0</v>
      </c>
    </row>
    <row r="101" spans="1:12" x14ac:dyDescent="0.2">
      <c r="A101" s="95" t="s">
        <v>6</v>
      </c>
      <c r="B101" s="85"/>
      <c r="C101" s="86"/>
      <c r="D101" s="86"/>
      <c r="E101" s="87"/>
      <c r="F101" s="88" t="s">
        <v>96</v>
      </c>
      <c r="G101" s="89"/>
      <c r="H101" s="90"/>
      <c r="I101" s="90"/>
      <c r="J101" s="90"/>
      <c r="K101" s="90"/>
      <c r="L101" s="128"/>
    </row>
    <row r="102" spans="1:12" x14ac:dyDescent="0.2">
      <c r="A102" s="95" t="s">
        <v>8</v>
      </c>
      <c r="B102" s="28"/>
      <c r="C102" s="23"/>
      <c r="D102" s="23"/>
      <c r="E102" s="91"/>
      <c r="F102" s="16" t="s">
        <v>200</v>
      </c>
      <c r="G102" s="92"/>
      <c r="H102" s="15"/>
      <c r="I102" s="15"/>
      <c r="J102" s="15"/>
      <c r="K102" s="15"/>
      <c r="L102" s="129"/>
    </row>
    <row r="103" spans="1:12" ht="45" x14ac:dyDescent="0.2">
      <c r="A103" s="95" t="s">
        <v>9</v>
      </c>
      <c r="B103" s="30"/>
      <c r="C103" s="25"/>
      <c r="D103" s="25"/>
      <c r="E103" s="93"/>
      <c r="F103" s="17" t="s">
        <v>201</v>
      </c>
      <c r="G103" s="94"/>
      <c r="H103" s="18"/>
      <c r="I103" s="18"/>
      <c r="J103" s="18"/>
      <c r="K103" s="18"/>
      <c r="L103" s="130"/>
    </row>
    <row r="104" spans="1:12" x14ac:dyDescent="0.2">
      <c r="A104" s="95" t="s">
        <v>7</v>
      </c>
      <c r="B104" s="27" t="s">
        <v>202</v>
      </c>
      <c r="C104" s="79" t="s">
        <v>203</v>
      </c>
      <c r="D104" s="12" t="s">
        <v>100</v>
      </c>
      <c r="E104" s="12" t="s">
        <v>113</v>
      </c>
      <c r="F104" s="13" t="s">
        <v>204</v>
      </c>
      <c r="G104" s="12" t="s">
        <v>115</v>
      </c>
      <c r="H104" s="84">
        <v>16.25</v>
      </c>
      <c r="I104" s="12">
        <v>0</v>
      </c>
      <c r="J104" s="12">
        <f>ROUND(H104,3)*I104</f>
        <v>0</v>
      </c>
      <c r="K104" s="82"/>
      <c r="L104" s="127">
        <f>ROUND((ROUND(H104,3)*ROUND(K104,2)),2)</f>
        <v>0</v>
      </c>
    </row>
    <row r="105" spans="1:12" x14ac:dyDescent="0.2">
      <c r="A105" s="95" t="s">
        <v>6</v>
      </c>
      <c r="B105" s="85"/>
      <c r="C105" s="86"/>
      <c r="D105" s="86"/>
      <c r="E105" s="87"/>
      <c r="F105" s="88" t="s">
        <v>96</v>
      </c>
      <c r="G105" s="89"/>
      <c r="H105" s="90"/>
      <c r="I105" s="90"/>
      <c r="J105" s="90"/>
      <c r="K105" s="90"/>
      <c r="L105" s="128"/>
    </row>
    <row r="106" spans="1:12" x14ac:dyDescent="0.2">
      <c r="A106" s="95" t="s">
        <v>8</v>
      </c>
      <c r="B106" s="28"/>
      <c r="C106" s="23"/>
      <c r="D106" s="23"/>
      <c r="E106" s="91"/>
      <c r="F106" s="16" t="s">
        <v>192</v>
      </c>
      <c r="G106" s="92"/>
      <c r="H106" s="15"/>
      <c r="I106" s="15"/>
      <c r="J106" s="15"/>
      <c r="K106" s="15"/>
      <c r="L106" s="129"/>
    </row>
    <row r="107" spans="1:12" ht="45" x14ac:dyDescent="0.2">
      <c r="A107" s="95" t="s">
        <v>9</v>
      </c>
      <c r="B107" s="30"/>
      <c r="C107" s="25"/>
      <c r="D107" s="25"/>
      <c r="E107" s="93"/>
      <c r="F107" s="17" t="s">
        <v>201</v>
      </c>
      <c r="G107" s="94"/>
      <c r="H107" s="18"/>
      <c r="I107" s="18"/>
      <c r="J107" s="18"/>
      <c r="K107" s="18"/>
      <c r="L107" s="130"/>
    </row>
    <row r="108" spans="1:12" x14ac:dyDescent="0.2">
      <c r="A108" s="95" t="s">
        <v>7</v>
      </c>
      <c r="B108" s="27" t="s">
        <v>205</v>
      </c>
      <c r="C108" s="79" t="s">
        <v>206</v>
      </c>
      <c r="D108" s="12" t="s">
        <v>100</v>
      </c>
      <c r="E108" s="12" t="s">
        <v>113</v>
      </c>
      <c r="F108" s="13" t="s">
        <v>207</v>
      </c>
      <c r="G108" s="12" t="s">
        <v>115</v>
      </c>
      <c r="H108" s="84">
        <v>16.25</v>
      </c>
      <c r="I108" s="12">
        <v>0</v>
      </c>
      <c r="J108" s="12">
        <f>ROUND(H108,3)*I108</f>
        <v>0</v>
      </c>
      <c r="K108" s="82"/>
      <c r="L108" s="127">
        <f>ROUND((ROUND(H108,3)*ROUND(K108,2)),2)</f>
        <v>0</v>
      </c>
    </row>
    <row r="109" spans="1:12" x14ac:dyDescent="0.2">
      <c r="A109" s="95" t="s">
        <v>6</v>
      </c>
      <c r="B109" s="85"/>
      <c r="C109" s="86"/>
      <c r="D109" s="86"/>
      <c r="E109" s="87"/>
      <c r="F109" s="88" t="s">
        <v>208</v>
      </c>
      <c r="G109" s="89"/>
      <c r="H109" s="90"/>
      <c r="I109" s="90"/>
      <c r="J109" s="90"/>
      <c r="K109" s="90"/>
      <c r="L109" s="128"/>
    </row>
    <row r="110" spans="1:12" x14ac:dyDescent="0.2">
      <c r="A110" s="95" t="s">
        <v>8</v>
      </c>
      <c r="B110" s="28"/>
      <c r="C110" s="23"/>
      <c r="D110" s="23"/>
      <c r="E110" s="91"/>
      <c r="F110" s="16" t="s">
        <v>192</v>
      </c>
      <c r="G110" s="92"/>
      <c r="H110" s="15"/>
      <c r="I110" s="15"/>
      <c r="J110" s="15"/>
      <c r="K110" s="15"/>
      <c r="L110" s="129"/>
    </row>
    <row r="111" spans="1:12" ht="101.25" x14ac:dyDescent="0.2">
      <c r="A111" s="95" t="s">
        <v>9</v>
      </c>
      <c r="B111" s="30"/>
      <c r="C111" s="25"/>
      <c r="D111" s="25"/>
      <c r="E111" s="93"/>
      <c r="F111" s="17" t="s">
        <v>209</v>
      </c>
      <c r="G111" s="94"/>
      <c r="H111" s="18"/>
      <c r="I111" s="18"/>
      <c r="J111" s="18"/>
      <c r="K111" s="18"/>
      <c r="L111" s="130"/>
    </row>
    <row r="112" spans="1:12" x14ac:dyDescent="0.2">
      <c r="A112" s="95" t="s">
        <v>7</v>
      </c>
      <c r="B112" s="27" t="s">
        <v>210</v>
      </c>
      <c r="C112" s="79" t="s">
        <v>211</v>
      </c>
      <c r="D112" s="12" t="s">
        <v>100</v>
      </c>
      <c r="E112" s="12" t="s">
        <v>113</v>
      </c>
      <c r="F112" s="13" t="s">
        <v>212</v>
      </c>
      <c r="G112" s="12" t="s">
        <v>115</v>
      </c>
      <c r="H112" s="84">
        <v>16.25</v>
      </c>
      <c r="I112" s="12">
        <v>0</v>
      </c>
      <c r="J112" s="12">
        <f>ROUND(H112,3)*I112</f>
        <v>0</v>
      </c>
      <c r="K112" s="82"/>
      <c r="L112" s="127">
        <f>ROUND((ROUND(H112,3)*ROUND(K112,2)),2)</f>
        <v>0</v>
      </c>
    </row>
    <row r="113" spans="1:12" x14ac:dyDescent="0.2">
      <c r="A113" s="95" t="s">
        <v>6</v>
      </c>
      <c r="B113" s="85"/>
      <c r="C113" s="86"/>
      <c r="D113" s="86"/>
      <c r="E113" s="87"/>
      <c r="F113" s="88" t="s">
        <v>96</v>
      </c>
      <c r="G113" s="89"/>
      <c r="H113" s="90"/>
      <c r="I113" s="90"/>
      <c r="J113" s="90"/>
      <c r="K113" s="90"/>
      <c r="L113" s="128"/>
    </row>
    <row r="114" spans="1:12" x14ac:dyDescent="0.2">
      <c r="A114" s="95" t="s">
        <v>8</v>
      </c>
      <c r="B114" s="28"/>
      <c r="C114" s="23"/>
      <c r="D114" s="23"/>
      <c r="E114" s="91"/>
      <c r="F114" s="16" t="s">
        <v>192</v>
      </c>
      <c r="G114" s="92"/>
      <c r="H114" s="15"/>
      <c r="I114" s="15"/>
      <c r="J114" s="15"/>
      <c r="K114" s="15"/>
      <c r="L114" s="129"/>
    </row>
    <row r="115" spans="1:12" ht="101.25" x14ac:dyDescent="0.2">
      <c r="A115" s="95" t="s">
        <v>9</v>
      </c>
      <c r="B115" s="30"/>
      <c r="C115" s="25"/>
      <c r="D115" s="25"/>
      <c r="E115" s="93"/>
      <c r="F115" s="17" t="s">
        <v>209</v>
      </c>
      <c r="G115" s="94"/>
      <c r="H115" s="18"/>
      <c r="I115" s="18"/>
      <c r="J115" s="18"/>
      <c r="K115" s="18"/>
      <c r="L115" s="130"/>
    </row>
    <row r="116" spans="1:12" x14ac:dyDescent="0.2">
      <c r="A116" s="95" t="s">
        <v>7</v>
      </c>
      <c r="B116" s="27" t="s">
        <v>213</v>
      </c>
      <c r="C116" s="79" t="s">
        <v>214</v>
      </c>
      <c r="D116" s="12" t="s">
        <v>100</v>
      </c>
      <c r="E116" s="12" t="s">
        <v>113</v>
      </c>
      <c r="F116" s="13" t="s">
        <v>215</v>
      </c>
      <c r="G116" s="12" t="s">
        <v>115</v>
      </c>
      <c r="H116" s="84">
        <v>16.25</v>
      </c>
      <c r="I116" s="12">
        <v>0</v>
      </c>
      <c r="J116" s="12">
        <f>ROUND(H116,3)*I116</f>
        <v>0</v>
      </c>
      <c r="K116" s="82"/>
      <c r="L116" s="127">
        <f>ROUND((ROUND(H116,3)*ROUND(K116,2)),2)</f>
        <v>0</v>
      </c>
    </row>
    <row r="117" spans="1:12" x14ac:dyDescent="0.2">
      <c r="A117" s="95" t="s">
        <v>6</v>
      </c>
      <c r="B117" s="85"/>
      <c r="C117" s="86"/>
      <c r="D117" s="86"/>
      <c r="E117" s="87"/>
      <c r="F117" s="88" t="s">
        <v>96</v>
      </c>
      <c r="G117" s="89"/>
      <c r="H117" s="90"/>
      <c r="I117" s="90"/>
      <c r="J117" s="90"/>
      <c r="K117" s="90"/>
      <c r="L117" s="128"/>
    </row>
    <row r="118" spans="1:12" x14ac:dyDescent="0.2">
      <c r="A118" s="95" t="s">
        <v>8</v>
      </c>
      <c r="B118" s="28"/>
      <c r="C118" s="23"/>
      <c r="D118" s="23"/>
      <c r="E118" s="91"/>
      <c r="F118" s="16" t="s">
        <v>192</v>
      </c>
      <c r="G118" s="92"/>
      <c r="H118" s="15"/>
      <c r="I118" s="15"/>
      <c r="J118" s="15"/>
      <c r="K118" s="15"/>
      <c r="L118" s="129"/>
    </row>
    <row r="119" spans="1:12" ht="101.25" x14ac:dyDescent="0.2">
      <c r="A119" s="95" t="s">
        <v>9</v>
      </c>
      <c r="B119" s="30"/>
      <c r="C119" s="25"/>
      <c r="D119" s="25"/>
      <c r="E119" s="93"/>
      <c r="F119" s="17" t="s">
        <v>209</v>
      </c>
      <c r="G119" s="94"/>
      <c r="H119" s="18"/>
      <c r="I119" s="18"/>
      <c r="J119" s="18"/>
      <c r="K119" s="18"/>
      <c r="L119" s="130"/>
    </row>
    <row r="120" spans="1:12" x14ac:dyDescent="0.2">
      <c r="A120" s="95" t="s">
        <v>7</v>
      </c>
      <c r="B120" s="27" t="s">
        <v>216</v>
      </c>
      <c r="C120" s="79" t="s">
        <v>217</v>
      </c>
      <c r="D120" s="12" t="s">
        <v>100</v>
      </c>
      <c r="E120" s="12" t="s">
        <v>113</v>
      </c>
      <c r="F120" s="13" t="s">
        <v>218</v>
      </c>
      <c r="G120" s="12" t="s">
        <v>115</v>
      </c>
      <c r="H120" s="84">
        <v>16.25</v>
      </c>
      <c r="I120" s="12">
        <v>0</v>
      </c>
      <c r="J120" s="12">
        <f>ROUND(H120,3)*I120</f>
        <v>0</v>
      </c>
      <c r="K120" s="82"/>
      <c r="L120" s="127">
        <f>ROUND((ROUND(H120,3)*ROUND(K120,2)),2)</f>
        <v>0</v>
      </c>
    </row>
    <row r="121" spans="1:12" x14ac:dyDescent="0.2">
      <c r="A121" s="95" t="s">
        <v>6</v>
      </c>
      <c r="B121" s="85"/>
      <c r="C121" s="86"/>
      <c r="D121" s="86"/>
      <c r="E121" s="87"/>
      <c r="F121" s="88" t="s">
        <v>96</v>
      </c>
      <c r="G121" s="89"/>
      <c r="H121" s="90"/>
      <c r="I121" s="90"/>
      <c r="J121" s="90"/>
      <c r="K121" s="90"/>
      <c r="L121" s="128"/>
    </row>
    <row r="122" spans="1:12" x14ac:dyDescent="0.2">
      <c r="A122" s="95" t="s">
        <v>8</v>
      </c>
      <c r="B122" s="28"/>
      <c r="C122" s="23"/>
      <c r="D122" s="23"/>
      <c r="E122" s="91"/>
      <c r="F122" s="16" t="s">
        <v>192</v>
      </c>
      <c r="G122" s="92"/>
      <c r="H122" s="15"/>
      <c r="I122" s="15"/>
      <c r="J122" s="15"/>
      <c r="K122" s="15"/>
      <c r="L122" s="129"/>
    </row>
    <row r="123" spans="1:12" ht="22.5" x14ac:dyDescent="0.2">
      <c r="A123" s="95" t="s">
        <v>9</v>
      </c>
      <c r="B123" s="30"/>
      <c r="C123" s="25"/>
      <c r="D123" s="25"/>
      <c r="E123" s="93"/>
      <c r="F123" s="17" t="s">
        <v>219</v>
      </c>
      <c r="G123" s="94"/>
      <c r="H123" s="18"/>
      <c r="I123" s="18"/>
      <c r="J123" s="18"/>
      <c r="K123" s="18"/>
      <c r="L123" s="130"/>
    </row>
    <row r="124" spans="1:12" ht="12.75" x14ac:dyDescent="0.2">
      <c r="B124" s="96" t="s">
        <v>124</v>
      </c>
      <c r="C124" s="97" t="s">
        <v>125</v>
      </c>
      <c r="D124" s="98"/>
      <c r="E124" s="98"/>
      <c r="F124" s="98" t="s">
        <v>188</v>
      </c>
      <c r="G124" s="97"/>
      <c r="H124" s="97"/>
      <c r="I124" s="97"/>
      <c r="J124" s="97"/>
      <c r="K124" s="97"/>
      <c r="L124" s="131">
        <f>SUM(L92:L123)</f>
        <v>0</v>
      </c>
    </row>
    <row r="125" spans="1:12" ht="12.75" x14ac:dyDescent="0.2">
      <c r="A125" s="95" t="s">
        <v>34</v>
      </c>
      <c r="B125" s="62" t="s">
        <v>21</v>
      </c>
      <c r="C125" s="7" t="s">
        <v>136</v>
      </c>
      <c r="D125" s="8"/>
      <c r="E125" s="8"/>
      <c r="F125" s="74" t="s">
        <v>220</v>
      </c>
      <c r="G125" s="10"/>
      <c r="H125" s="10"/>
      <c r="I125" s="10"/>
      <c r="J125" s="10"/>
      <c r="K125" s="10"/>
      <c r="L125" s="132"/>
    </row>
    <row r="126" spans="1:12" x14ac:dyDescent="0.2">
      <c r="A126" s="95" t="s">
        <v>7</v>
      </c>
      <c r="B126" s="27" t="s">
        <v>221</v>
      </c>
      <c r="C126" s="79" t="s">
        <v>222</v>
      </c>
      <c r="D126" s="12" t="s">
        <v>100</v>
      </c>
      <c r="E126" s="12" t="s">
        <v>113</v>
      </c>
      <c r="F126" s="13" t="s">
        <v>223</v>
      </c>
      <c r="G126" s="12" t="s">
        <v>139</v>
      </c>
      <c r="H126" s="102">
        <v>291.2</v>
      </c>
      <c r="I126" s="12">
        <v>0</v>
      </c>
      <c r="J126" s="12">
        <f>ROUND(H126,3)*I126</f>
        <v>0</v>
      </c>
      <c r="K126" s="82"/>
      <c r="L126" s="127">
        <f>ROUND((ROUND(H126,3)*ROUND(K126,2)),2)</f>
        <v>0</v>
      </c>
    </row>
    <row r="127" spans="1:12" x14ac:dyDescent="0.2">
      <c r="A127" s="95" t="s">
        <v>6</v>
      </c>
      <c r="B127" s="85"/>
      <c r="C127" s="86"/>
      <c r="D127" s="86"/>
      <c r="E127" s="87"/>
      <c r="F127" s="88" t="s">
        <v>96</v>
      </c>
      <c r="G127" s="89"/>
      <c r="H127" s="90"/>
      <c r="I127" s="90"/>
      <c r="J127" s="90"/>
      <c r="K127" s="90"/>
      <c r="L127" s="128"/>
    </row>
    <row r="128" spans="1:12" ht="78.75" x14ac:dyDescent="0.2">
      <c r="A128" s="95" t="s">
        <v>8</v>
      </c>
      <c r="B128" s="28"/>
      <c r="C128" s="23"/>
      <c r="D128" s="23"/>
      <c r="E128" s="91"/>
      <c r="F128" s="101" t="s">
        <v>290</v>
      </c>
      <c r="G128" s="92"/>
      <c r="H128" s="15"/>
      <c r="I128" s="15"/>
      <c r="J128" s="15"/>
      <c r="K128" s="15"/>
      <c r="L128" s="129"/>
    </row>
    <row r="129" spans="1:12" ht="191.25" x14ac:dyDescent="0.2">
      <c r="A129" s="95" t="s">
        <v>9</v>
      </c>
      <c r="B129" s="30"/>
      <c r="C129" s="25"/>
      <c r="D129" s="25"/>
      <c r="E129" s="93"/>
      <c r="F129" s="17" t="s">
        <v>224</v>
      </c>
      <c r="G129" s="94"/>
      <c r="H129" s="18"/>
      <c r="I129" s="18"/>
      <c r="J129" s="18"/>
      <c r="K129" s="18"/>
      <c r="L129" s="130"/>
    </row>
    <row r="130" spans="1:12" x14ac:dyDescent="0.2">
      <c r="A130" s="95" t="s">
        <v>7</v>
      </c>
      <c r="B130" s="27" t="s">
        <v>225</v>
      </c>
      <c r="C130" s="79" t="s">
        <v>226</v>
      </c>
      <c r="D130" s="12" t="s">
        <v>100</v>
      </c>
      <c r="E130" s="12" t="s">
        <v>113</v>
      </c>
      <c r="F130" s="13" t="s">
        <v>227</v>
      </c>
      <c r="G130" s="12" t="s">
        <v>139</v>
      </c>
      <c r="H130" s="84">
        <v>7.2</v>
      </c>
      <c r="I130" s="12">
        <v>0</v>
      </c>
      <c r="J130" s="12">
        <f>ROUND(H130,3)*I130</f>
        <v>0</v>
      </c>
      <c r="K130" s="82"/>
      <c r="L130" s="127">
        <f>ROUND((ROUND(H130,3)*ROUND(K130,2)),2)</f>
        <v>0</v>
      </c>
    </row>
    <row r="131" spans="1:12" x14ac:dyDescent="0.2">
      <c r="A131" s="95" t="s">
        <v>6</v>
      </c>
      <c r="B131" s="85"/>
      <c r="C131" s="86"/>
      <c r="D131" s="86"/>
      <c r="E131" s="87"/>
      <c r="F131" s="88" t="s">
        <v>96</v>
      </c>
      <c r="G131" s="89"/>
      <c r="H131" s="90"/>
      <c r="I131" s="90"/>
      <c r="J131" s="90"/>
      <c r="K131" s="90"/>
      <c r="L131" s="128"/>
    </row>
    <row r="132" spans="1:12" ht="45" x14ac:dyDescent="0.2">
      <c r="A132" s="95" t="s">
        <v>8</v>
      </c>
      <c r="B132" s="28"/>
      <c r="C132" s="23"/>
      <c r="D132" s="23"/>
      <c r="E132" s="91"/>
      <c r="F132" s="101" t="s">
        <v>289</v>
      </c>
      <c r="G132" s="92"/>
      <c r="H132" s="15"/>
      <c r="I132" s="15"/>
      <c r="J132" s="15"/>
      <c r="K132" s="15"/>
      <c r="L132" s="129"/>
    </row>
    <row r="133" spans="1:12" ht="191.25" x14ac:dyDescent="0.2">
      <c r="A133" s="95" t="s">
        <v>9</v>
      </c>
      <c r="B133" s="30"/>
      <c r="C133" s="25"/>
      <c r="D133" s="25"/>
      <c r="E133" s="93"/>
      <c r="F133" s="17" t="s">
        <v>224</v>
      </c>
      <c r="G133" s="94"/>
      <c r="H133" s="18"/>
      <c r="I133" s="18"/>
      <c r="J133" s="18"/>
      <c r="K133" s="18"/>
      <c r="L133" s="130"/>
    </row>
    <row r="134" spans="1:12" x14ac:dyDescent="0.2">
      <c r="A134" s="95" t="s">
        <v>7</v>
      </c>
      <c r="B134" s="27" t="s">
        <v>228</v>
      </c>
      <c r="C134" s="79" t="s">
        <v>229</v>
      </c>
      <c r="D134" s="12" t="s">
        <v>100</v>
      </c>
      <c r="E134" s="12" t="s">
        <v>113</v>
      </c>
      <c r="F134" s="13" t="s">
        <v>230</v>
      </c>
      <c r="G134" s="12" t="s">
        <v>231</v>
      </c>
      <c r="H134" s="84">
        <v>25</v>
      </c>
      <c r="I134" s="12">
        <v>0</v>
      </c>
      <c r="J134" s="12">
        <f>ROUND(H134,3)*I134</f>
        <v>0</v>
      </c>
      <c r="K134" s="82"/>
      <c r="L134" s="127">
        <f>ROUND((ROUND(H134,3)*ROUND(K134,2)),2)</f>
        <v>0</v>
      </c>
    </row>
    <row r="135" spans="1:12" x14ac:dyDescent="0.2">
      <c r="A135" s="95" t="s">
        <v>6</v>
      </c>
      <c r="B135" s="85"/>
      <c r="C135" s="86"/>
      <c r="D135" s="86"/>
      <c r="E135" s="87"/>
      <c r="F135" s="88" t="s">
        <v>96</v>
      </c>
      <c r="G135" s="89"/>
      <c r="H135" s="90"/>
      <c r="I135" s="90"/>
      <c r="J135" s="90"/>
      <c r="K135" s="90"/>
      <c r="L135" s="128"/>
    </row>
    <row r="136" spans="1:12" x14ac:dyDescent="0.2">
      <c r="A136" s="95" t="s">
        <v>8</v>
      </c>
      <c r="B136" s="28"/>
      <c r="C136" s="23"/>
      <c r="D136" s="23"/>
      <c r="E136" s="91"/>
      <c r="F136" s="16" t="s">
        <v>96</v>
      </c>
      <c r="G136" s="92"/>
      <c r="H136" s="15"/>
      <c r="I136" s="15"/>
      <c r="J136" s="15"/>
      <c r="K136" s="15"/>
      <c r="L136" s="129"/>
    </row>
    <row r="137" spans="1:12" x14ac:dyDescent="0.2">
      <c r="A137" s="95" t="s">
        <v>9</v>
      </c>
      <c r="B137" s="30"/>
      <c r="C137" s="25"/>
      <c r="D137" s="25"/>
      <c r="E137" s="93"/>
      <c r="F137" s="17" t="s">
        <v>232</v>
      </c>
      <c r="G137" s="94"/>
      <c r="H137" s="18"/>
      <c r="I137" s="18"/>
      <c r="J137" s="18"/>
      <c r="K137" s="18"/>
      <c r="L137" s="130"/>
    </row>
    <row r="138" spans="1:12" x14ac:dyDescent="0.2">
      <c r="A138" s="95" t="s">
        <v>7</v>
      </c>
      <c r="B138" s="27" t="s">
        <v>233</v>
      </c>
      <c r="C138" s="79" t="s">
        <v>234</v>
      </c>
      <c r="D138" s="12" t="s">
        <v>100</v>
      </c>
      <c r="E138" s="12" t="s">
        <v>113</v>
      </c>
      <c r="F138" s="13" t="s">
        <v>235</v>
      </c>
      <c r="G138" s="12" t="s">
        <v>231</v>
      </c>
      <c r="H138" s="102">
        <v>64</v>
      </c>
      <c r="I138" s="12">
        <v>0</v>
      </c>
      <c r="J138" s="12">
        <f>ROUND(H138,3)*I138</f>
        <v>0</v>
      </c>
      <c r="K138" s="82"/>
      <c r="L138" s="127">
        <f>ROUND((ROUND(H138,3)*ROUND(K138,2)),2)</f>
        <v>0</v>
      </c>
    </row>
    <row r="139" spans="1:12" x14ac:dyDescent="0.2">
      <c r="A139" s="95" t="s">
        <v>6</v>
      </c>
      <c r="B139" s="85"/>
      <c r="C139" s="86"/>
      <c r="D139" s="86"/>
      <c r="E139" s="87"/>
      <c r="F139" s="88" t="s">
        <v>96</v>
      </c>
      <c r="G139" s="89"/>
      <c r="H139" s="90"/>
      <c r="I139" s="90"/>
      <c r="J139" s="90"/>
      <c r="K139" s="90"/>
      <c r="L139" s="128"/>
    </row>
    <row r="140" spans="1:12" x14ac:dyDescent="0.2">
      <c r="A140" s="95" t="s">
        <v>8</v>
      </c>
      <c r="B140" s="28"/>
      <c r="C140" s="23"/>
      <c r="D140" s="23"/>
      <c r="E140" s="91"/>
      <c r="F140" s="16" t="s">
        <v>96</v>
      </c>
      <c r="G140" s="92"/>
      <c r="H140" s="15"/>
      <c r="I140" s="15"/>
      <c r="J140" s="15"/>
      <c r="K140" s="15"/>
      <c r="L140" s="129"/>
    </row>
    <row r="141" spans="1:12" ht="22.5" x14ac:dyDescent="0.2">
      <c r="A141" s="95" t="s">
        <v>9</v>
      </c>
      <c r="B141" s="30"/>
      <c r="C141" s="25"/>
      <c r="D141" s="25"/>
      <c r="E141" s="93"/>
      <c r="F141" s="17" t="s">
        <v>236</v>
      </c>
      <c r="G141" s="94"/>
      <c r="H141" s="18"/>
      <c r="I141" s="18"/>
      <c r="J141" s="18"/>
      <c r="K141" s="18"/>
      <c r="L141" s="130"/>
    </row>
    <row r="142" spans="1:12" x14ac:dyDescent="0.2">
      <c r="A142" s="95" t="s">
        <v>7</v>
      </c>
      <c r="B142" s="27" t="s">
        <v>237</v>
      </c>
      <c r="C142" s="79" t="s">
        <v>238</v>
      </c>
      <c r="D142" s="12" t="s">
        <v>100</v>
      </c>
      <c r="E142" s="12" t="s">
        <v>113</v>
      </c>
      <c r="F142" s="13" t="s">
        <v>239</v>
      </c>
      <c r="G142" s="12" t="s">
        <v>129</v>
      </c>
      <c r="H142" s="102">
        <v>418.863</v>
      </c>
      <c r="I142" s="12">
        <v>0</v>
      </c>
      <c r="J142" s="12">
        <f>ROUND(H142,3)*I142</f>
        <v>0</v>
      </c>
      <c r="K142" s="82"/>
      <c r="L142" s="127">
        <f>ROUND((ROUND(H142,3)*ROUND(K142,2)),2)</f>
        <v>0</v>
      </c>
    </row>
    <row r="143" spans="1:12" x14ac:dyDescent="0.2">
      <c r="A143" s="95" t="s">
        <v>6</v>
      </c>
      <c r="B143" s="85"/>
      <c r="C143" s="86"/>
      <c r="D143" s="86"/>
      <c r="E143" s="87"/>
      <c r="F143" s="88" t="s">
        <v>96</v>
      </c>
      <c r="G143" s="89"/>
      <c r="H143" s="90"/>
      <c r="I143" s="90"/>
      <c r="J143" s="90"/>
      <c r="K143" s="90"/>
      <c r="L143" s="128"/>
    </row>
    <row r="144" spans="1:12" ht="112.5" x14ac:dyDescent="0.2">
      <c r="A144" s="95" t="s">
        <v>8</v>
      </c>
      <c r="B144" s="28"/>
      <c r="C144" s="23"/>
      <c r="D144" s="23"/>
      <c r="E144" s="91"/>
      <c r="F144" s="101" t="s">
        <v>291</v>
      </c>
      <c r="G144" s="92"/>
      <c r="H144" s="15"/>
      <c r="I144" s="15"/>
      <c r="J144" s="15"/>
      <c r="K144" s="15"/>
      <c r="L144" s="129"/>
    </row>
    <row r="145" spans="1:12" ht="281.25" x14ac:dyDescent="0.2">
      <c r="A145" s="95" t="s">
        <v>9</v>
      </c>
      <c r="B145" s="30"/>
      <c r="C145" s="25"/>
      <c r="D145" s="25"/>
      <c r="E145" s="93"/>
      <c r="F145" s="17" t="s">
        <v>179</v>
      </c>
      <c r="G145" s="94"/>
      <c r="H145" s="18"/>
      <c r="I145" s="18"/>
      <c r="J145" s="18"/>
      <c r="K145" s="18"/>
      <c r="L145" s="130"/>
    </row>
    <row r="146" spans="1:12" x14ac:dyDescent="0.2">
      <c r="A146" s="95" t="s">
        <v>7</v>
      </c>
      <c r="B146" s="106" t="s">
        <v>240</v>
      </c>
      <c r="C146" s="107" t="s">
        <v>241</v>
      </c>
      <c r="D146" s="108" t="s">
        <v>100</v>
      </c>
      <c r="E146" s="108" t="s">
        <v>113</v>
      </c>
      <c r="F146" s="109" t="s">
        <v>242</v>
      </c>
      <c r="G146" s="108" t="s">
        <v>139</v>
      </c>
      <c r="H146" s="102">
        <v>5.2</v>
      </c>
      <c r="I146" s="108">
        <v>0</v>
      </c>
      <c r="J146" s="108">
        <f>ROUND(H146,3)*I146</f>
        <v>0</v>
      </c>
      <c r="K146" s="110"/>
      <c r="L146" s="111">
        <f>ROUND((ROUND(H146,3)*ROUND(K146,2)),2)</f>
        <v>0</v>
      </c>
    </row>
    <row r="147" spans="1:12" x14ac:dyDescent="0.2">
      <c r="A147" s="95" t="s">
        <v>6</v>
      </c>
      <c r="B147" s="112"/>
      <c r="C147" s="113"/>
      <c r="D147" s="113"/>
      <c r="E147" s="114"/>
      <c r="F147" s="103" t="s">
        <v>96</v>
      </c>
      <c r="G147" s="115"/>
      <c r="H147" s="116"/>
      <c r="I147" s="116"/>
      <c r="J147" s="116"/>
      <c r="K147" s="116"/>
      <c r="L147" s="128"/>
    </row>
    <row r="148" spans="1:12" ht="22.5" x14ac:dyDescent="0.2">
      <c r="A148" s="95" t="s">
        <v>8</v>
      </c>
      <c r="B148" s="117"/>
      <c r="C148" s="118"/>
      <c r="D148" s="118"/>
      <c r="E148" s="119"/>
      <c r="F148" s="104" t="s">
        <v>243</v>
      </c>
      <c r="G148" s="120"/>
      <c r="H148" s="121"/>
      <c r="I148" s="121"/>
      <c r="J148" s="121"/>
      <c r="K148" s="121"/>
      <c r="L148" s="129"/>
    </row>
    <row r="149" spans="1:12" ht="191.25" x14ac:dyDescent="0.2">
      <c r="A149" s="95" t="s">
        <v>9</v>
      </c>
      <c r="B149" s="122"/>
      <c r="C149" s="123"/>
      <c r="D149" s="123"/>
      <c r="E149" s="124"/>
      <c r="F149" s="105" t="s">
        <v>244</v>
      </c>
      <c r="G149" s="125"/>
      <c r="H149" s="126"/>
      <c r="I149" s="126"/>
      <c r="J149" s="126"/>
      <c r="K149" s="126"/>
      <c r="L149" s="130"/>
    </row>
    <row r="150" spans="1:12" x14ac:dyDescent="0.2">
      <c r="A150" s="95" t="s">
        <v>7</v>
      </c>
      <c r="B150" s="106" t="s">
        <v>245</v>
      </c>
      <c r="C150" s="107" t="s">
        <v>246</v>
      </c>
      <c r="D150" s="108" t="s">
        <v>100</v>
      </c>
      <c r="E150" s="108" t="s">
        <v>113</v>
      </c>
      <c r="F150" s="109" t="s">
        <v>247</v>
      </c>
      <c r="G150" s="108" t="s">
        <v>129</v>
      </c>
      <c r="H150" s="102">
        <v>37.543999999999997</v>
      </c>
      <c r="I150" s="108">
        <v>0</v>
      </c>
      <c r="J150" s="108">
        <f>ROUND(H150,3)*I150</f>
        <v>0</v>
      </c>
      <c r="K150" s="110"/>
      <c r="L150" s="111">
        <f>ROUND((ROUND(H150,3)*ROUND(K150,2)),2)</f>
        <v>0</v>
      </c>
    </row>
    <row r="151" spans="1:12" x14ac:dyDescent="0.2">
      <c r="A151" s="95" t="s">
        <v>6</v>
      </c>
      <c r="B151" s="85"/>
      <c r="C151" s="86"/>
      <c r="D151" s="86"/>
      <c r="E151" s="87"/>
      <c r="F151" s="103" t="s">
        <v>96</v>
      </c>
      <c r="G151" s="89"/>
      <c r="H151" s="90"/>
      <c r="I151" s="90"/>
      <c r="J151" s="90"/>
      <c r="K151" s="90"/>
      <c r="L151" s="128"/>
    </row>
    <row r="152" spans="1:12" ht="22.5" x14ac:dyDescent="0.2">
      <c r="A152" s="95" t="s">
        <v>8</v>
      </c>
      <c r="B152" s="28"/>
      <c r="C152" s="23"/>
      <c r="D152" s="23"/>
      <c r="E152" s="91"/>
      <c r="F152" s="104" t="s">
        <v>248</v>
      </c>
      <c r="G152" s="92"/>
      <c r="H152" s="15"/>
      <c r="I152" s="15"/>
      <c r="J152" s="15"/>
      <c r="K152" s="15"/>
      <c r="L152" s="129"/>
    </row>
    <row r="153" spans="1:12" ht="281.25" x14ac:dyDescent="0.2">
      <c r="A153" s="95" t="s">
        <v>9</v>
      </c>
      <c r="B153" s="30"/>
      <c r="C153" s="25"/>
      <c r="D153" s="25"/>
      <c r="E153" s="93"/>
      <c r="F153" s="105" t="s">
        <v>179</v>
      </c>
      <c r="G153" s="94"/>
      <c r="H153" s="18"/>
      <c r="I153" s="18"/>
      <c r="J153" s="18"/>
      <c r="K153" s="18"/>
      <c r="L153" s="130"/>
    </row>
    <row r="154" spans="1:12" ht="12.75" x14ac:dyDescent="0.2">
      <c r="B154" s="96" t="s">
        <v>124</v>
      </c>
      <c r="C154" s="97" t="s">
        <v>125</v>
      </c>
      <c r="D154" s="98"/>
      <c r="E154" s="98"/>
      <c r="F154" s="98" t="s">
        <v>220</v>
      </c>
      <c r="G154" s="97"/>
      <c r="H154" s="97"/>
      <c r="I154" s="97"/>
      <c r="J154" s="97"/>
      <c r="K154" s="97"/>
      <c r="L154" s="131">
        <f>SUM(L126:L153)</f>
        <v>0</v>
      </c>
    </row>
    <row r="155" spans="1:12" ht="12.75" x14ac:dyDescent="0.2">
      <c r="A155" s="95" t="s">
        <v>34</v>
      </c>
      <c r="B155" s="62" t="s">
        <v>21</v>
      </c>
      <c r="C155" s="7" t="s">
        <v>142</v>
      </c>
      <c r="D155" s="8"/>
      <c r="E155" s="8"/>
      <c r="F155" s="74" t="s">
        <v>249</v>
      </c>
      <c r="G155" s="10"/>
      <c r="H155" s="10"/>
      <c r="I155" s="10"/>
      <c r="J155" s="10"/>
      <c r="K155" s="10"/>
      <c r="L155" s="132"/>
    </row>
    <row r="156" spans="1:12" x14ac:dyDescent="0.2">
      <c r="A156" s="95" t="s">
        <v>7</v>
      </c>
      <c r="B156" s="27" t="s">
        <v>250</v>
      </c>
      <c r="C156" s="79" t="s">
        <v>251</v>
      </c>
      <c r="D156" s="12" t="s">
        <v>100</v>
      </c>
      <c r="E156" s="12" t="s">
        <v>113</v>
      </c>
      <c r="F156" s="13" t="s">
        <v>252</v>
      </c>
      <c r="G156" s="12" t="s">
        <v>253</v>
      </c>
      <c r="H156" s="84">
        <v>1500</v>
      </c>
      <c r="I156" s="12">
        <v>0</v>
      </c>
      <c r="J156" s="12">
        <f>ROUND(H156,3)*I156</f>
        <v>0</v>
      </c>
      <c r="K156" s="82"/>
      <c r="L156" s="127">
        <f>ROUND((ROUND(H156,3)*ROUND(K156,2)),2)</f>
        <v>0</v>
      </c>
    </row>
    <row r="157" spans="1:12" x14ac:dyDescent="0.2">
      <c r="A157" s="95" t="s">
        <v>6</v>
      </c>
      <c r="B157" s="85"/>
      <c r="C157" s="86"/>
      <c r="D157" s="86"/>
      <c r="E157" s="87"/>
      <c r="F157" s="88" t="s">
        <v>254</v>
      </c>
      <c r="G157" s="89"/>
      <c r="H157" s="90"/>
      <c r="I157" s="90"/>
      <c r="J157" s="90"/>
      <c r="K157" s="90"/>
      <c r="L157" s="128"/>
    </row>
    <row r="158" spans="1:12" ht="22.5" x14ac:dyDescent="0.2">
      <c r="A158" s="95" t="s">
        <v>8</v>
      </c>
      <c r="B158" s="28"/>
      <c r="C158" s="23"/>
      <c r="D158" s="23"/>
      <c r="E158" s="91"/>
      <c r="F158" s="16" t="s">
        <v>255</v>
      </c>
      <c r="G158" s="92"/>
      <c r="H158" s="15"/>
      <c r="I158" s="15"/>
      <c r="J158" s="15"/>
      <c r="K158" s="15"/>
      <c r="L158" s="129"/>
    </row>
    <row r="159" spans="1:12" ht="360" x14ac:dyDescent="0.2">
      <c r="A159" s="95" t="s">
        <v>9</v>
      </c>
      <c r="B159" s="30"/>
      <c r="C159" s="25"/>
      <c r="D159" s="25"/>
      <c r="E159" s="93"/>
      <c r="F159" s="17" t="s">
        <v>256</v>
      </c>
      <c r="G159" s="94"/>
      <c r="H159" s="18"/>
      <c r="I159" s="18"/>
      <c r="J159" s="18"/>
      <c r="K159" s="18"/>
      <c r="L159" s="130"/>
    </row>
    <row r="160" spans="1:12" x14ac:dyDescent="0.2">
      <c r="A160" s="95" t="s">
        <v>7</v>
      </c>
      <c r="B160" s="27" t="s">
        <v>257</v>
      </c>
      <c r="C160" s="79" t="s">
        <v>258</v>
      </c>
      <c r="D160" s="12" t="s">
        <v>100</v>
      </c>
      <c r="E160" s="12" t="s">
        <v>113</v>
      </c>
      <c r="F160" s="13" t="s">
        <v>259</v>
      </c>
      <c r="G160" s="12" t="s">
        <v>129</v>
      </c>
      <c r="H160" s="102">
        <v>36.954999999999998</v>
      </c>
      <c r="I160" s="12">
        <v>0</v>
      </c>
      <c r="J160" s="12">
        <f>ROUND(H160,3)*I160</f>
        <v>0</v>
      </c>
      <c r="K160" s="82"/>
      <c r="L160" s="127">
        <f>ROUND((ROUND(H160,3)*ROUND(K160,2)),2)</f>
        <v>0</v>
      </c>
    </row>
    <row r="161" spans="1:12" x14ac:dyDescent="0.2">
      <c r="A161" s="95" t="s">
        <v>6</v>
      </c>
      <c r="B161" s="85"/>
      <c r="C161" s="86"/>
      <c r="D161" s="86"/>
      <c r="E161" s="87"/>
      <c r="F161" s="88" t="s">
        <v>96</v>
      </c>
      <c r="G161" s="89"/>
      <c r="H161" s="90"/>
      <c r="I161" s="90"/>
      <c r="J161" s="90"/>
      <c r="K161" s="90"/>
      <c r="L161" s="128"/>
    </row>
    <row r="162" spans="1:12" ht="33.75" x14ac:dyDescent="0.2">
      <c r="A162" s="95" t="s">
        <v>8</v>
      </c>
      <c r="B162" s="28"/>
      <c r="C162" s="23"/>
      <c r="D162" s="23"/>
      <c r="E162" s="91"/>
      <c r="F162" s="101" t="s">
        <v>292</v>
      </c>
      <c r="G162" s="92"/>
      <c r="H162" s="15"/>
      <c r="I162" s="15"/>
      <c r="J162" s="15"/>
      <c r="K162" s="15"/>
      <c r="L162" s="129"/>
    </row>
    <row r="163" spans="1:12" ht="90" x14ac:dyDescent="0.2">
      <c r="A163" s="95" t="s">
        <v>9</v>
      </c>
      <c r="B163" s="30"/>
      <c r="C163" s="25"/>
      <c r="D163" s="25"/>
      <c r="E163" s="93"/>
      <c r="F163" s="17" t="s">
        <v>260</v>
      </c>
      <c r="G163" s="94"/>
      <c r="H163" s="18"/>
      <c r="I163" s="18"/>
      <c r="J163" s="18"/>
      <c r="K163" s="18"/>
      <c r="L163" s="130"/>
    </row>
    <row r="164" spans="1:12" x14ac:dyDescent="0.2">
      <c r="A164" s="95" t="s">
        <v>7</v>
      </c>
      <c r="B164" s="27" t="s">
        <v>261</v>
      </c>
      <c r="C164" s="79" t="s">
        <v>262</v>
      </c>
      <c r="D164" s="12" t="s">
        <v>100</v>
      </c>
      <c r="E164" s="12" t="s">
        <v>113</v>
      </c>
      <c r="F164" s="13" t="s">
        <v>263</v>
      </c>
      <c r="G164" s="12" t="s">
        <v>139</v>
      </c>
      <c r="H164" s="84">
        <v>131.19999999999999</v>
      </c>
      <c r="I164" s="12">
        <v>0</v>
      </c>
      <c r="J164" s="12">
        <f>ROUND(H164,3)*I164</f>
        <v>0</v>
      </c>
      <c r="K164" s="82"/>
      <c r="L164" s="127">
        <f>ROUND((ROUND(H164,3)*ROUND(K164,2)),2)</f>
        <v>0</v>
      </c>
    </row>
    <row r="165" spans="1:12" x14ac:dyDescent="0.2">
      <c r="A165" s="95" t="s">
        <v>6</v>
      </c>
      <c r="B165" s="85"/>
      <c r="C165" s="86"/>
      <c r="D165" s="86"/>
      <c r="E165" s="87"/>
      <c r="F165" s="88" t="s">
        <v>264</v>
      </c>
      <c r="G165" s="89"/>
      <c r="H165" s="90"/>
      <c r="I165" s="90"/>
      <c r="J165" s="90"/>
      <c r="K165" s="90"/>
      <c r="L165" s="128"/>
    </row>
    <row r="166" spans="1:12" x14ac:dyDescent="0.2">
      <c r="A166" s="95" t="s">
        <v>8</v>
      </c>
      <c r="B166" s="28"/>
      <c r="C166" s="23"/>
      <c r="D166" s="23"/>
      <c r="E166" s="91"/>
      <c r="F166" s="16" t="s">
        <v>265</v>
      </c>
      <c r="G166" s="92"/>
      <c r="H166" s="15"/>
      <c r="I166" s="15"/>
      <c r="J166" s="15"/>
      <c r="K166" s="15"/>
      <c r="L166" s="129"/>
    </row>
    <row r="167" spans="1:12" ht="67.5" x14ac:dyDescent="0.2">
      <c r="A167" s="95" t="s">
        <v>9</v>
      </c>
      <c r="B167" s="30"/>
      <c r="C167" s="25"/>
      <c r="D167" s="25"/>
      <c r="E167" s="93"/>
      <c r="F167" s="17" t="s">
        <v>266</v>
      </c>
      <c r="G167" s="94"/>
      <c r="H167" s="18"/>
      <c r="I167" s="18"/>
      <c r="J167" s="18"/>
      <c r="K167" s="18"/>
      <c r="L167" s="130"/>
    </row>
    <row r="168" spans="1:12" x14ac:dyDescent="0.2">
      <c r="A168" s="95" t="s">
        <v>7</v>
      </c>
      <c r="B168" s="27" t="s">
        <v>267</v>
      </c>
      <c r="C168" s="79" t="s">
        <v>268</v>
      </c>
      <c r="D168" s="12" t="s">
        <v>100</v>
      </c>
      <c r="E168" s="12" t="s">
        <v>113</v>
      </c>
      <c r="F168" s="13" t="s">
        <v>269</v>
      </c>
      <c r="G168" s="12" t="s">
        <v>139</v>
      </c>
      <c r="H168" s="84">
        <v>63.8</v>
      </c>
      <c r="I168" s="12">
        <v>0</v>
      </c>
      <c r="J168" s="12">
        <f>ROUND(H168,3)*I168</f>
        <v>0</v>
      </c>
      <c r="K168" s="82"/>
      <c r="L168" s="127">
        <f>ROUND((ROUND(H168,3)*ROUND(K168,2)),2)</f>
        <v>0</v>
      </c>
    </row>
    <row r="169" spans="1:12" x14ac:dyDescent="0.2">
      <c r="A169" s="95" t="s">
        <v>6</v>
      </c>
      <c r="B169" s="85"/>
      <c r="C169" s="86"/>
      <c r="D169" s="86"/>
      <c r="E169" s="87"/>
      <c r="F169" s="88" t="s">
        <v>264</v>
      </c>
      <c r="G169" s="89"/>
      <c r="H169" s="90"/>
      <c r="I169" s="90"/>
      <c r="J169" s="90"/>
      <c r="K169" s="90"/>
      <c r="L169" s="128"/>
    </row>
    <row r="170" spans="1:12" x14ac:dyDescent="0.2">
      <c r="A170" s="95" t="s">
        <v>8</v>
      </c>
      <c r="B170" s="28"/>
      <c r="C170" s="23"/>
      <c r="D170" s="23"/>
      <c r="E170" s="91"/>
      <c r="F170" s="16" t="s">
        <v>270</v>
      </c>
      <c r="G170" s="92"/>
      <c r="H170" s="15"/>
      <c r="I170" s="15"/>
      <c r="J170" s="15"/>
      <c r="K170" s="15"/>
      <c r="L170" s="129"/>
    </row>
    <row r="171" spans="1:12" ht="67.5" x14ac:dyDescent="0.2">
      <c r="A171" s="95" t="s">
        <v>9</v>
      </c>
      <c r="B171" s="30"/>
      <c r="C171" s="25"/>
      <c r="D171" s="25"/>
      <c r="E171" s="93"/>
      <c r="F171" s="17" t="s">
        <v>266</v>
      </c>
      <c r="G171" s="94"/>
      <c r="H171" s="18"/>
      <c r="I171" s="18"/>
      <c r="J171" s="18"/>
      <c r="K171" s="18"/>
      <c r="L171" s="130"/>
    </row>
    <row r="172" spans="1:12" x14ac:dyDescent="0.2">
      <c r="A172" s="95" t="s">
        <v>7</v>
      </c>
      <c r="B172" s="27" t="s">
        <v>271</v>
      </c>
      <c r="C172" s="79" t="s">
        <v>272</v>
      </c>
      <c r="D172" s="12" t="s">
        <v>100</v>
      </c>
      <c r="E172" s="12" t="s">
        <v>113</v>
      </c>
      <c r="F172" s="13" t="s">
        <v>273</v>
      </c>
      <c r="G172" s="12" t="s">
        <v>274</v>
      </c>
      <c r="H172" s="84">
        <v>39.008000000000003</v>
      </c>
      <c r="I172" s="12">
        <v>0</v>
      </c>
      <c r="J172" s="12">
        <f>ROUND(H172,3)*I172</f>
        <v>0</v>
      </c>
      <c r="K172" s="82"/>
      <c r="L172" s="127">
        <f>ROUND((ROUND(H172,3)*ROUND(K172,2)),2)</f>
        <v>0</v>
      </c>
    </row>
    <row r="173" spans="1:12" x14ac:dyDescent="0.2">
      <c r="A173" s="95" t="s">
        <v>6</v>
      </c>
      <c r="B173" s="85"/>
      <c r="C173" s="86"/>
      <c r="D173" s="86"/>
      <c r="E173" s="87"/>
      <c r="F173" s="103" t="s">
        <v>264</v>
      </c>
      <c r="G173" s="89"/>
      <c r="H173" s="90"/>
      <c r="I173" s="90"/>
      <c r="J173" s="90"/>
      <c r="K173" s="90"/>
      <c r="L173" s="128"/>
    </row>
    <row r="174" spans="1:12" x14ac:dyDescent="0.2">
      <c r="A174" s="95" t="s">
        <v>8</v>
      </c>
      <c r="B174" s="28"/>
      <c r="C174" s="23"/>
      <c r="D174" s="23"/>
      <c r="E174" s="91"/>
      <c r="F174" s="16" t="s">
        <v>275</v>
      </c>
      <c r="G174" s="92"/>
      <c r="H174" s="15"/>
      <c r="I174" s="15"/>
      <c r="J174" s="15"/>
      <c r="K174" s="15"/>
      <c r="L174" s="129"/>
    </row>
    <row r="175" spans="1:12" ht="180" x14ac:dyDescent="0.2">
      <c r="A175" s="95" t="s">
        <v>9</v>
      </c>
      <c r="B175" s="30"/>
      <c r="C175" s="25"/>
      <c r="D175" s="25"/>
      <c r="E175" s="93"/>
      <c r="F175" s="17" t="s">
        <v>276</v>
      </c>
      <c r="G175" s="94"/>
      <c r="H175" s="18"/>
      <c r="I175" s="18"/>
      <c r="J175" s="18"/>
      <c r="K175" s="18"/>
      <c r="L175" s="130"/>
    </row>
    <row r="176" spans="1:12" x14ac:dyDescent="0.2">
      <c r="A176" s="95" t="s">
        <v>7</v>
      </c>
      <c r="B176" s="27" t="s">
        <v>277</v>
      </c>
      <c r="C176" s="79" t="s">
        <v>278</v>
      </c>
      <c r="D176" s="12" t="s">
        <v>100</v>
      </c>
      <c r="E176" s="12" t="s">
        <v>113</v>
      </c>
      <c r="F176" s="13" t="s">
        <v>279</v>
      </c>
      <c r="G176" s="12" t="s">
        <v>274</v>
      </c>
      <c r="H176" s="102">
        <v>190.76300000000001</v>
      </c>
      <c r="I176" s="12">
        <v>0</v>
      </c>
      <c r="J176" s="12">
        <f>ROUND(H176,3)*I176</f>
        <v>0</v>
      </c>
      <c r="K176" s="82"/>
      <c r="L176" s="127">
        <f>ROUND((ROUND(H176,3)*ROUND(K176,2)),2)</f>
        <v>0</v>
      </c>
    </row>
    <row r="177" spans="1:12" x14ac:dyDescent="0.2">
      <c r="A177" s="95" t="s">
        <v>6</v>
      </c>
      <c r="B177" s="85"/>
      <c r="C177" s="86"/>
      <c r="D177" s="86"/>
      <c r="E177" s="87"/>
      <c r="F177" s="88" t="s">
        <v>96</v>
      </c>
      <c r="G177" s="89"/>
      <c r="H177" s="90"/>
      <c r="I177" s="90"/>
      <c r="J177" s="90"/>
      <c r="K177" s="90"/>
      <c r="L177" s="128"/>
    </row>
    <row r="178" spans="1:12" ht="33.75" x14ac:dyDescent="0.2">
      <c r="A178" s="95" t="s">
        <v>8</v>
      </c>
      <c r="B178" s="28"/>
      <c r="C178" s="23"/>
      <c r="D178" s="23"/>
      <c r="E178" s="91"/>
      <c r="F178" s="101" t="s">
        <v>293</v>
      </c>
      <c r="G178" s="92"/>
      <c r="H178" s="15"/>
      <c r="I178" s="15"/>
      <c r="J178" s="15"/>
      <c r="K178" s="15"/>
      <c r="L178" s="129"/>
    </row>
    <row r="179" spans="1:12" ht="180" x14ac:dyDescent="0.2">
      <c r="A179" s="95" t="s">
        <v>9</v>
      </c>
      <c r="B179" s="30"/>
      <c r="C179" s="25"/>
      <c r="D179" s="25"/>
      <c r="E179" s="93"/>
      <c r="F179" s="17" t="s">
        <v>276</v>
      </c>
      <c r="G179" s="94"/>
      <c r="H179" s="18"/>
      <c r="I179" s="18"/>
      <c r="J179" s="18"/>
      <c r="K179" s="18"/>
      <c r="L179" s="130"/>
    </row>
    <row r="180" spans="1:12" x14ac:dyDescent="0.2">
      <c r="A180" s="95" t="s">
        <v>7</v>
      </c>
      <c r="B180" s="106" t="s">
        <v>280</v>
      </c>
      <c r="C180" s="107" t="s">
        <v>281</v>
      </c>
      <c r="D180" s="108" t="s">
        <v>100</v>
      </c>
      <c r="E180" s="108" t="s">
        <v>113</v>
      </c>
      <c r="F180" s="109" t="s">
        <v>282</v>
      </c>
      <c r="G180" s="108" t="s">
        <v>139</v>
      </c>
      <c r="H180" s="102">
        <v>36.9</v>
      </c>
      <c r="I180" s="108">
        <v>0</v>
      </c>
      <c r="J180" s="108">
        <f>ROUND(H180,3)*I180</f>
        <v>0</v>
      </c>
      <c r="K180" s="110"/>
      <c r="L180" s="111">
        <f>ROUND((ROUND(H180,3)*ROUND(K180,2)),2)</f>
        <v>0</v>
      </c>
    </row>
    <row r="181" spans="1:12" x14ac:dyDescent="0.2">
      <c r="A181" s="95" t="s">
        <v>6</v>
      </c>
      <c r="B181" s="112"/>
      <c r="C181" s="113"/>
      <c r="D181" s="113"/>
      <c r="E181" s="114"/>
      <c r="F181" s="103" t="s">
        <v>96</v>
      </c>
      <c r="G181" s="115"/>
      <c r="H181" s="116"/>
      <c r="I181" s="116"/>
      <c r="J181" s="116"/>
      <c r="K181" s="116"/>
      <c r="L181" s="128"/>
    </row>
    <row r="182" spans="1:12" x14ac:dyDescent="0.2">
      <c r="A182" s="95" t="s">
        <v>8</v>
      </c>
      <c r="B182" s="117"/>
      <c r="C182" s="118"/>
      <c r="D182" s="118"/>
      <c r="E182" s="119"/>
      <c r="F182" s="104" t="s">
        <v>96</v>
      </c>
      <c r="G182" s="120"/>
      <c r="H182" s="121"/>
      <c r="I182" s="121"/>
      <c r="J182" s="121"/>
      <c r="K182" s="121"/>
      <c r="L182" s="129"/>
    </row>
    <row r="183" spans="1:12" ht="67.5" x14ac:dyDescent="0.2">
      <c r="A183" s="95" t="s">
        <v>9</v>
      </c>
      <c r="B183" s="122"/>
      <c r="C183" s="123"/>
      <c r="D183" s="123"/>
      <c r="E183" s="124"/>
      <c r="F183" s="105" t="s">
        <v>283</v>
      </c>
      <c r="G183" s="125"/>
      <c r="H183" s="126"/>
      <c r="I183" s="126"/>
      <c r="J183" s="126"/>
      <c r="K183" s="126"/>
      <c r="L183" s="130"/>
    </row>
    <row r="184" spans="1:12" ht="12.75" x14ac:dyDescent="0.2">
      <c r="B184" s="96" t="s">
        <v>124</v>
      </c>
      <c r="C184" s="97" t="s">
        <v>125</v>
      </c>
      <c r="D184" s="98"/>
      <c r="E184" s="98"/>
      <c r="F184" s="98" t="s">
        <v>249</v>
      </c>
      <c r="G184" s="97"/>
      <c r="H184" s="97"/>
      <c r="I184" s="97"/>
      <c r="J184" s="97"/>
      <c r="K184" s="97"/>
      <c r="L184" s="131">
        <f>SUM(L156:L183)</f>
        <v>0</v>
      </c>
    </row>
  </sheetData>
  <sheetProtection password="A3B1" sheet="1" objects="1" scenarios="1"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5" customWidth="1"/>
  </cols>
  <sheetData>
    <row r="1" spans="1:3" x14ac:dyDescent="0.25">
      <c r="A1" s="48" t="s">
        <v>40</v>
      </c>
      <c r="B1" s="49" t="s">
        <v>36</v>
      </c>
      <c r="C1" s="54"/>
    </row>
    <row r="2" spans="1:3" x14ac:dyDescent="0.25">
      <c r="A2" s="50" t="s">
        <v>41</v>
      </c>
      <c r="B2" s="51" t="s">
        <v>37</v>
      </c>
      <c r="C2" s="54"/>
    </row>
    <row r="3" spans="1:3" x14ac:dyDescent="0.25">
      <c r="A3" s="50" t="s">
        <v>42</v>
      </c>
      <c r="B3" s="51" t="s">
        <v>38</v>
      </c>
      <c r="C3" s="54"/>
    </row>
    <row r="4" spans="1:3" x14ac:dyDescent="0.25">
      <c r="A4" s="50" t="s">
        <v>43</v>
      </c>
      <c r="B4" s="51" t="s">
        <v>39</v>
      </c>
      <c r="C4" s="54"/>
    </row>
    <row r="5" spans="1:3" x14ac:dyDescent="0.25">
      <c r="A5" s="50" t="s">
        <v>44</v>
      </c>
      <c r="B5" s="51" t="s">
        <v>45</v>
      </c>
      <c r="C5" s="54"/>
    </row>
    <row r="6" spans="1:3" x14ac:dyDescent="0.25">
      <c r="A6" s="50" t="s">
        <v>46</v>
      </c>
      <c r="B6" s="51" t="s">
        <v>47</v>
      </c>
      <c r="C6" s="54"/>
    </row>
    <row r="7" spans="1:3" x14ac:dyDescent="0.25">
      <c r="A7" s="50" t="s">
        <v>48</v>
      </c>
      <c r="B7" s="51" t="s">
        <v>49</v>
      </c>
      <c r="C7" s="54"/>
    </row>
    <row r="8" spans="1:3" x14ac:dyDescent="0.25">
      <c r="A8" s="50" t="s">
        <v>50</v>
      </c>
      <c r="B8" s="51" t="s">
        <v>51</v>
      </c>
      <c r="C8" s="54"/>
    </row>
    <row r="9" spans="1:3" x14ac:dyDescent="0.25">
      <c r="A9" s="50" t="s">
        <v>52</v>
      </c>
      <c r="B9" s="51" t="s">
        <v>53</v>
      </c>
      <c r="C9" s="54"/>
    </row>
    <row r="10" spans="1:3" x14ac:dyDescent="0.25">
      <c r="A10" s="50" t="s">
        <v>54</v>
      </c>
      <c r="B10" s="51" t="s">
        <v>55</v>
      </c>
      <c r="C10" s="54"/>
    </row>
    <row r="11" spans="1:3" x14ac:dyDescent="0.25">
      <c r="A11" s="50" t="s">
        <v>56</v>
      </c>
      <c r="B11" s="51" t="s">
        <v>57</v>
      </c>
      <c r="C11" s="54"/>
    </row>
    <row r="12" spans="1:3" x14ac:dyDescent="0.25">
      <c r="A12" s="50" t="s">
        <v>58</v>
      </c>
      <c r="B12" s="51" t="s">
        <v>59</v>
      </c>
      <c r="C12" s="54"/>
    </row>
    <row r="13" spans="1:3" x14ac:dyDescent="0.25">
      <c r="A13" s="50" t="s">
        <v>60</v>
      </c>
      <c r="B13" s="51" t="s">
        <v>61</v>
      </c>
      <c r="C13" s="54"/>
    </row>
    <row r="14" spans="1:3" ht="25.5" x14ac:dyDescent="0.25">
      <c r="A14" s="50" t="s">
        <v>62</v>
      </c>
      <c r="B14" s="51" t="s">
        <v>63</v>
      </c>
      <c r="C14" s="54"/>
    </row>
    <row r="15" spans="1:3" x14ac:dyDescent="0.25">
      <c r="A15" s="50" t="s">
        <v>64</v>
      </c>
      <c r="B15" s="51" t="s">
        <v>65</v>
      </c>
      <c r="C15" s="54"/>
    </row>
    <row r="16" spans="1:3" x14ac:dyDescent="0.25">
      <c r="A16" s="50" t="s">
        <v>66</v>
      </c>
      <c r="B16" s="51" t="s">
        <v>67</v>
      </c>
      <c r="C16" s="54"/>
    </row>
    <row r="17" spans="1:3" x14ac:dyDescent="0.25">
      <c r="A17" s="50" t="s">
        <v>68</v>
      </c>
      <c r="B17" s="51" t="s">
        <v>69</v>
      </c>
      <c r="C17" s="54"/>
    </row>
    <row r="18" spans="1:3" x14ac:dyDescent="0.25">
      <c r="A18" s="50" t="s">
        <v>70</v>
      </c>
      <c r="B18" s="51" t="s">
        <v>71</v>
      </c>
      <c r="C18" s="54"/>
    </row>
    <row r="19" spans="1:3" x14ac:dyDescent="0.25">
      <c r="A19" s="50" t="s">
        <v>72</v>
      </c>
      <c r="B19" s="51" t="s">
        <v>73</v>
      </c>
      <c r="C19" s="54"/>
    </row>
    <row r="20" spans="1:3" x14ac:dyDescent="0.25">
      <c r="A20" s="50" t="s">
        <v>74</v>
      </c>
      <c r="B20" s="51" t="s">
        <v>75</v>
      </c>
      <c r="C20" s="54"/>
    </row>
    <row r="21" spans="1:3" x14ac:dyDescent="0.25">
      <c r="A21" s="50" t="s">
        <v>76</v>
      </c>
      <c r="B21" s="51" t="s">
        <v>77</v>
      </c>
      <c r="C21" s="54"/>
    </row>
    <row r="22" spans="1:3" x14ac:dyDescent="0.25">
      <c r="A22" s="50" t="s">
        <v>78</v>
      </c>
      <c r="B22" s="51" t="s">
        <v>79</v>
      </c>
      <c r="C22" s="54"/>
    </row>
    <row r="23" spans="1:3" x14ac:dyDescent="0.25">
      <c r="A23" s="50" t="s">
        <v>80</v>
      </c>
      <c r="B23" s="51" t="s">
        <v>81</v>
      </c>
      <c r="C23" s="54"/>
    </row>
    <row r="24" spans="1:3" x14ac:dyDescent="0.25">
      <c r="A24" s="50" t="s">
        <v>82</v>
      </c>
      <c r="B24" s="51" t="s">
        <v>83</v>
      </c>
      <c r="C24" s="54"/>
    </row>
    <row r="25" spans="1:3" x14ac:dyDescent="0.25">
      <c r="A25" s="52" t="s">
        <v>84</v>
      </c>
      <c r="B25" s="53" t="s">
        <v>85</v>
      </c>
      <c r="C25" s="54"/>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79"/>
      <c r="D1" s="12">
        <v>1</v>
      </c>
      <c r="E1" s="12"/>
      <c r="F1" s="13"/>
      <c r="G1" s="12"/>
      <c r="H1" s="84"/>
      <c r="I1" s="12"/>
      <c r="J1" s="80"/>
      <c r="K1" s="83"/>
      <c r="L1" s="81">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E_01_09_01.1</vt:lpstr>
      <vt:lpstr>Kategorie monitoringu</vt:lpstr>
      <vt:lpstr>hide</vt:lpstr>
      <vt:lpstr>E_01_09_01.1!Názvy_tisku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Berková Karolína</cp:lastModifiedBy>
  <cp:lastPrinted>2017-11-01T10:18:38Z</cp:lastPrinted>
  <dcterms:created xsi:type="dcterms:W3CDTF">2015-03-16T09:47:49Z</dcterms:created>
  <dcterms:modified xsi:type="dcterms:W3CDTF">2019-05-24T13:56:47Z</dcterms:modified>
  <cp:category/>
  <cp:contentStatus/>
</cp:coreProperties>
</file>