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7910" yWindow="2130" windowWidth="19110" windowHeight="1464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SOPS!$A$12:$L$194</definedName>
    <definedName name="_xlnm.Print_Titles" localSheetId="0">SOPS!$9:$12</definedName>
    <definedName name="_xlnm.Print_Area" localSheetId="0">SOPS!$B$1:$L$194</definedName>
  </definedNames>
  <calcPr calcId="145621"/>
</workbook>
</file>

<file path=xl/calcChain.xml><?xml version="1.0" encoding="utf-8"?>
<calcChain xmlns="http://schemas.openxmlformats.org/spreadsheetml/2006/main">
  <c r="L96" i="1" l="1"/>
  <c r="L168" i="1" l="1"/>
  <c r="L156" i="1"/>
  <c r="H112" i="1"/>
  <c r="L112" i="1"/>
  <c r="L116" i="1" s="1"/>
  <c r="H78" i="1"/>
  <c r="L78" i="1" s="1"/>
  <c r="H74" i="1"/>
  <c r="L74" i="1" s="1"/>
  <c r="H60" i="1"/>
  <c r="L60" i="1" s="1"/>
  <c r="L64" i="1" s="1"/>
  <c r="L178" i="1" l="1"/>
  <c r="L150" i="1" l="1"/>
  <c r="L54" i="1" l="1"/>
  <c r="L26" i="1" l="1"/>
  <c r="L22" i="1"/>
  <c r="B18" i="1"/>
  <c r="L18" i="1"/>
  <c r="B22" i="1" l="1"/>
  <c r="B26" i="1" s="1"/>
  <c r="L182" i="1"/>
  <c r="L142" i="1"/>
  <c r="L92" i="1" l="1"/>
  <c r="L44" i="1"/>
  <c r="L190" i="1" l="1"/>
  <c r="L186" i="1"/>
  <c r="L174" i="1" l="1"/>
  <c r="L164" i="1"/>
  <c r="L160" i="1"/>
  <c r="L146" i="1"/>
  <c r="L138" i="1"/>
  <c r="L134" i="1"/>
  <c r="L130" i="1"/>
  <c r="L126" i="1"/>
  <c r="L122" i="1"/>
  <c r="L118" i="1"/>
  <c r="L106" i="1"/>
  <c r="L102" i="1"/>
  <c r="L88" i="1"/>
  <c r="L84" i="1"/>
  <c r="L100" i="1" s="1"/>
  <c r="L70" i="1"/>
  <c r="L66" i="1"/>
  <c r="L82" i="1" s="1"/>
  <c r="L50" i="1"/>
  <c r="L58" i="1" s="1"/>
  <c r="L40" i="1"/>
  <c r="L36" i="1"/>
  <c r="B32" i="1"/>
  <c r="L32" i="1"/>
  <c r="L48" i="1" s="1"/>
  <c r="L172" i="1" l="1"/>
  <c r="L194" i="1"/>
  <c r="L154" i="1"/>
  <c r="L110" i="1"/>
  <c r="B36" i="1"/>
  <c r="L14" i="1"/>
  <c r="L30" i="1" s="1"/>
  <c r="B40" i="1" l="1"/>
  <c r="L1" i="4"/>
  <c r="B44" i="1" l="1"/>
  <c r="B50" i="1" s="1"/>
  <c r="B54" i="1" s="1"/>
  <c r="B60" i="1" s="1"/>
  <c r="B66" i="1" s="1"/>
  <c r="L9" i="1"/>
  <c r="B9" i="1"/>
  <c r="L1" i="1" l="1"/>
  <c r="F4" i="1"/>
  <c r="K9" i="1" l="1"/>
  <c r="B70" i="1" l="1"/>
  <c r="B74" i="1" s="1"/>
  <c r="B78" i="1" s="1"/>
  <c r="B84" i="1" s="1"/>
  <c r="F5" i="1"/>
  <c r="B88" i="1" l="1"/>
  <c r="B92" i="1" l="1"/>
  <c r="B96" i="1" l="1"/>
  <c r="B102" i="1" s="1"/>
  <c r="B106" i="1" l="1"/>
  <c r="B112" i="1"/>
  <c r="B118" i="1" s="1"/>
  <c r="B122" i="1" l="1"/>
  <c r="B126" i="1" s="1"/>
  <c r="B130" i="1" s="1"/>
  <c r="B134" i="1" s="1"/>
  <c r="B138" i="1" s="1"/>
  <c r="B142" i="1" l="1"/>
  <c r="B146" i="1"/>
  <c r="B150" i="1" l="1"/>
  <c r="B156" i="1" s="1"/>
  <c r="B160" i="1" s="1"/>
  <c r="B164" i="1" l="1"/>
  <c r="B168" i="1" s="1"/>
  <c r="B174" i="1" l="1"/>
  <c r="B178" i="1" s="1"/>
  <c r="B182" i="1" l="1"/>
  <c r="B186" i="1" s="1"/>
  <c r="B190" i="1" s="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<sst xmlns="http://schemas.openxmlformats.org/spreadsheetml/2006/main" count="608" uniqueCount="249">
  <si>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</si>
  <si>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</si>
  <si>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</si>
  <si>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</si>
  <si>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</si>
  <si>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</si>
  <si>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</si>
  <si>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</si>
  <si>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</si>
  <si>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</si>
  <si>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</si>
  <si>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</si>
  <si>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</si>
  <si>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</si>
  <si>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</si>
  <si>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</si>
  <si>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</si>
  <si>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</si>
  <si>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</si>
  <si>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</si>
  <si>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</si>
  <si>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</si>
  <si>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</si>
  <si>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</si>
  <si>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</si>
  <si>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</si>
  <si>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</si>
  <si>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</si>
  <si>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</si>
  <si>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</si>
  <si>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</si>
  <si>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</si>
  <si>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</si>
  <si>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</si>
  <si>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</si>
  <si>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</si>
  <si>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</si>
  <si>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</si>
  <si>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</si>
  <si>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</si>
  <si>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</si>
  <si>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</si>
  <si>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</si>
  <si>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</si>
  <si>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</si>
  <si>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</si>
  <si>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</si>
  <si>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</si>
  <si>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</si>
  <si>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</si>
  <si>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</si>
  <si>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</si>
  <si>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</si>
  <si>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</si>
  <si>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</si>
  <si>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</si>
  <si>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</si>
  <si>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</si>
  <si>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</si>
  <si>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</si>
  <si>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</si>
  <si>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</si>
  <si>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</si>
  <si>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</si>
  <si>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</si>
  <si>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</si>
  <si>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</si>
  <si>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</si>
  <si>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</si>
  <si>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</si>
  <si>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</si>
  <si>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</si>
  <si>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</si>
  <si>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</si>
  <si>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</si>
  <si>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</si>
  <si>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</si>
  <si>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</si>
  <si>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</si>
  <si>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</si>
  <si>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</si>
  <si>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</si>
  <si>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</si>
  <si>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</si>
  <si>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</si>
  <si>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</si>
  <si>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</si>
  <si>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</si>
  <si>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</si>
  <si>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</si>
  <si>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</si>
  <si>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</si>
  <si>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</si>
  <si>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</si>
  <si>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</si>
  <si>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</si>
  <si>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</si>
  <si>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</si>
  <si>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</si>
  <si>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</si>
  <si>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</si>
  <si>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</si>
  <si>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</si>
  <si>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</si>
  <si>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</si>
  <si>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</si>
  <si>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</si>
  <si>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</si>
  <si>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</si>
  <si>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</si>
  <si>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</si>
  <si>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Ing. Lukáš Němec</t>
  </si>
  <si>
    <t>Všeobecné konstrukce a práce</t>
  </si>
  <si>
    <t>015111</t>
  </si>
  <si>
    <t>OTSKP_ŽS17</t>
  </si>
  <si>
    <t>POPLATKY ZA LIKVIDACŮ ODPADŮ NEKONTAMINOVANÝCH - 17 05 04  VYTĚŽENÉ ZEMINY A HORNINY -  I. TŘÍDA TĚŽITELNOSTI</t>
  </si>
  <si>
    <t>T</t>
  </si>
  <si>
    <t>Součet</t>
  </si>
  <si>
    <t>za  Díl</t>
  </si>
  <si>
    <t>11332</t>
  </si>
  <si>
    <t>ODSTRANĚNÍ PODKLADŮ ZPEVNĚNÝCH PLOCH Z KAMENIVA NESTMELENÉHO</t>
  </si>
  <si>
    <t>M3</t>
  </si>
  <si>
    <t>11372</t>
  </si>
  <si>
    <t>FRÉZOVÁNÍ ZPEVNĚNÝCH PLOCH ASFALTOVÝCH</t>
  </si>
  <si>
    <t>M</t>
  </si>
  <si>
    <t>změřeno v situaci</t>
  </si>
  <si>
    <t>11347</t>
  </si>
  <si>
    <t>ODSTRAN KRYTU ZPEVNĚNÝCH PLOCH Z DLAŽEB KOSTEK VČET PODKL</t>
  </si>
  <si>
    <t>12373</t>
  </si>
  <si>
    <t>ODKOP PRO SPOD STAVBU SILNIC A ŽELEZNIC TŘ. I</t>
  </si>
  <si>
    <t>příčné řezy</t>
  </si>
  <si>
    <t>17110</t>
  </si>
  <si>
    <t>ULOŽENÍ SYPANINY DO NÁSYPŮ SE ZHUTNĚNÍM</t>
  </si>
  <si>
    <t>17310</t>
  </si>
  <si>
    <t>ZEMNÍ KRAJNICE A DOSYPÁVKY SE ZHUTNĚNÍM</t>
  </si>
  <si>
    <t>dosypávka krajnic</t>
  </si>
  <si>
    <t>vzorový příčný řez, situace</t>
  </si>
  <si>
    <t>18110</t>
  </si>
  <si>
    <t>ÚPRAVA PLÁNĚ SE ZHUTNĚNÍM V HORNINĚ TŘ. I</t>
  </si>
  <si>
    <t>M2</t>
  </si>
  <si>
    <t>18220</t>
  </si>
  <si>
    <t>ROZPROSTŘENÍ ORNICE VE SVAHU</t>
  </si>
  <si>
    <t>změřeno v situaci, tl. 0,15m</t>
  </si>
  <si>
    <t>12573</t>
  </si>
  <si>
    <t>VYKOPÁVKY ZE ZEMNÍKŮ A SKLÁDEK TŘ. I</t>
  </si>
  <si>
    <t>Základy</t>
  </si>
  <si>
    <t>21263</t>
  </si>
  <si>
    <t>TRATIVODY KOMPLET Z TRUB Z PLAST HMOT DN DO 150MM</t>
  </si>
  <si>
    <t>21197</t>
  </si>
  <si>
    <t>OPLÁŠTĚNÍ ODVODŇOVACÍCH ŽEBER Z GEOTEXTILIE</t>
  </si>
  <si>
    <t>Komunikace</t>
  </si>
  <si>
    <t>574A33</t>
  </si>
  <si>
    <t>ASFALTOVÝ BETON PRO OBRUSNÉ VRSTVY ACO 11 TL. 40MM</t>
  </si>
  <si>
    <t>572213</t>
  </si>
  <si>
    <t>SPOJOVACÍ POSTŘIK Z EMULZE DO 0,5KG/M2</t>
  </si>
  <si>
    <t>574E46</t>
  </si>
  <si>
    <t>ASFALTOVÝ BETON PRO PODKLADNÍ VRSTVY ACP 16+, 16S TL. 50MM</t>
  </si>
  <si>
    <t>572123</t>
  </si>
  <si>
    <t>INFILTRAČNÍ POSTŘIK Z EMULZE DO 1,0KG/M2</t>
  </si>
  <si>
    <t>561431</t>
  </si>
  <si>
    <t>KAMENIVO ZPEVNĚNÉ CEMENTEM TŘ. I TL. DO 150MM</t>
  </si>
  <si>
    <t>56333</t>
  </si>
  <si>
    <t>VOZOVKOVÉ VRSTVY ZE ŠTĚRKODRTI TL. DO 150MM</t>
  </si>
  <si>
    <t>Potrubí</t>
  </si>
  <si>
    <t>895812</t>
  </si>
  <si>
    <t>DRENÁŽNÍ ŠACHTICE NORMÁLNÍ Z PLAST DÍLCŮ ŠN 80</t>
  </si>
  <si>
    <t>KUS</t>
  </si>
  <si>
    <t xml:space="preserve">Doplň. konstr. a práce na pozem. komunikacích </t>
  </si>
  <si>
    <t>plocha vozovky</t>
  </si>
  <si>
    <t>plocha ACO</t>
  </si>
  <si>
    <t>58261A</t>
  </si>
  <si>
    <t>KRYTY Z BETON DLAŽDIC SE ZÁMKEM BAREV RELIÉF TL 60MM DO LOŽE Z KAM</t>
  </si>
  <si>
    <t>915111</t>
  </si>
  <si>
    <t>VODOROVNÉ DOPRAVNÍ ZNAČENÍ BARVOU HLADKÉ - DODÁVKA A POKLÁDKA</t>
  </si>
  <si>
    <t>914121</t>
  </si>
  <si>
    <t>DOPRAVNÍ ZNAČKY ZÁKLADNÍ VELIKOSTI OCELOVÉ FÓLIE TŘ 1 - DODÁVKA A MONTÁŽ</t>
  </si>
  <si>
    <t>914911</t>
  </si>
  <si>
    <t>SLOUPKY A STOJKY DOPRAVNÍCH ZNAČEK Z OCEL TRUBEK SE ZABETONOVÁNÍM - DODÁVKA A MONTÁŽ</t>
  </si>
  <si>
    <t>Ostatní</t>
  </si>
  <si>
    <t>MČ praha 9</t>
  </si>
  <si>
    <t>SO 11-30-02</t>
  </si>
  <si>
    <t>ŽST Praha Vysočany, úprava komunikací v ul. Pešlova, Paříkova a Podnádražní</t>
  </si>
  <si>
    <t>11353</t>
  </si>
  <si>
    <t>ODSTRANĚNÍ CHODNÍKOVÝCH KAMENNÝCH OBRUBNÍKŮ</t>
  </si>
  <si>
    <t>situace, příčné řezy (plocha 242 m2, tl. 0,3m)</t>
  </si>
  <si>
    <t>situace, příčné řezy (plocha 242 m2, tl. 0,1m)</t>
  </si>
  <si>
    <t>změřeno v situaci (tl. 0,25m)</t>
  </si>
  <si>
    <t>18230</t>
  </si>
  <si>
    <t>ROZPROSTŘENÍ ORNICE V ROVINĚ</t>
  </si>
  <si>
    <t>rozprostření ornice ve svahu + v rovině</t>
  </si>
  <si>
    <t>změřeno v situaci (1,8 x 58)</t>
  </si>
  <si>
    <t>plocha ACO a chodníků x koef. 1,3</t>
  </si>
  <si>
    <t>582611</t>
  </si>
  <si>
    <t>KRYTY Z BETON DLAŽDIC SE ZÁMKEM ŠEDÝCH TL 60MM DO LOŽE Z KAM</t>
  </si>
  <si>
    <t>89711</t>
  </si>
  <si>
    <t>VPUSŤ KANALIZAČNÍ ULIČNÍ KOMPLETNÍ MONOLIT BETON</t>
  </si>
  <si>
    <t>917425</t>
  </si>
  <si>
    <t>CHODNÍKOVÉ OBRUBY Z KAMENNÝCH OBRUBNÍKŮ ŠÍŘ 200MM</t>
  </si>
  <si>
    <t>015130</t>
  </si>
  <si>
    <t>POPLATKY ZA LIKVIDACŮ ODPADŮ NEKONTAMINOVANÝCH - 17 03 02  VYBOURANÝ ASFALTOVÝ BETON BEZ DEHTU</t>
  </si>
  <si>
    <t>dle tabulky odpadů</t>
  </si>
  <si>
    <t>015140</t>
  </si>
  <si>
    <t>POPLATKY ZA LIKVIDACŮ ODPADŮ NEKONTAMINOVANÝCH - 17 01 01  BETON Z DEMOLIC OBJEKTŮ, ZÁKLADŮ TV</t>
  </si>
  <si>
    <t>zbylá zemina po zpětném zásypu (93-1)*1,9 (T)</t>
  </si>
  <si>
    <t>Technická specifikace položky odpovídá příslušné cenové soustavě</t>
  </si>
  <si>
    <t>11</t>
  </si>
  <si>
    <t>12</t>
  </si>
  <si>
    <t>17</t>
  </si>
  <si>
    <t>18</t>
  </si>
  <si>
    <t>20</t>
  </si>
  <si>
    <t>Přípravné práce (a přidružené)</t>
  </si>
  <si>
    <t>Odkopávky a prokopávky</t>
  </si>
  <si>
    <t>Konstrukce ze zemin</t>
  </si>
  <si>
    <t>Povrchové úpravy terénu (i vegetační)</t>
  </si>
  <si>
    <t>58910</t>
  </si>
  <si>
    <t>VÝPLŇ SPAR ASFALTEM</t>
  </si>
  <si>
    <t>chodník</t>
  </si>
  <si>
    <t>ZÁHONOVÉ OBRUBY Z BETONOVÝCH OBRUBNÍKŮ ŠÍŘ 50MM</t>
  </si>
  <si>
    <t>Název dílu</t>
  </si>
  <si>
    <t>13</t>
  </si>
  <si>
    <t>Hloubení</t>
  </si>
  <si>
    <t>13273</t>
  </si>
  <si>
    <t>HLOUBENÍ RÝH ŠÍŘ DO 2M PAŽ I NEPAŽ TŘ. I</t>
  </si>
  <si>
    <t>Výkop pro UV+přípojky</t>
  </si>
  <si>
    <t>2.27*1*2.328</t>
  </si>
  <si>
    <t>17481</t>
  </si>
  <si>
    <t>ZÁSYP JAM A RÝH Z NAKUPOVANÝCH MATERIÁLŮ</t>
  </si>
  <si>
    <t>Zásyp pro UV+přípojky</t>
  </si>
  <si>
    <t>17581</t>
  </si>
  <si>
    <t>OBSYP POTRUBÍ A OBJEKTŮ Z NAKUPOVANÝCH MATERIÁLŮ</t>
  </si>
  <si>
    <t>2.27*1*0.3</t>
  </si>
  <si>
    <t>2.27*1*1.928</t>
  </si>
  <si>
    <t>40</t>
  </si>
  <si>
    <t>Vodorovné konstrukce</t>
  </si>
  <si>
    <t>451573</t>
  </si>
  <si>
    <t>VÝPLŇ VRSTVY Z KAMENIVA TĚŽENÉHO, INDEX ZHUTNĚNÍ ID DO 0,9</t>
  </si>
  <si>
    <t>2.27*1*0.1</t>
  </si>
  <si>
    <t>50</t>
  </si>
  <si>
    <t>80</t>
  </si>
  <si>
    <t>91</t>
  </si>
  <si>
    <t>2.27</t>
  </si>
  <si>
    <t>ZKOUŠKA VODOTĚSNOSTI POTRUBÍ DN DO 200MM</t>
  </si>
  <si>
    <t>899642</t>
  </si>
  <si>
    <t>87434</t>
  </si>
  <si>
    <t>POTRUBÍ Z TRUB PLASTOVÝCH ODPADNÍCH DN DO 200MM</t>
  </si>
  <si>
    <t>18242</t>
  </si>
  <si>
    <t>ZALOŽENÍ TRÁVNÍKU HYDROOSEVEM NA ORNICI</t>
  </si>
  <si>
    <t>015330</t>
  </si>
  <si>
    <t>POPLATKY ZA LIKVIDACŮ ODPADŮ NEKONTAMINOVANÝCH - 17 05 04  KAMENNÁ SUŤ</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</si>
</sst>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3"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
      <left style="thin">
        <color indexed="64"/>
      </left>
      <right style="thin">
        <color indexed="64"/>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9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0" fillId="10" borderId="59" xfId="0" applyFont="1" applyFill="1" applyBorder="1" applyAlignment="1" applyProtection="1">
      <alignment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49" fontId="10" fillId="10" borderId="58" xfId="0" applyNumberFormat="1" applyFont="1" applyFill="1" applyBorder="1" applyAlignment="1" applyProtection="1">
      <alignment horizontal="center" vertical="center"/>
      <protection locked="0"/>
    </xf>
    <xf numFmtId="167" fontId="10" fillId="10" borderId="58" xfId="0" applyNumberFormat="1" applyFont="1" applyFill="1" applyBorder="1" applyAlignment="1" applyProtection="1">
      <alignment horizontal="center" vertical="center"/>
      <protection locked="0"/>
    </xf>
    <xf numFmtId="168" fontId="10" fillId="10" borderId="58" xfId="0" applyNumberFormat="1" applyFont="1" applyFill="1" applyBorder="1" applyAlignment="1" applyProtection="1">
      <alignment horizontal="center" vertical="center"/>
      <protection locked="0"/>
    </xf>
    <xf numFmtId="4" fontId="10" fillId="10" borderId="60" xfId="0" applyNumberFormat="1" applyFont="1" applyFill="1" applyBorder="1" applyAlignment="1" applyProtection="1">
      <alignment horizontal="right" vertical="center"/>
      <protection locked="0"/>
    </xf>
    <xf numFmtId="4" fontId="10" fillId="9" borderId="7" xfId="0" applyNumberFormat="1" applyFont="1" applyFill="1" applyBorder="1" applyAlignment="1" applyProtection="1">
      <alignment horizontal="right" vertical="center"/>
      <protection locked="0"/>
    </xf>
    <xf numFmtId="0" fontId="1" fillId="10" borderId="0" xfId="0" applyFont="1" applyFill="1" applyBorder="1" applyAlignment="1" applyProtection="1">
      <alignment vertical="center"/>
      <protection locked="0"/>
    </xf>
    <xf numFmtId="4" fontId="10" fillId="10" borderId="7" xfId="0" applyNumberFormat="1" applyFont="1" applyFill="1" applyBorder="1" applyAlignment="1" applyProtection="1">
      <alignment horizontal="right" vertical="center"/>
      <protection locked="0"/>
    </xf>
    <xf numFmtId="4" fontId="10" fillId="10" borderId="58"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 fillId="3" borderId="5" xfId="0" applyNumberFormat="1" applyFont="1" applyFill="1" applyBorder="1" applyAlignment="1" applyProtection="1">
      <alignment horizontal="center" vertical="center"/>
      <protection locked="0"/>
    </xf>
    <xf numFmtId="167" fontId="1" fillId="3" borderId="5" xfId="0" applyNumberFormat="1" applyFont="1" applyFill="1" applyBorder="1" applyAlignment="1" applyProtection="1">
      <alignment horizontal="center" vertical="center"/>
      <protection locked="0"/>
    </xf>
    <xf numFmtId="168" fontId="1" fillId="3" borderId="5" xfId="0" applyNumberFormat="1"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4" fontId="9" fillId="3" borderId="5"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1" fontId="1" fillId="5" borderId="62" xfId="0" applyNumberFormat="1" applyFont="1" applyFill="1" applyBorder="1" applyAlignment="1" applyProtection="1">
      <alignment horizontal="center" vertical="center"/>
      <protection locked="0"/>
    </xf>
    <xf numFmtId="49" fontId="1" fillId="3" borderId="61"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167" fontId="1" fillId="3" borderId="61" xfId="0" applyNumberFormat="1" applyFont="1" applyFill="1" applyBorder="1" applyAlignment="1" applyProtection="1">
      <alignment horizontal="center" vertical="center"/>
      <protection locked="0"/>
    </xf>
    <xf numFmtId="168" fontId="1" fillId="3" borderId="61" xfId="0" applyNumberFormat="1" applyFont="1" applyFill="1" applyBorder="1" applyAlignment="1" applyProtection="1">
      <alignment horizontal="center" vertical="center"/>
      <protection locked="0"/>
    </xf>
    <xf numFmtId="4" fontId="9" fillId="3" borderId="61" xfId="2" applyNumberFormat="1" applyFont="1" applyFill="1" applyBorder="1" applyAlignment="1" applyProtection="1">
      <alignment horizontal="right" vertical="center"/>
      <protection locked="0"/>
    </xf>
    <xf numFmtId="4" fontId="9" fillId="0" borderId="63" xfId="2" applyNumberFormat="1" applyFont="1" applyFill="1" applyBorder="1" applyAlignment="1" applyProtection="1">
      <alignment horizontal="right" vertical="center"/>
      <protection locked="0"/>
    </xf>
    <xf numFmtId="49" fontId="10" fillId="3" borderId="15" xfId="0" applyNumberFormat="1" applyFont="1" applyFill="1" applyBorder="1" applyAlignment="1" applyProtection="1">
      <alignment vertical="center"/>
      <protection locked="0"/>
    </xf>
    <xf numFmtId="49" fontId="10" fillId="10" borderId="15" xfId="0" applyNumberFormat="1" applyFont="1" applyFill="1" applyBorder="1" applyAlignment="1" applyProtection="1">
      <alignment vertical="center"/>
      <protection locked="0"/>
    </xf>
    <xf numFmtId="0" fontId="10" fillId="9" borderId="36" xfId="0" applyFont="1" applyFill="1" applyBorder="1" applyAlignment="1" applyProtection="1">
      <alignment vertical="center"/>
      <protection locked="0"/>
    </xf>
    <xf numFmtId="49" fontId="10" fillId="9" borderId="15" xfId="0" applyNumberFormat="1" applyFont="1" applyFill="1" applyBorder="1" applyAlignment="1" applyProtection="1">
      <alignment vertical="center"/>
      <protection locked="0"/>
    </xf>
    <xf numFmtId="49" fontId="10" fillId="9" borderId="15" xfId="0" applyNumberFormat="1" applyFont="1" applyFill="1" applyBorder="1" applyAlignment="1" applyProtection="1">
      <alignment horizontal="center" vertical="center"/>
      <protection locked="0"/>
    </xf>
    <xf numFmtId="167" fontId="10" fillId="9" borderId="15" xfId="0" applyNumberFormat="1" applyFont="1" applyFill="1" applyBorder="1" applyAlignment="1" applyProtection="1">
      <alignment horizontal="center" vertical="center"/>
      <protection locked="0"/>
    </xf>
    <xf numFmtId="168" fontId="10" fillId="9" borderId="15" xfId="0" applyNumberFormat="1" applyFont="1" applyFill="1" applyBorder="1" applyAlignment="1" applyProtection="1">
      <alignment horizontal="center" vertical="center"/>
      <protection locked="0"/>
    </xf>
    <xf numFmtId="4" fontId="10" fillId="9" borderId="15" xfId="0" applyNumberFormat="1" applyFont="1" applyFill="1" applyBorder="1" applyAlignment="1" applyProtection="1">
      <alignment horizontal="right" vertical="center"/>
      <protection locked="0"/>
    </xf>
    <xf numFmtId="4" fontId="10" fillId="9" borderId="37" xfId="0" applyNumberFormat="1" applyFont="1" applyFill="1" applyBorder="1" applyAlignment="1" applyProtection="1">
      <alignment horizontal="right" vertical="center"/>
      <protection locked="0"/>
    </xf>
    <xf numFmtId="49" fontId="8" fillId="3" borderId="61" xfId="3" applyNumberFormat="1" applyFont="1" applyFill="1" applyBorder="1" applyAlignment="1" applyProtection="1">
      <alignment vertical="center" wrapText="1"/>
      <protection locked="0"/>
    </xf>
    <xf numFmtId="4" fontId="9" fillId="3" borderId="61" xfId="3" applyNumberFormat="1" applyFont="1" applyFill="1" applyBorder="1" applyAlignment="1" applyProtection="1">
      <alignment horizontal="right" vertical="center"/>
      <protection locked="0"/>
    </xf>
    <xf numFmtId="0" fontId="42" fillId="0" borderId="0" xfId="0" applyFont="1" applyFill="1" applyAlignment="1" applyProtection="1">
      <alignment vertical="center"/>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16"/>
  <sheetViews>
    <sheetView showGridLines="0" tabSelected="1" view="pageBreakPreview" zoomScale="85" zoomScaleNormal="100" zoomScaleSheetLayoutView="85" workbookViewId="0">
      <pane ySplit="12" topLeftCell="A13" activePane="bottomLeft" state="frozen"/>
      <selection activeCell="B1" sqref="B1"/>
      <selection pane="bottomLeft" activeCell="C26" sqref="C26:F26"/>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58" t="s">
        <v>80</v>
      </c>
      <c r="C1" s="159"/>
      <c r="D1" s="159"/>
      <c r="E1" s="159"/>
      <c r="F1" s="159"/>
      <c r="G1" s="159"/>
      <c r="H1" s="159"/>
      <c r="I1" s="48"/>
      <c r="J1" s="49"/>
      <c r="K1" s="49"/>
      <c r="L1" s="50" t="str">
        <f>D3</f>
        <v>SO 11-30-02</v>
      </c>
    </row>
    <row r="2" spans="1:15" s="16" customFormat="1" ht="57" customHeight="1" thickTop="1" thickBot="1" x14ac:dyDescent="0.3">
      <c r="B2" s="160" t="s">
        <v>10</v>
      </c>
      <c r="C2" s="161"/>
      <c r="D2" s="53"/>
      <c r="E2" s="54"/>
      <c r="F2" s="102" t="s">
        <v>110</v>
      </c>
      <c r="G2" s="51"/>
      <c r="H2" s="52"/>
      <c r="I2" s="162" t="s">
        <v>24</v>
      </c>
      <c r="J2" s="163"/>
      <c r="K2" s="164">
        <f>SUMIFS(L:L,B:B,"SOUČET")</f>
        <v>0</v>
      </c>
      <c r="L2" s="165"/>
    </row>
    <row r="3" spans="1:15" s="16" customFormat="1" ht="42.75" customHeight="1" thickTop="1" thickBot="1" x14ac:dyDescent="0.3">
      <c r="B3" s="33" t="s">
        <v>29</v>
      </c>
      <c r="C3" s="34"/>
      <c r="D3" s="36" t="s">
        <v>180</v>
      </c>
      <c r="E3" s="35"/>
      <c r="F3" s="32" t="s">
        <v>181</v>
      </c>
      <c r="G3" s="55"/>
      <c r="H3" s="56"/>
      <c r="I3" s="65"/>
      <c r="J3" s="64"/>
      <c r="K3" s="182"/>
      <c r="L3" s="183"/>
    </row>
    <row r="4" spans="1:15" s="16" customFormat="1" ht="18" customHeight="1" thickTop="1" x14ac:dyDescent="0.25">
      <c r="B4" s="168" t="s">
        <v>19</v>
      </c>
      <c r="C4" s="169"/>
      <c r="D4" s="170"/>
      <c r="E4" s="4" t="s">
        <v>46</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5"/>
      <c r="H4" s="46"/>
      <c r="I4" s="180" t="s">
        <v>27</v>
      </c>
      <c r="J4" s="181"/>
      <c r="K4" s="2">
        <v>822</v>
      </c>
      <c r="L4" s="3">
        <v>27</v>
      </c>
    </row>
    <row r="5" spans="1:15" s="16" customFormat="1" ht="18" customHeight="1" x14ac:dyDescent="0.25">
      <c r="B5" s="14" t="s">
        <v>25</v>
      </c>
      <c r="C5" s="13"/>
      <c r="D5" s="13"/>
      <c r="E5" s="4" t="s">
        <v>26</v>
      </c>
      <c r="F5" s="172" t="str">
        <f>IF((E5="Stádium 2"),"  Dokumentace pro územní řízení - DUR",(IF((E5="Stádium 3"),"  Projektová dokumentace (DOS/DSP)","")))</f>
        <v xml:space="preserve">  Projektová dokumentace (DOS/DSP)</v>
      </c>
      <c r="G5" s="172"/>
      <c r="H5" s="173"/>
      <c r="I5" s="171" t="s">
        <v>108</v>
      </c>
      <c r="J5" s="170"/>
      <c r="K5" s="103" t="s">
        <v>109</v>
      </c>
      <c r="L5" s="58"/>
    </row>
    <row r="6" spans="1:15" s="16" customFormat="1" ht="18" customHeight="1" x14ac:dyDescent="0.2">
      <c r="B6" s="14" t="s">
        <v>18</v>
      </c>
      <c r="C6" s="13"/>
      <c r="D6" s="13"/>
      <c r="E6" s="5" t="s">
        <v>178</v>
      </c>
      <c r="F6" s="184" t="s">
        <v>179</v>
      </c>
      <c r="G6" s="184"/>
      <c r="H6" s="185"/>
      <c r="I6" s="171" t="s">
        <v>20</v>
      </c>
      <c r="J6" s="170"/>
      <c r="K6" s="5"/>
      <c r="L6" s="58"/>
      <c r="O6" s="62"/>
    </row>
    <row r="7" spans="1:15" s="16" customFormat="1" ht="18" customHeight="1" x14ac:dyDescent="0.2">
      <c r="B7" s="174" t="s">
        <v>21</v>
      </c>
      <c r="C7" s="157"/>
      <c r="D7" s="157"/>
      <c r="E7" s="6">
        <v>43525</v>
      </c>
      <c r="F7" s="186" t="s">
        <v>17</v>
      </c>
      <c r="G7" s="187"/>
      <c r="H7" s="188"/>
      <c r="I7" s="179" t="s">
        <v>23</v>
      </c>
      <c r="J7" s="169"/>
      <c r="K7" s="105">
        <v>2018</v>
      </c>
      <c r="L7" s="59"/>
      <c r="O7" s="63"/>
    </row>
    <row r="8" spans="1:15" s="16" customFormat="1" ht="19.5" customHeight="1" thickBot="1" x14ac:dyDescent="0.3">
      <c r="B8" s="189" t="s">
        <v>22</v>
      </c>
      <c r="C8" s="190"/>
      <c r="D8" s="190"/>
      <c r="E8" s="22">
        <v>44841</v>
      </c>
      <c r="F8" s="23" t="s">
        <v>96</v>
      </c>
      <c r="G8" s="191" t="s">
        <v>111</v>
      </c>
      <c r="H8" s="192"/>
      <c r="I8" s="156" t="s">
        <v>16</v>
      </c>
      <c r="J8" s="157"/>
      <c r="K8" s="57">
        <v>43263</v>
      </c>
      <c r="L8" s="60"/>
    </row>
    <row r="9" spans="1:15" s="16" customFormat="1" ht="9.75" customHeight="1" x14ac:dyDescent="0.25">
      <c r="B9" s="177" t="str">
        <f>F2</f>
        <v>Optimalizace traťového úseku Mstětice (mimo) - Praha-Vysočany (včetně)</v>
      </c>
      <c r="C9" s="178"/>
      <c r="D9" s="178"/>
      <c r="E9" s="178"/>
      <c r="F9" s="178"/>
      <c r="G9" s="178"/>
      <c r="H9" s="178"/>
      <c r="I9" s="178"/>
      <c r="J9" s="178"/>
      <c r="K9" s="24" t="str">
        <f>$I$5</f>
        <v>ISPROFOND:</v>
      </c>
      <c r="L9" s="61" t="str">
        <f>K5</f>
        <v>5003520028</v>
      </c>
    </row>
    <row r="10" spans="1:15" s="16" customFormat="1" ht="15" customHeight="1" x14ac:dyDescent="0.25">
      <c r="B10" s="175" t="s">
        <v>11</v>
      </c>
      <c r="C10" s="154" t="s">
        <v>0</v>
      </c>
      <c r="D10" s="154" t="s">
        <v>1</v>
      </c>
      <c r="E10" s="154" t="s">
        <v>12</v>
      </c>
      <c r="F10" s="152" t="s">
        <v>28</v>
      </c>
      <c r="G10" s="152" t="s">
        <v>2</v>
      </c>
      <c r="H10" s="152" t="s">
        <v>3</v>
      </c>
      <c r="I10" s="154" t="s">
        <v>13</v>
      </c>
      <c r="J10" s="154" t="s">
        <v>14</v>
      </c>
      <c r="K10" s="166" t="s">
        <v>93</v>
      </c>
      <c r="L10" s="167"/>
    </row>
    <row r="11" spans="1:15" s="16" customFormat="1" ht="15" customHeight="1" x14ac:dyDescent="0.25">
      <c r="B11" s="175"/>
      <c r="C11" s="154"/>
      <c r="D11" s="154"/>
      <c r="E11" s="154"/>
      <c r="F11" s="152"/>
      <c r="G11" s="152"/>
      <c r="H11" s="152"/>
      <c r="I11" s="154"/>
      <c r="J11" s="154"/>
      <c r="K11" s="166"/>
      <c r="L11" s="167"/>
    </row>
    <row r="12" spans="1:15" s="16" customFormat="1" ht="12.75" customHeight="1" thickBot="1" x14ac:dyDescent="0.3">
      <c r="B12" s="176"/>
      <c r="C12" s="155"/>
      <c r="D12" s="155"/>
      <c r="E12" s="155"/>
      <c r="F12" s="153"/>
      <c r="G12" s="153"/>
      <c r="H12" s="153"/>
      <c r="I12" s="155"/>
      <c r="J12" s="155"/>
      <c r="K12" s="83" t="s">
        <v>15</v>
      </c>
      <c r="L12" s="84" t="s">
        <v>4</v>
      </c>
    </row>
    <row r="13" spans="1:15" s="85" customFormat="1" ht="19.5" customHeight="1" thickBot="1" x14ac:dyDescent="0.25">
      <c r="A13" s="85" t="s">
        <v>105</v>
      </c>
      <c r="B13" s="86" t="s">
        <v>104</v>
      </c>
      <c r="C13" s="104">
        <v>15</v>
      </c>
      <c r="D13" s="88"/>
      <c r="E13" s="88"/>
      <c r="F13" s="87" t="s">
        <v>112</v>
      </c>
      <c r="G13" s="88"/>
      <c r="H13" s="89"/>
      <c r="I13" s="90"/>
      <c r="J13" s="91"/>
      <c r="K13" s="90"/>
      <c r="L13" s="101"/>
      <c r="M13" s="97"/>
    </row>
    <row r="14" spans="1:15" s="85" customFormat="1" ht="23.25" thickBot="1" x14ac:dyDescent="0.25">
      <c r="A14" s="8" t="s">
        <v>6</v>
      </c>
      <c r="B14" s="67">
        <v>1</v>
      </c>
      <c r="C14" s="68" t="s">
        <v>113</v>
      </c>
      <c r="D14" s="68"/>
      <c r="E14" s="68" t="s">
        <v>114</v>
      </c>
      <c r="F14" s="69" t="s">
        <v>115</v>
      </c>
      <c r="G14" s="68" t="s">
        <v>116</v>
      </c>
      <c r="H14" s="73">
        <v>174.8</v>
      </c>
      <c r="I14" s="80"/>
      <c r="J14" s="73"/>
      <c r="K14" s="81"/>
      <c r="L14" s="82">
        <f>ROUND((ROUND(H14,3))*(ROUND(K14,2)),2)</f>
        <v>0</v>
      </c>
      <c r="M14" s="97"/>
    </row>
    <row r="15" spans="1:15" s="85" customFormat="1" ht="12.75" customHeight="1" x14ac:dyDescent="0.2">
      <c r="A15" s="8" t="s">
        <v>5</v>
      </c>
      <c r="B15" s="18"/>
      <c r="C15" s="15"/>
      <c r="D15" s="15"/>
      <c r="E15" s="15"/>
      <c r="F15" s="70"/>
      <c r="G15" s="9"/>
      <c r="H15" s="9"/>
      <c r="I15" s="9"/>
      <c r="J15" s="9"/>
      <c r="K15" s="9"/>
      <c r="L15" s="19"/>
      <c r="M15" s="97"/>
    </row>
    <row r="16" spans="1:15" s="85" customFormat="1" ht="12.75" customHeight="1" x14ac:dyDescent="0.2">
      <c r="A16" s="8" t="s">
        <v>7</v>
      </c>
      <c r="B16" s="18"/>
      <c r="C16" s="15"/>
      <c r="D16" s="15"/>
      <c r="E16" s="15"/>
      <c r="F16" s="71" t="s">
        <v>203</v>
      </c>
      <c r="G16" s="9"/>
      <c r="H16" s="9"/>
      <c r="I16" s="9"/>
      <c r="J16" s="9"/>
      <c r="K16" s="9"/>
      <c r="L16" s="19"/>
      <c r="M16" s="97"/>
    </row>
    <row r="17" spans="1:13" s="85" customFormat="1" ht="12.75" customHeight="1" thickBot="1" x14ac:dyDescent="0.25">
      <c r="A17" s="8" t="s">
        <v>8</v>
      </c>
      <c r="B17" s="18"/>
      <c r="C17" s="15"/>
      <c r="D17" s="15"/>
      <c r="E17" s="15"/>
      <c r="F17" s="132" t="s">
        <v>204</v>
      </c>
      <c r="G17" s="9"/>
      <c r="H17" s="9"/>
      <c r="I17" s="9"/>
      <c r="J17" s="9"/>
      <c r="K17" s="9"/>
      <c r="L17" s="19"/>
      <c r="M17" s="97"/>
    </row>
    <row r="18" spans="1:13" s="85" customFormat="1" ht="23.25" thickBot="1" x14ac:dyDescent="0.25">
      <c r="A18" s="8" t="s">
        <v>6</v>
      </c>
      <c r="B18" s="67">
        <f>1+MAX($B$13:B17)</f>
        <v>2</v>
      </c>
      <c r="C18" s="125" t="s">
        <v>198</v>
      </c>
      <c r="D18" s="125"/>
      <c r="E18" s="125" t="s">
        <v>114</v>
      </c>
      <c r="F18" s="128" t="s">
        <v>199</v>
      </c>
      <c r="G18" s="125" t="s">
        <v>116</v>
      </c>
      <c r="H18" s="126">
        <v>70.430000000000007</v>
      </c>
      <c r="I18" s="127"/>
      <c r="J18" s="126"/>
      <c r="K18" s="129"/>
      <c r="L18" s="82">
        <f>ROUND((ROUND(H18,3))*(ROUND(K18,2)),2)</f>
        <v>0</v>
      </c>
      <c r="M18" s="97"/>
    </row>
    <row r="19" spans="1:13" s="85" customFormat="1" ht="12.75" customHeight="1" x14ac:dyDescent="0.2">
      <c r="A19" s="8" t="s">
        <v>5</v>
      </c>
      <c r="B19" s="18"/>
      <c r="C19" s="15"/>
      <c r="D19" s="15"/>
      <c r="E19" s="15"/>
      <c r="F19" s="130"/>
      <c r="G19" s="9"/>
      <c r="H19" s="9"/>
      <c r="I19" s="9"/>
      <c r="J19" s="9"/>
      <c r="K19" s="9"/>
      <c r="L19" s="19"/>
      <c r="M19" s="97"/>
    </row>
    <row r="20" spans="1:13" s="85" customFormat="1" ht="12.75" customHeight="1" x14ac:dyDescent="0.2">
      <c r="A20" s="8" t="s">
        <v>7</v>
      </c>
      <c r="B20" s="18"/>
      <c r="C20" s="15"/>
      <c r="D20" s="15"/>
      <c r="E20" s="15"/>
      <c r="F20" s="131" t="s">
        <v>200</v>
      </c>
      <c r="G20" s="9"/>
      <c r="H20" s="9"/>
      <c r="I20" s="9"/>
      <c r="J20" s="9"/>
      <c r="K20" s="9"/>
      <c r="L20" s="19"/>
      <c r="M20" s="97"/>
    </row>
    <row r="21" spans="1:13" s="85" customFormat="1" ht="12.75" customHeight="1" thickBot="1" x14ac:dyDescent="0.25">
      <c r="A21" s="8" t="s">
        <v>8</v>
      </c>
      <c r="B21" s="20"/>
      <c r="C21" s="15"/>
      <c r="D21" s="15"/>
      <c r="E21" s="15"/>
      <c r="F21" s="132" t="s">
        <v>204</v>
      </c>
      <c r="G21" s="9"/>
      <c r="H21" s="9"/>
      <c r="I21" s="9"/>
      <c r="J21" s="9"/>
      <c r="K21" s="9"/>
      <c r="L21" s="21"/>
      <c r="M21" s="97"/>
    </row>
    <row r="22" spans="1:13" s="85" customFormat="1" ht="23.25" thickBot="1" x14ac:dyDescent="0.25">
      <c r="A22" s="8" t="s">
        <v>6</v>
      </c>
      <c r="B22" s="67">
        <f>1+MAX($B$13:B21)</f>
        <v>3</v>
      </c>
      <c r="C22" s="125" t="s">
        <v>201</v>
      </c>
      <c r="D22" s="125"/>
      <c r="E22" s="125" t="s">
        <v>114</v>
      </c>
      <c r="F22" s="128" t="s">
        <v>202</v>
      </c>
      <c r="G22" s="125" t="s">
        <v>116</v>
      </c>
      <c r="H22" s="126">
        <v>6.02</v>
      </c>
      <c r="I22" s="127"/>
      <c r="J22" s="126"/>
      <c r="K22" s="129"/>
      <c r="L22" s="82">
        <f>ROUND((ROUND(H22,3))*(ROUND(K22,2)),2)</f>
        <v>0</v>
      </c>
      <c r="M22" s="97"/>
    </row>
    <row r="23" spans="1:13" s="85" customFormat="1" ht="12.75" customHeight="1" x14ac:dyDescent="0.2">
      <c r="A23" s="8" t="s">
        <v>5</v>
      </c>
      <c r="B23" s="18"/>
      <c r="C23" s="15"/>
      <c r="D23" s="15"/>
      <c r="E23" s="15"/>
      <c r="F23" s="130"/>
      <c r="G23" s="9"/>
      <c r="H23" s="9"/>
      <c r="I23" s="9"/>
      <c r="J23" s="9"/>
      <c r="K23" s="9"/>
      <c r="L23" s="19"/>
      <c r="M23" s="97"/>
    </row>
    <row r="24" spans="1:13" s="85" customFormat="1" ht="12.75" customHeight="1" x14ac:dyDescent="0.2">
      <c r="A24" s="8" t="s">
        <v>7</v>
      </c>
      <c r="B24" s="18"/>
      <c r="C24" s="15"/>
      <c r="D24" s="15"/>
      <c r="E24" s="15"/>
      <c r="F24" s="131" t="s">
        <v>200</v>
      </c>
      <c r="G24" s="9"/>
      <c r="H24" s="9"/>
      <c r="I24" s="9"/>
      <c r="J24" s="9"/>
      <c r="K24" s="9"/>
      <c r="L24" s="19"/>
      <c r="M24" s="97"/>
    </row>
    <row r="25" spans="1:13" s="85" customFormat="1" ht="12.75" customHeight="1" thickBot="1" x14ac:dyDescent="0.25">
      <c r="A25" s="8" t="s">
        <v>8</v>
      </c>
      <c r="B25" s="20"/>
      <c r="C25" s="15"/>
      <c r="D25" s="15"/>
      <c r="E25" s="15"/>
      <c r="F25" s="132" t="s">
        <v>204</v>
      </c>
      <c r="G25" s="9"/>
      <c r="H25" s="9"/>
      <c r="I25" s="9"/>
      <c r="J25" s="9"/>
      <c r="K25" s="9"/>
      <c r="L25" s="21"/>
      <c r="M25" s="97"/>
    </row>
    <row r="26" spans="1:13" s="85" customFormat="1" ht="12" thickBot="1" x14ac:dyDescent="0.25">
      <c r="A26" s="8" t="s">
        <v>6</v>
      </c>
      <c r="B26" s="67">
        <f>1+MAX($B$13:B25)</f>
        <v>4</v>
      </c>
      <c r="C26" s="125" t="s">
        <v>247</v>
      </c>
      <c r="D26" s="125"/>
      <c r="E26" s="125" t="s">
        <v>114</v>
      </c>
      <c r="F26" s="128" t="s">
        <v>248</v>
      </c>
      <c r="G26" s="125" t="s">
        <v>116</v>
      </c>
      <c r="H26" s="126">
        <v>304.55</v>
      </c>
      <c r="I26" s="127"/>
      <c r="J26" s="126"/>
      <c r="K26" s="129"/>
      <c r="L26" s="82">
        <f>ROUND((ROUND(H26,3))*(ROUND(K26,2)),2)</f>
        <v>0</v>
      </c>
      <c r="M26" s="97"/>
    </row>
    <row r="27" spans="1:13" s="85" customFormat="1" ht="12.75" customHeight="1" x14ac:dyDescent="0.2">
      <c r="A27" s="8" t="s">
        <v>5</v>
      </c>
      <c r="B27" s="18"/>
      <c r="C27" s="15"/>
      <c r="D27" s="15"/>
      <c r="E27" s="15"/>
      <c r="F27" s="130"/>
      <c r="G27" s="9"/>
      <c r="H27" s="9"/>
      <c r="I27" s="9"/>
      <c r="J27" s="9"/>
      <c r="K27" s="9"/>
      <c r="L27" s="19"/>
      <c r="M27" s="97"/>
    </row>
    <row r="28" spans="1:13" s="85" customFormat="1" ht="12.75" customHeight="1" x14ac:dyDescent="0.2">
      <c r="A28" s="8" t="s">
        <v>7</v>
      </c>
      <c r="B28" s="18"/>
      <c r="C28" s="15"/>
      <c r="D28" s="15"/>
      <c r="E28" s="15"/>
      <c r="F28" s="131" t="s">
        <v>200</v>
      </c>
      <c r="G28" s="9"/>
      <c r="H28" s="9"/>
      <c r="I28" s="9"/>
      <c r="J28" s="9"/>
      <c r="K28" s="9"/>
      <c r="L28" s="19"/>
      <c r="M28" s="97"/>
    </row>
    <row r="29" spans="1:13" s="85" customFormat="1" ht="12.75" customHeight="1" thickBot="1" x14ac:dyDescent="0.25">
      <c r="A29" s="8" t="s">
        <v>8</v>
      </c>
      <c r="B29" s="18"/>
      <c r="C29" s="15"/>
      <c r="D29" s="15"/>
      <c r="E29" s="15"/>
      <c r="F29" s="132" t="s">
        <v>204</v>
      </c>
      <c r="G29" s="9"/>
      <c r="H29" s="9"/>
      <c r="I29" s="9"/>
      <c r="J29" s="9"/>
      <c r="K29" s="9"/>
      <c r="L29" s="19"/>
      <c r="M29" s="97"/>
    </row>
    <row r="30" spans="1:13" s="85" customFormat="1" ht="13.5" customHeight="1" thickBot="1" x14ac:dyDescent="0.25">
      <c r="A30" s="106" t="s">
        <v>100</v>
      </c>
      <c r="B30" s="113" t="s">
        <v>117</v>
      </c>
      <c r="C30" s="114" t="s">
        <v>118</v>
      </c>
      <c r="D30" s="115"/>
      <c r="E30" s="115"/>
      <c r="F30" s="115" t="s">
        <v>112</v>
      </c>
      <c r="G30" s="115"/>
      <c r="H30" s="116"/>
      <c r="I30" s="117"/>
      <c r="J30" s="118"/>
      <c r="K30" s="117"/>
      <c r="L30" s="119">
        <f>SUM(L14:L29)</f>
        <v>0</v>
      </c>
      <c r="M30" s="97"/>
    </row>
    <row r="31" spans="1:13" s="85" customFormat="1" ht="19.5" customHeight="1" thickBot="1" x14ac:dyDescent="0.25">
      <c r="A31" s="92" t="s">
        <v>105</v>
      </c>
      <c r="B31" s="86" t="s">
        <v>104</v>
      </c>
      <c r="C31" s="87" t="s">
        <v>205</v>
      </c>
      <c r="D31" s="88"/>
      <c r="E31" s="88"/>
      <c r="F31" s="87" t="s">
        <v>210</v>
      </c>
      <c r="G31" s="89"/>
      <c r="H31" s="90"/>
      <c r="I31" s="91"/>
      <c r="J31" s="90"/>
      <c r="K31" s="120"/>
      <c r="L31" s="101"/>
    </row>
    <row r="32" spans="1:13" s="85" customFormat="1" ht="13.5" customHeight="1" thickBot="1" x14ac:dyDescent="0.25">
      <c r="A32" s="8" t="s">
        <v>6</v>
      </c>
      <c r="B32" s="67">
        <f>1+MAX($B$13:B31)</f>
        <v>5</v>
      </c>
      <c r="C32" s="68" t="s">
        <v>119</v>
      </c>
      <c r="D32" s="68"/>
      <c r="E32" s="68" t="s">
        <v>114</v>
      </c>
      <c r="F32" s="69" t="s">
        <v>120</v>
      </c>
      <c r="G32" s="68" t="s">
        <v>121</v>
      </c>
      <c r="H32" s="73">
        <v>73</v>
      </c>
      <c r="I32" s="80"/>
      <c r="J32" s="73"/>
      <c r="K32" s="81"/>
      <c r="L32" s="82">
        <f>ROUND((ROUND(H32,3))*(ROUND(K32,2)),2)</f>
        <v>0</v>
      </c>
    </row>
    <row r="33" spans="1:12" s="85" customFormat="1" ht="12.75" customHeight="1" x14ac:dyDescent="0.2">
      <c r="A33" s="8" t="s">
        <v>5</v>
      </c>
      <c r="B33" s="18"/>
      <c r="C33" s="15"/>
      <c r="D33" s="15"/>
      <c r="E33" s="15"/>
      <c r="F33" s="70"/>
      <c r="G33" s="9"/>
      <c r="H33" s="9"/>
      <c r="I33" s="9"/>
      <c r="J33" s="9"/>
      <c r="K33" s="9"/>
      <c r="L33" s="19"/>
    </row>
    <row r="34" spans="1:12" s="85" customFormat="1" ht="12.75" customHeight="1" x14ac:dyDescent="0.2">
      <c r="A34" s="8" t="s">
        <v>7</v>
      </c>
      <c r="B34" s="18"/>
      <c r="C34" s="15"/>
      <c r="D34" s="15"/>
      <c r="E34" s="15"/>
      <c r="F34" s="71" t="s">
        <v>184</v>
      </c>
      <c r="G34" s="9"/>
      <c r="H34" s="9"/>
      <c r="I34" s="9"/>
      <c r="J34" s="9"/>
      <c r="K34" s="9"/>
      <c r="L34" s="19"/>
    </row>
    <row r="35" spans="1:12" s="85" customFormat="1" ht="12.75" customHeight="1" thickBot="1" x14ac:dyDescent="0.25">
      <c r="A35" s="8" t="s">
        <v>8</v>
      </c>
      <c r="B35" s="20"/>
      <c r="C35" s="17"/>
      <c r="D35" s="17"/>
      <c r="E35" s="17"/>
      <c r="F35" s="132" t="s">
        <v>204</v>
      </c>
      <c r="G35" s="10"/>
      <c r="H35" s="10"/>
      <c r="I35" s="10"/>
      <c r="J35" s="10"/>
      <c r="K35" s="10"/>
      <c r="L35" s="21"/>
    </row>
    <row r="36" spans="1:12" s="85" customFormat="1" ht="13.5" customHeight="1" thickBot="1" x14ac:dyDescent="0.25">
      <c r="A36" s="8" t="s">
        <v>6</v>
      </c>
      <c r="B36" s="67">
        <f>1+MAX($B$13:B35)</f>
        <v>6</v>
      </c>
      <c r="C36" s="68" t="s">
        <v>122</v>
      </c>
      <c r="D36" s="68"/>
      <c r="E36" s="68" t="s">
        <v>114</v>
      </c>
      <c r="F36" s="69" t="s">
        <v>123</v>
      </c>
      <c r="G36" s="68" t="s">
        <v>121</v>
      </c>
      <c r="H36" s="73">
        <v>24.2</v>
      </c>
      <c r="I36" s="80"/>
      <c r="J36" s="73"/>
      <c r="K36" s="81"/>
      <c r="L36" s="82">
        <f>ROUND((ROUND(H36,3))*(ROUND(K36,2)),2)</f>
        <v>0</v>
      </c>
    </row>
    <row r="37" spans="1:12" s="85" customFormat="1" ht="12.75" customHeight="1" x14ac:dyDescent="0.2">
      <c r="A37" s="8" t="s">
        <v>5</v>
      </c>
      <c r="B37" s="18"/>
      <c r="C37" s="15"/>
      <c r="D37" s="15"/>
      <c r="E37" s="15"/>
      <c r="F37" s="70"/>
      <c r="G37" s="9"/>
      <c r="H37" s="9"/>
      <c r="I37" s="9"/>
      <c r="J37" s="9"/>
      <c r="K37" s="9"/>
      <c r="L37" s="19"/>
    </row>
    <row r="38" spans="1:12" s="85" customFormat="1" ht="12.75" customHeight="1" x14ac:dyDescent="0.2">
      <c r="A38" s="8" t="s">
        <v>7</v>
      </c>
      <c r="B38" s="18"/>
      <c r="C38" s="15"/>
      <c r="D38" s="15"/>
      <c r="E38" s="15"/>
      <c r="F38" s="71" t="s">
        <v>185</v>
      </c>
      <c r="G38" s="9"/>
      <c r="H38" s="9"/>
      <c r="I38" s="9"/>
      <c r="J38" s="9"/>
      <c r="K38" s="9"/>
      <c r="L38" s="19"/>
    </row>
    <row r="39" spans="1:12" s="85" customFormat="1" ht="12.75" customHeight="1" thickBot="1" x14ac:dyDescent="0.25">
      <c r="A39" s="8" t="s">
        <v>8</v>
      </c>
      <c r="B39" s="20"/>
      <c r="C39" s="17"/>
      <c r="D39" s="17"/>
      <c r="E39" s="17"/>
      <c r="F39" s="132" t="s">
        <v>204</v>
      </c>
      <c r="G39" s="10"/>
      <c r="H39" s="10"/>
      <c r="I39" s="10"/>
      <c r="J39" s="10"/>
      <c r="K39" s="10"/>
      <c r="L39" s="21"/>
    </row>
    <row r="40" spans="1:12" s="85" customFormat="1" ht="13.5" customHeight="1" thickBot="1" x14ac:dyDescent="0.25">
      <c r="A40" s="8" t="s">
        <v>6</v>
      </c>
      <c r="B40" s="67">
        <f>1+MAX($B$13:B39)</f>
        <v>7</v>
      </c>
      <c r="C40" s="68" t="s">
        <v>182</v>
      </c>
      <c r="D40" s="68"/>
      <c r="E40" s="68" t="s">
        <v>114</v>
      </c>
      <c r="F40" s="69" t="s">
        <v>183</v>
      </c>
      <c r="G40" s="68" t="s">
        <v>124</v>
      </c>
      <c r="H40" s="73">
        <v>41</v>
      </c>
      <c r="I40" s="80"/>
      <c r="J40" s="73"/>
      <c r="K40" s="81"/>
      <c r="L40" s="82">
        <f>ROUND((ROUND(H40,3))*(ROUND(K40,2)),2)</f>
        <v>0</v>
      </c>
    </row>
    <row r="41" spans="1:12" s="85" customFormat="1" ht="12.75" customHeight="1" x14ac:dyDescent="0.2">
      <c r="A41" s="8" t="s">
        <v>5</v>
      </c>
      <c r="B41" s="18"/>
      <c r="C41" s="15"/>
      <c r="D41" s="15"/>
      <c r="E41" s="15"/>
      <c r="F41" s="70"/>
      <c r="G41" s="9"/>
      <c r="H41" s="9"/>
      <c r="I41" s="9"/>
      <c r="J41" s="9"/>
      <c r="K41" s="9"/>
      <c r="L41" s="19"/>
    </row>
    <row r="42" spans="1:12" s="85" customFormat="1" ht="12.75" customHeight="1" x14ac:dyDescent="0.2">
      <c r="A42" s="8" t="s">
        <v>7</v>
      </c>
      <c r="B42" s="18"/>
      <c r="C42" s="15"/>
      <c r="D42" s="15"/>
      <c r="E42" s="15"/>
      <c r="F42" s="71" t="s">
        <v>125</v>
      </c>
      <c r="G42" s="9"/>
      <c r="H42" s="9"/>
      <c r="I42" s="9"/>
      <c r="J42" s="9"/>
      <c r="K42" s="9"/>
      <c r="L42" s="19"/>
    </row>
    <row r="43" spans="1:12" s="85" customFormat="1" ht="12.75" customHeight="1" thickBot="1" x14ac:dyDescent="0.25">
      <c r="A43" s="8" t="s">
        <v>8</v>
      </c>
      <c r="B43" s="20"/>
      <c r="C43" s="17"/>
      <c r="D43" s="17"/>
      <c r="E43" s="17"/>
      <c r="F43" s="132" t="s">
        <v>204</v>
      </c>
      <c r="G43" s="10"/>
      <c r="H43" s="10"/>
      <c r="I43" s="10"/>
      <c r="J43" s="10"/>
      <c r="K43" s="10"/>
      <c r="L43" s="21"/>
    </row>
    <row r="44" spans="1:12" s="85" customFormat="1" ht="13.5" customHeight="1" thickBot="1" x14ac:dyDescent="0.25">
      <c r="A44" s="8" t="s">
        <v>6</v>
      </c>
      <c r="B44" s="67">
        <f>1+MAX($B$13:B43)</f>
        <v>8</v>
      </c>
      <c r="C44" s="68" t="s">
        <v>126</v>
      </c>
      <c r="D44" s="68"/>
      <c r="E44" s="68" t="s">
        <v>114</v>
      </c>
      <c r="F44" s="69" t="s">
        <v>127</v>
      </c>
      <c r="G44" s="68" t="s">
        <v>121</v>
      </c>
      <c r="H44" s="73">
        <v>7</v>
      </c>
      <c r="I44" s="80"/>
      <c r="J44" s="73"/>
      <c r="K44" s="81"/>
      <c r="L44" s="82">
        <f>ROUND((ROUND(H44,3))*(ROUND(K44,2)),2)</f>
        <v>0</v>
      </c>
    </row>
    <row r="45" spans="1:12" s="85" customFormat="1" ht="12.75" customHeight="1" x14ac:dyDescent="0.2">
      <c r="A45" s="8" t="s">
        <v>5</v>
      </c>
      <c r="B45" s="18"/>
      <c r="C45" s="15"/>
      <c r="D45" s="15"/>
      <c r="E45" s="15"/>
      <c r="F45" s="70"/>
      <c r="G45" s="9"/>
      <c r="H45" s="9"/>
      <c r="I45" s="9"/>
      <c r="J45" s="9"/>
      <c r="K45" s="9"/>
      <c r="L45" s="19"/>
    </row>
    <row r="46" spans="1:12" s="85" customFormat="1" ht="12.75" customHeight="1" x14ac:dyDescent="0.2">
      <c r="A46" s="8" t="s">
        <v>7</v>
      </c>
      <c r="B46" s="18"/>
      <c r="C46" s="15"/>
      <c r="D46" s="15"/>
      <c r="E46" s="15"/>
      <c r="F46" s="71" t="s">
        <v>186</v>
      </c>
      <c r="G46" s="9"/>
      <c r="H46" s="9"/>
      <c r="I46" s="9"/>
      <c r="J46" s="9"/>
      <c r="K46" s="9"/>
      <c r="L46" s="19"/>
    </row>
    <row r="47" spans="1:12" s="85" customFormat="1" ht="12.75" customHeight="1" thickBot="1" x14ac:dyDescent="0.25">
      <c r="A47" s="8" t="s">
        <v>8</v>
      </c>
      <c r="B47" s="20"/>
      <c r="C47" s="17"/>
      <c r="D47" s="17"/>
      <c r="E47" s="17"/>
      <c r="F47" s="132" t="s">
        <v>204</v>
      </c>
      <c r="G47" s="10"/>
      <c r="H47" s="10"/>
      <c r="I47" s="10"/>
      <c r="J47" s="10"/>
      <c r="K47" s="10"/>
      <c r="L47" s="21"/>
    </row>
    <row r="48" spans="1:12" s="85" customFormat="1" ht="12.75" customHeight="1" thickBot="1" x14ac:dyDescent="0.25">
      <c r="A48" s="121" t="s">
        <v>100</v>
      </c>
      <c r="B48" s="107" t="s">
        <v>117</v>
      </c>
      <c r="C48" s="108" t="s">
        <v>118</v>
      </c>
      <c r="D48" s="108"/>
      <c r="E48" s="108"/>
      <c r="F48" s="108" t="s">
        <v>210</v>
      </c>
      <c r="G48" s="109"/>
      <c r="H48" s="110"/>
      <c r="I48" s="111"/>
      <c r="J48" s="110"/>
      <c r="K48" s="122"/>
      <c r="L48" s="112">
        <f>SUM(L32:L47)</f>
        <v>0</v>
      </c>
    </row>
    <row r="49" spans="1:12" s="85" customFormat="1" ht="19.5" customHeight="1" thickBot="1" x14ac:dyDescent="0.25">
      <c r="A49" s="121" t="s">
        <v>105</v>
      </c>
      <c r="B49" s="86" t="s">
        <v>104</v>
      </c>
      <c r="C49" s="87" t="s">
        <v>206</v>
      </c>
      <c r="D49" s="88"/>
      <c r="E49" s="88"/>
      <c r="F49" s="87" t="s">
        <v>211</v>
      </c>
      <c r="G49" s="89"/>
      <c r="H49" s="90"/>
      <c r="I49" s="91"/>
      <c r="J49" s="90"/>
      <c r="K49" s="120"/>
      <c r="L49" s="101"/>
    </row>
    <row r="50" spans="1:12" s="85" customFormat="1" ht="13.5" customHeight="1" thickBot="1" x14ac:dyDescent="0.25">
      <c r="A50" s="8" t="s">
        <v>6</v>
      </c>
      <c r="B50" s="133">
        <f>1+MAX($B$13:B44)</f>
        <v>9</v>
      </c>
      <c r="C50" s="134" t="s">
        <v>128</v>
      </c>
      <c r="D50" s="134"/>
      <c r="E50" s="134" t="s">
        <v>114</v>
      </c>
      <c r="F50" s="135" t="s">
        <v>129</v>
      </c>
      <c r="G50" s="134" t="s">
        <v>121</v>
      </c>
      <c r="H50" s="136">
        <v>132</v>
      </c>
      <c r="I50" s="137"/>
      <c r="J50" s="136"/>
      <c r="K50" s="138"/>
      <c r="L50" s="139">
        <f>ROUND((ROUND(H50,3))*(ROUND(K50,2)),2)</f>
        <v>0</v>
      </c>
    </row>
    <row r="51" spans="1:12" s="85" customFormat="1" ht="12.75" customHeight="1" x14ac:dyDescent="0.2">
      <c r="A51" s="8" t="s">
        <v>5</v>
      </c>
      <c r="B51" s="18"/>
      <c r="C51" s="15"/>
      <c r="D51" s="15"/>
      <c r="E51" s="15"/>
      <c r="F51" s="70"/>
      <c r="G51" s="9"/>
      <c r="H51" s="9"/>
      <c r="I51" s="9"/>
      <c r="J51" s="9"/>
      <c r="K51" s="9"/>
      <c r="L51" s="19"/>
    </row>
    <row r="52" spans="1:12" s="85" customFormat="1" ht="12.75" customHeight="1" x14ac:dyDescent="0.2">
      <c r="A52" s="8" t="s">
        <v>7</v>
      </c>
      <c r="B52" s="18"/>
      <c r="C52" s="15"/>
      <c r="D52" s="15"/>
      <c r="E52" s="15"/>
      <c r="F52" s="71" t="s">
        <v>130</v>
      </c>
      <c r="G52" s="9"/>
      <c r="H52" s="9"/>
      <c r="I52" s="9"/>
      <c r="J52" s="9"/>
      <c r="K52" s="9"/>
      <c r="L52" s="19"/>
    </row>
    <row r="53" spans="1:12" s="85" customFormat="1" ht="12.75" customHeight="1" thickBot="1" x14ac:dyDescent="0.25">
      <c r="A53" s="8" t="s">
        <v>8</v>
      </c>
      <c r="B53" s="20"/>
      <c r="C53" s="17"/>
      <c r="D53" s="17"/>
      <c r="E53" s="17"/>
      <c r="F53" s="132" t="s">
        <v>204</v>
      </c>
      <c r="G53" s="10"/>
      <c r="H53" s="10"/>
      <c r="I53" s="10"/>
      <c r="J53" s="10"/>
      <c r="K53" s="10"/>
      <c r="L53" s="21"/>
    </row>
    <row r="54" spans="1:12" s="85" customFormat="1" ht="13.5" customHeight="1" thickBot="1" x14ac:dyDescent="0.25">
      <c r="A54" s="8" t="s">
        <v>6</v>
      </c>
      <c r="B54" s="67">
        <f>1+MAX($B$13:B53)</f>
        <v>10</v>
      </c>
      <c r="C54" s="125" t="s">
        <v>143</v>
      </c>
      <c r="D54" s="125"/>
      <c r="E54" s="125" t="s">
        <v>114</v>
      </c>
      <c r="F54" s="69" t="s">
        <v>144</v>
      </c>
      <c r="G54" s="125" t="s">
        <v>121</v>
      </c>
      <c r="H54" s="126">
        <v>26</v>
      </c>
      <c r="I54" s="127"/>
      <c r="J54" s="126"/>
      <c r="K54" s="81"/>
      <c r="L54" s="82">
        <f>ROUND((ROUND(H54,3))*(ROUND(K54,2)),2)</f>
        <v>0</v>
      </c>
    </row>
    <row r="55" spans="1:12" s="85" customFormat="1" ht="12.75" customHeight="1" x14ac:dyDescent="0.2">
      <c r="A55" s="8" t="s">
        <v>5</v>
      </c>
      <c r="B55" s="18"/>
      <c r="C55" s="15"/>
      <c r="D55" s="15"/>
      <c r="E55" s="15"/>
      <c r="F55" s="70" t="s">
        <v>189</v>
      </c>
      <c r="G55" s="9"/>
      <c r="H55" s="9"/>
      <c r="I55" s="9"/>
      <c r="J55" s="9"/>
      <c r="K55" s="9"/>
      <c r="L55" s="19"/>
    </row>
    <row r="56" spans="1:12" s="85" customFormat="1" ht="12.75" customHeight="1" x14ac:dyDescent="0.2">
      <c r="A56" s="8" t="s">
        <v>7</v>
      </c>
      <c r="B56" s="18"/>
      <c r="C56" s="15"/>
      <c r="D56" s="15"/>
      <c r="E56" s="15"/>
      <c r="F56" s="71" t="s">
        <v>142</v>
      </c>
      <c r="G56" s="9"/>
      <c r="H56" s="9"/>
      <c r="I56" s="9"/>
      <c r="J56" s="9"/>
      <c r="K56" s="9"/>
      <c r="L56" s="19"/>
    </row>
    <row r="57" spans="1:12" s="85" customFormat="1" ht="12.75" customHeight="1" thickBot="1" x14ac:dyDescent="0.25">
      <c r="A57" s="8" t="s">
        <v>8</v>
      </c>
      <c r="B57" s="20"/>
      <c r="C57" s="17"/>
      <c r="D57" s="17"/>
      <c r="E57" s="17"/>
      <c r="F57" s="132" t="s">
        <v>204</v>
      </c>
      <c r="G57" s="10"/>
      <c r="H57" s="10"/>
      <c r="I57" s="10"/>
      <c r="J57" s="10"/>
      <c r="K57" s="10"/>
      <c r="L57" s="21"/>
    </row>
    <row r="58" spans="1:12" s="85" customFormat="1" ht="12.75" customHeight="1" thickBot="1" x14ac:dyDescent="0.25">
      <c r="A58" s="121" t="s">
        <v>100</v>
      </c>
      <c r="B58" s="113" t="s">
        <v>117</v>
      </c>
      <c r="C58" s="115" t="s">
        <v>118</v>
      </c>
      <c r="D58" s="115"/>
      <c r="E58" s="115"/>
      <c r="F58" s="115" t="s">
        <v>211</v>
      </c>
      <c r="G58" s="116"/>
      <c r="H58" s="117"/>
      <c r="I58" s="118"/>
      <c r="J58" s="117"/>
      <c r="K58" s="123"/>
      <c r="L58" s="119">
        <f>SUM(L50:L57)</f>
        <v>0</v>
      </c>
    </row>
    <row r="59" spans="1:12" s="85" customFormat="1" ht="19.5" customHeight="1" thickBot="1" x14ac:dyDescent="0.25">
      <c r="A59" s="121" t="s">
        <v>105</v>
      </c>
      <c r="B59" s="86" t="s">
        <v>104</v>
      </c>
      <c r="C59" s="87" t="s">
        <v>219</v>
      </c>
      <c r="D59" s="88"/>
      <c r="E59" s="88"/>
      <c r="F59" s="87" t="s">
        <v>220</v>
      </c>
      <c r="G59" s="89"/>
      <c r="H59" s="90"/>
      <c r="I59" s="91"/>
      <c r="J59" s="90"/>
      <c r="K59" s="120"/>
      <c r="L59" s="101"/>
    </row>
    <row r="60" spans="1:12" s="85" customFormat="1" ht="13.5" customHeight="1" thickBot="1" x14ac:dyDescent="0.25">
      <c r="A60" s="8" t="s">
        <v>6</v>
      </c>
      <c r="B60" s="67">
        <f>1+MAX($B$13:B59)</f>
        <v>11</v>
      </c>
      <c r="C60" s="134" t="s">
        <v>221</v>
      </c>
      <c r="D60" s="134"/>
      <c r="E60" s="134" t="s">
        <v>114</v>
      </c>
      <c r="F60" s="149" t="s">
        <v>222</v>
      </c>
      <c r="G60" s="134" t="s">
        <v>121</v>
      </c>
      <c r="H60" s="136">
        <f>2.27*1*2.328</f>
        <v>5.2845599999999999</v>
      </c>
      <c r="I60" s="137"/>
      <c r="J60" s="136"/>
      <c r="K60" s="150"/>
      <c r="L60" s="82">
        <f>ROUND((ROUND(H60,3))*(ROUND(K60,2)),2)</f>
        <v>0</v>
      </c>
    </row>
    <row r="61" spans="1:12" s="85" customFormat="1" ht="12.75" customHeight="1" x14ac:dyDescent="0.2">
      <c r="A61" s="8" t="s">
        <v>5</v>
      </c>
      <c r="B61" s="18"/>
      <c r="C61" s="15"/>
      <c r="D61" s="15"/>
      <c r="E61" s="15"/>
      <c r="F61" s="130" t="s">
        <v>223</v>
      </c>
      <c r="G61" s="9"/>
      <c r="H61" s="9"/>
      <c r="I61" s="9"/>
      <c r="J61" s="9"/>
      <c r="K61" s="9"/>
      <c r="L61" s="19"/>
    </row>
    <row r="62" spans="1:12" s="85" customFormat="1" ht="12.75" customHeight="1" x14ac:dyDescent="0.2">
      <c r="A62" s="8" t="s">
        <v>7</v>
      </c>
      <c r="B62" s="18"/>
      <c r="C62" s="15"/>
      <c r="D62" s="15"/>
      <c r="E62" s="15"/>
      <c r="F62" s="130" t="s">
        <v>224</v>
      </c>
      <c r="G62" s="9"/>
      <c r="H62" s="9"/>
      <c r="I62" s="9"/>
      <c r="J62" s="9"/>
      <c r="K62" s="9"/>
      <c r="L62" s="19"/>
    </row>
    <row r="63" spans="1:12" s="85" customFormat="1" ht="12.75" customHeight="1" thickBot="1" x14ac:dyDescent="0.25">
      <c r="A63" s="8" t="s">
        <v>8</v>
      </c>
      <c r="B63" s="20"/>
      <c r="C63" s="17"/>
      <c r="D63" s="17"/>
      <c r="E63" s="17"/>
      <c r="F63" s="132" t="s">
        <v>204</v>
      </c>
      <c r="G63" s="10"/>
      <c r="H63" s="10"/>
      <c r="I63" s="10"/>
      <c r="J63" s="10"/>
      <c r="K63" s="10"/>
      <c r="L63" s="21"/>
    </row>
    <row r="64" spans="1:12" s="85" customFormat="1" ht="13.5" thickBot="1" x14ac:dyDescent="0.25">
      <c r="A64" s="121" t="s">
        <v>100</v>
      </c>
      <c r="B64" s="107" t="s">
        <v>117</v>
      </c>
      <c r="C64" s="108" t="s">
        <v>118</v>
      </c>
      <c r="D64" s="108"/>
      <c r="E64" s="108"/>
      <c r="F64" s="108" t="s">
        <v>218</v>
      </c>
      <c r="G64" s="109"/>
      <c r="H64" s="110"/>
      <c r="I64" s="111"/>
      <c r="J64" s="110"/>
      <c r="K64" s="122"/>
      <c r="L64" s="112">
        <f>SUM(L60:L63)</f>
        <v>0</v>
      </c>
    </row>
    <row r="65" spans="1:12" s="85" customFormat="1" ht="19.5" customHeight="1" thickBot="1" x14ac:dyDescent="0.25">
      <c r="A65" s="121" t="s">
        <v>105</v>
      </c>
      <c r="B65" s="142" t="s">
        <v>104</v>
      </c>
      <c r="C65" s="140" t="s">
        <v>207</v>
      </c>
      <c r="D65" s="143"/>
      <c r="E65" s="143"/>
      <c r="F65" s="140" t="s">
        <v>212</v>
      </c>
      <c r="G65" s="144"/>
      <c r="H65" s="145"/>
      <c r="I65" s="146"/>
      <c r="J65" s="145"/>
      <c r="K65" s="147"/>
      <c r="L65" s="148"/>
    </row>
    <row r="66" spans="1:12" s="85" customFormat="1" ht="13.5" customHeight="1" thickBot="1" x14ac:dyDescent="0.25">
      <c r="A66" s="8" t="s">
        <v>6</v>
      </c>
      <c r="B66" s="133">
        <f>1+MAX($B$13:B60)</f>
        <v>12</v>
      </c>
      <c r="C66" s="134" t="s">
        <v>131</v>
      </c>
      <c r="D66" s="134"/>
      <c r="E66" s="134" t="s">
        <v>114</v>
      </c>
      <c r="F66" s="135" t="s">
        <v>132</v>
      </c>
      <c r="G66" s="134" t="s">
        <v>121</v>
      </c>
      <c r="H66" s="136">
        <v>26</v>
      </c>
      <c r="I66" s="137"/>
      <c r="J66" s="136"/>
      <c r="K66" s="138"/>
      <c r="L66" s="139">
        <f>ROUND((ROUND(H66,3))*(ROUND(K66,2)),2)</f>
        <v>0</v>
      </c>
    </row>
    <row r="67" spans="1:12" s="85" customFormat="1" ht="12.75" customHeight="1" x14ac:dyDescent="0.2">
      <c r="A67" s="8" t="s">
        <v>5</v>
      </c>
      <c r="B67" s="18"/>
      <c r="C67" s="15"/>
      <c r="D67" s="15"/>
      <c r="E67" s="15"/>
      <c r="F67" s="70"/>
      <c r="G67" s="9"/>
      <c r="H67" s="9"/>
      <c r="I67" s="9"/>
      <c r="J67" s="9"/>
      <c r="K67" s="9"/>
      <c r="L67" s="19"/>
    </row>
    <row r="68" spans="1:12" s="85" customFormat="1" ht="12.75" customHeight="1" x14ac:dyDescent="0.2">
      <c r="A68" s="8" t="s">
        <v>7</v>
      </c>
      <c r="B68" s="18"/>
      <c r="C68" s="15"/>
      <c r="D68" s="15"/>
      <c r="E68" s="15"/>
      <c r="F68" s="71" t="s">
        <v>130</v>
      </c>
      <c r="G68" s="9"/>
      <c r="H68" s="9"/>
      <c r="I68" s="9"/>
      <c r="J68" s="9"/>
      <c r="K68" s="9"/>
      <c r="L68" s="19"/>
    </row>
    <row r="69" spans="1:12" s="85" customFormat="1" ht="12.75" customHeight="1" thickBot="1" x14ac:dyDescent="0.25">
      <c r="A69" s="8" t="s">
        <v>8</v>
      </c>
      <c r="B69" s="20"/>
      <c r="C69" s="17"/>
      <c r="D69" s="17"/>
      <c r="E69" s="17"/>
      <c r="F69" s="132" t="s">
        <v>204</v>
      </c>
      <c r="G69" s="10"/>
      <c r="H69" s="10"/>
      <c r="I69" s="10"/>
      <c r="J69" s="10"/>
      <c r="K69" s="10"/>
      <c r="L69" s="21"/>
    </row>
    <row r="70" spans="1:12" s="85" customFormat="1" ht="13.5" customHeight="1" thickBot="1" x14ac:dyDescent="0.25">
      <c r="A70" s="8" t="s">
        <v>6</v>
      </c>
      <c r="B70" s="67">
        <f>1+MAX($B$13:B69)</f>
        <v>13</v>
      </c>
      <c r="C70" s="68" t="s">
        <v>133</v>
      </c>
      <c r="D70" s="68"/>
      <c r="E70" s="68" t="s">
        <v>114</v>
      </c>
      <c r="F70" s="69" t="s">
        <v>134</v>
      </c>
      <c r="G70" s="68" t="s">
        <v>121</v>
      </c>
      <c r="H70" s="73">
        <v>4.5</v>
      </c>
      <c r="I70" s="80"/>
      <c r="J70" s="73"/>
      <c r="K70" s="81"/>
      <c r="L70" s="82">
        <f>ROUND((ROUND(H70,3))*(ROUND(K70,2)),2)</f>
        <v>0</v>
      </c>
    </row>
    <row r="71" spans="1:12" s="85" customFormat="1" ht="12.75" customHeight="1" x14ac:dyDescent="0.2">
      <c r="A71" s="8" t="s">
        <v>5</v>
      </c>
      <c r="B71" s="18"/>
      <c r="C71" s="15"/>
      <c r="D71" s="15"/>
      <c r="E71" s="15"/>
      <c r="F71" s="70" t="s">
        <v>135</v>
      </c>
      <c r="G71" s="9"/>
      <c r="H71" s="9"/>
      <c r="I71" s="9"/>
      <c r="J71" s="9"/>
      <c r="K71" s="9"/>
      <c r="L71" s="19"/>
    </row>
    <row r="72" spans="1:12" s="85" customFormat="1" ht="12.75" customHeight="1" x14ac:dyDescent="0.2">
      <c r="A72" s="8" t="s">
        <v>7</v>
      </c>
      <c r="B72" s="18"/>
      <c r="C72" s="15"/>
      <c r="D72" s="15"/>
      <c r="E72" s="15"/>
      <c r="F72" s="71" t="s">
        <v>136</v>
      </c>
      <c r="G72" s="9"/>
      <c r="H72" s="9"/>
      <c r="I72" s="9"/>
      <c r="J72" s="9"/>
      <c r="K72" s="9"/>
      <c r="L72" s="19"/>
    </row>
    <row r="73" spans="1:12" s="85" customFormat="1" ht="12.75" customHeight="1" thickBot="1" x14ac:dyDescent="0.25">
      <c r="A73" s="8" t="s">
        <v>8</v>
      </c>
      <c r="B73" s="20"/>
      <c r="C73" s="17"/>
      <c r="D73" s="17"/>
      <c r="E73" s="17"/>
      <c r="F73" s="132" t="s">
        <v>204</v>
      </c>
      <c r="G73" s="10"/>
      <c r="H73" s="10"/>
      <c r="I73" s="10"/>
      <c r="J73" s="10"/>
      <c r="K73" s="10"/>
      <c r="L73" s="21"/>
    </row>
    <row r="74" spans="1:12" s="85" customFormat="1" ht="13.5" customHeight="1" thickBot="1" x14ac:dyDescent="0.25">
      <c r="A74" s="8" t="s">
        <v>6</v>
      </c>
      <c r="B74" s="67">
        <f>1+MAX($B$13:B73)</f>
        <v>14</v>
      </c>
      <c r="C74" s="125" t="s">
        <v>225</v>
      </c>
      <c r="D74" s="125"/>
      <c r="E74" s="125" t="s">
        <v>114</v>
      </c>
      <c r="F74" s="128" t="s">
        <v>226</v>
      </c>
      <c r="G74" s="125" t="s">
        <v>121</v>
      </c>
      <c r="H74" s="126">
        <f>2.27*1*1.928</f>
        <v>4.3765599999999996</v>
      </c>
      <c r="I74" s="127"/>
      <c r="J74" s="126"/>
      <c r="K74" s="129"/>
      <c r="L74" s="82">
        <f>ROUND((ROUND(H74,3))*(ROUND(K74,2)),2)</f>
        <v>0</v>
      </c>
    </row>
    <row r="75" spans="1:12" s="85" customFormat="1" ht="12.75" customHeight="1" x14ac:dyDescent="0.2">
      <c r="A75" s="8" t="s">
        <v>5</v>
      </c>
      <c r="B75" s="18"/>
      <c r="C75" s="15"/>
      <c r="D75" s="15"/>
      <c r="E75" s="15"/>
      <c r="F75" s="130" t="s">
        <v>227</v>
      </c>
      <c r="G75" s="9"/>
      <c r="H75" s="9"/>
      <c r="I75" s="9"/>
      <c r="J75" s="9"/>
      <c r="K75" s="9"/>
      <c r="L75" s="19"/>
    </row>
    <row r="76" spans="1:12" s="85" customFormat="1" ht="12.75" customHeight="1" x14ac:dyDescent="0.2">
      <c r="A76" s="8" t="s">
        <v>7</v>
      </c>
      <c r="B76" s="18"/>
      <c r="C76" s="15"/>
      <c r="D76" s="15"/>
      <c r="E76" s="15"/>
      <c r="F76" s="130" t="s">
        <v>231</v>
      </c>
      <c r="G76" s="9"/>
      <c r="H76" s="9"/>
      <c r="I76" s="9"/>
      <c r="J76" s="9"/>
      <c r="K76" s="9"/>
      <c r="L76" s="19"/>
    </row>
    <row r="77" spans="1:12" s="85" customFormat="1" ht="12.75" customHeight="1" thickBot="1" x14ac:dyDescent="0.25">
      <c r="A77" s="8" t="s">
        <v>8</v>
      </c>
      <c r="B77" s="20"/>
      <c r="C77" s="17"/>
      <c r="D77" s="17"/>
      <c r="E77" s="17"/>
      <c r="F77" s="132" t="s">
        <v>204</v>
      </c>
      <c r="G77" s="10"/>
      <c r="H77" s="10"/>
      <c r="I77" s="10"/>
      <c r="J77" s="10"/>
      <c r="K77" s="10"/>
      <c r="L77" s="21"/>
    </row>
    <row r="78" spans="1:12" s="85" customFormat="1" ht="13.5" customHeight="1" thickBot="1" x14ac:dyDescent="0.25">
      <c r="A78" s="8" t="s">
        <v>6</v>
      </c>
      <c r="B78" s="67">
        <f>1+MAX($B$13:B77)</f>
        <v>15</v>
      </c>
      <c r="C78" s="125" t="s">
        <v>228</v>
      </c>
      <c r="D78" s="125"/>
      <c r="E78" s="125" t="s">
        <v>114</v>
      </c>
      <c r="F78" s="128" t="s">
        <v>229</v>
      </c>
      <c r="G78" s="125" t="s">
        <v>121</v>
      </c>
      <c r="H78" s="126">
        <f>2.27*1*0.3</f>
        <v>0.68099999999999994</v>
      </c>
      <c r="I78" s="127"/>
      <c r="J78" s="126"/>
      <c r="K78" s="129"/>
      <c r="L78" s="82">
        <f>ROUND((ROUND(H78,3))*(ROUND(K78,2)),2)</f>
        <v>0</v>
      </c>
    </row>
    <row r="79" spans="1:12" s="85" customFormat="1" ht="12.75" customHeight="1" x14ac:dyDescent="0.2">
      <c r="A79" s="8" t="s">
        <v>5</v>
      </c>
      <c r="B79" s="18"/>
      <c r="C79" s="15"/>
      <c r="D79" s="15"/>
      <c r="E79" s="15"/>
      <c r="F79" s="130"/>
      <c r="G79" s="9"/>
      <c r="H79" s="9"/>
      <c r="I79" s="9"/>
      <c r="J79" s="9"/>
      <c r="K79" s="9"/>
      <c r="L79" s="19"/>
    </row>
    <row r="80" spans="1:12" s="85" customFormat="1" ht="12.75" customHeight="1" x14ac:dyDescent="0.2">
      <c r="A80" s="8" t="s">
        <v>7</v>
      </c>
      <c r="B80" s="18"/>
      <c r="C80" s="15"/>
      <c r="D80" s="15"/>
      <c r="E80" s="15"/>
      <c r="F80" s="130" t="s">
        <v>230</v>
      </c>
      <c r="G80" s="9"/>
      <c r="H80" s="9"/>
      <c r="I80" s="9"/>
      <c r="J80" s="9"/>
      <c r="K80" s="9"/>
      <c r="L80" s="19"/>
    </row>
    <row r="81" spans="1:12" s="85" customFormat="1" ht="12.75" customHeight="1" thickBot="1" x14ac:dyDescent="0.25">
      <c r="A81" s="8" t="s">
        <v>8</v>
      </c>
      <c r="B81" s="20"/>
      <c r="C81" s="17"/>
      <c r="D81" s="17"/>
      <c r="E81" s="17"/>
      <c r="F81" s="132" t="s">
        <v>204</v>
      </c>
      <c r="G81" s="10"/>
      <c r="H81" s="10"/>
      <c r="I81" s="10"/>
      <c r="J81" s="10"/>
      <c r="K81" s="10"/>
      <c r="L81" s="21"/>
    </row>
    <row r="82" spans="1:12" s="85" customFormat="1" ht="12.75" customHeight="1" thickBot="1" x14ac:dyDescent="0.25">
      <c r="A82" s="121" t="s">
        <v>100</v>
      </c>
      <c r="B82" s="107" t="s">
        <v>117</v>
      </c>
      <c r="C82" s="108" t="s">
        <v>118</v>
      </c>
      <c r="D82" s="108"/>
      <c r="E82" s="108"/>
      <c r="F82" s="141" t="s">
        <v>212</v>
      </c>
      <c r="G82" s="109"/>
      <c r="H82" s="110"/>
      <c r="I82" s="111"/>
      <c r="J82" s="110"/>
      <c r="K82" s="122"/>
      <c r="L82" s="112">
        <f>SUM(L66:L78)</f>
        <v>0</v>
      </c>
    </row>
    <row r="83" spans="1:12" s="85" customFormat="1" ht="19.5" customHeight="1" thickBot="1" x14ac:dyDescent="0.25">
      <c r="A83" s="121" t="s">
        <v>105</v>
      </c>
      <c r="B83" s="86" t="s">
        <v>104</v>
      </c>
      <c r="C83" s="87" t="s">
        <v>208</v>
      </c>
      <c r="D83" s="88"/>
      <c r="E83" s="88"/>
      <c r="F83" s="87" t="s">
        <v>213</v>
      </c>
      <c r="G83" s="89"/>
      <c r="H83" s="90"/>
      <c r="I83" s="91"/>
      <c r="J83" s="90"/>
      <c r="K83" s="120"/>
      <c r="L83" s="101"/>
    </row>
    <row r="84" spans="1:12" s="85" customFormat="1" ht="13.5" customHeight="1" thickBot="1" x14ac:dyDescent="0.25">
      <c r="A84" s="8" t="s">
        <v>6</v>
      </c>
      <c r="B84" s="133">
        <f>1+MAX($B$13:B78)</f>
        <v>16</v>
      </c>
      <c r="C84" s="134" t="s">
        <v>137</v>
      </c>
      <c r="D84" s="134"/>
      <c r="E84" s="134" t="s">
        <v>114</v>
      </c>
      <c r="F84" s="135" t="s">
        <v>138</v>
      </c>
      <c r="G84" s="134" t="s">
        <v>139</v>
      </c>
      <c r="H84" s="136">
        <v>315</v>
      </c>
      <c r="I84" s="137"/>
      <c r="J84" s="136"/>
      <c r="K84" s="138"/>
      <c r="L84" s="139">
        <f>ROUND((ROUND(H84,3))*(ROUND(K84,2)),2)</f>
        <v>0</v>
      </c>
    </row>
    <row r="85" spans="1:12" s="85" customFormat="1" ht="12.75" customHeight="1" x14ac:dyDescent="0.2">
      <c r="A85" s="8" t="s">
        <v>5</v>
      </c>
      <c r="B85" s="18"/>
      <c r="C85" s="15"/>
      <c r="D85" s="15"/>
      <c r="E85" s="15"/>
      <c r="F85" s="70"/>
      <c r="G85" s="9"/>
      <c r="H85" s="9"/>
      <c r="I85" s="9"/>
      <c r="J85" s="9"/>
      <c r="K85" s="9"/>
      <c r="L85" s="19"/>
    </row>
    <row r="86" spans="1:12" s="85" customFormat="1" ht="12.75" customHeight="1" x14ac:dyDescent="0.2">
      <c r="A86" s="8" t="s">
        <v>7</v>
      </c>
      <c r="B86" s="18"/>
      <c r="C86" s="15"/>
      <c r="D86" s="15"/>
      <c r="E86" s="15"/>
      <c r="F86" s="71" t="s">
        <v>168</v>
      </c>
      <c r="G86" s="9"/>
      <c r="H86" s="9"/>
      <c r="I86" s="9"/>
      <c r="J86" s="9"/>
      <c r="K86" s="9"/>
      <c r="L86" s="19"/>
    </row>
    <row r="87" spans="1:12" s="85" customFormat="1" ht="12.75" customHeight="1" thickBot="1" x14ac:dyDescent="0.25">
      <c r="A87" s="8" t="s">
        <v>8</v>
      </c>
      <c r="B87" s="20"/>
      <c r="C87" s="17"/>
      <c r="D87" s="17"/>
      <c r="E87" s="17"/>
      <c r="F87" s="132" t="s">
        <v>204</v>
      </c>
      <c r="G87" s="10"/>
      <c r="H87" s="10"/>
      <c r="I87" s="10"/>
      <c r="J87" s="10"/>
      <c r="K87" s="10"/>
      <c r="L87" s="21"/>
    </row>
    <row r="88" spans="1:12" s="85" customFormat="1" ht="13.5" customHeight="1" thickBot="1" x14ac:dyDescent="0.25">
      <c r="A88" s="8" t="s">
        <v>6</v>
      </c>
      <c r="B88" s="67">
        <f>1+MAX($B$13:B87)</f>
        <v>17</v>
      </c>
      <c r="C88" s="68" t="s">
        <v>140</v>
      </c>
      <c r="D88" s="68"/>
      <c r="E88" s="68" t="s">
        <v>114</v>
      </c>
      <c r="F88" s="69" t="s">
        <v>141</v>
      </c>
      <c r="G88" s="68" t="s">
        <v>121</v>
      </c>
      <c r="H88" s="73">
        <v>7</v>
      </c>
      <c r="I88" s="80"/>
      <c r="J88" s="73"/>
      <c r="K88" s="81"/>
      <c r="L88" s="82">
        <f>ROUND((ROUND(H88,3))*(ROUND(K88,2)),2)</f>
        <v>0</v>
      </c>
    </row>
    <row r="89" spans="1:12" s="85" customFormat="1" ht="12.75" customHeight="1" x14ac:dyDescent="0.2">
      <c r="A89" s="8" t="s">
        <v>5</v>
      </c>
      <c r="B89" s="18"/>
      <c r="C89" s="15"/>
      <c r="D89" s="15"/>
      <c r="E89" s="15"/>
      <c r="F89" s="70"/>
      <c r="G89" s="9"/>
      <c r="H89" s="9"/>
      <c r="I89" s="9"/>
      <c r="J89" s="9"/>
      <c r="K89" s="9"/>
      <c r="L89" s="19"/>
    </row>
    <row r="90" spans="1:12" s="85" customFormat="1" ht="12.75" customHeight="1" x14ac:dyDescent="0.2">
      <c r="A90" s="8" t="s">
        <v>7</v>
      </c>
      <c r="B90" s="18"/>
      <c r="C90" s="15"/>
      <c r="D90" s="15"/>
      <c r="E90" s="15"/>
      <c r="F90" s="71" t="s">
        <v>142</v>
      </c>
      <c r="G90" s="9"/>
      <c r="H90" s="9"/>
      <c r="I90" s="9"/>
      <c r="J90" s="9"/>
      <c r="K90" s="9"/>
      <c r="L90" s="19"/>
    </row>
    <row r="91" spans="1:12" s="85" customFormat="1" ht="12.75" customHeight="1" thickBot="1" x14ac:dyDescent="0.25">
      <c r="A91" s="151" t="s">
        <v>8</v>
      </c>
      <c r="B91" s="18"/>
      <c r="C91" s="15"/>
      <c r="D91" s="15"/>
      <c r="E91" s="15"/>
      <c r="F91" s="132" t="s">
        <v>204</v>
      </c>
      <c r="G91" s="9"/>
      <c r="H91" s="9"/>
      <c r="I91" s="9"/>
      <c r="J91" s="9"/>
      <c r="K91" s="9"/>
      <c r="L91" s="19"/>
    </row>
    <row r="92" spans="1:12" s="85" customFormat="1" ht="13.5" customHeight="1" thickBot="1" x14ac:dyDescent="0.25">
      <c r="A92" s="8" t="s">
        <v>6</v>
      </c>
      <c r="B92" s="67">
        <f>1+MAX($B$13:B91)</f>
        <v>18</v>
      </c>
      <c r="C92" s="68" t="s">
        <v>187</v>
      </c>
      <c r="D92" s="68"/>
      <c r="E92" s="68" t="s">
        <v>114</v>
      </c>
      <c r="F92" s="69" t="s">
        <v>188</v>
      </c>
      <c r="G92" s="68" t="s">
        <v>121</v>
      </c>
      <c r="H92" s="73">
        <v>6</v>
      </c>
      <c r="I92" s="80"/>
      <c r="J92" s="73"/>
      <c r="K92" s="81"/>
      <c r="L92" s="82">
        <f>ROUND((ROUND(H92,3))*(ROUND(K92,2)),2)</f>
        <v>0</v>
      </c>
    </row>
    <row r="93" spans="1:12" s="85" customFormat="1" ht="12.75" customHeight="1" x14ac:dyDescent="0.2">
      <c r="A93" s="8" t="s">
        <v>5</v>
      </c>
      <c r="B93" s="18"/>
      <c r="C93" s="15"/>
      <c r="D93" s="15"/>
      <c r="E93" s="15"/>
      <c r="F93" s="70"/>
      <c r="G93" s="9"/>
      <c r="H93" s="9"/>
      <c r="I93" s="9"/>
      <c r="J93" s="9"/>
      <c r="K93" s="9"/>
      <c r="L93" s="19"/>
    </row>
    <row r="94" spans="1:12" s="85" customFormat="1" ht="12.75" customHeight="1" x14ac:dyDescent="0.2">
      <c r="A94" s="8" t="s">
        <v>7</v>
      </c>
      <c r="B94" s="18"/>
      <c r="C94" s="15"/>
      <c r="D94" s="15"/>
      <c r="E94" s="15"/>
      <c r="F94" s="71" t="s">
        <v>142</v>
      </c>
      <c r="G94" s="9"/>
      <c r="H94" s="9"/>
      <c r="I94" s="9"/>
      <c r="J94" s="9"/>
      <c r="K94" s="9"/>
      <c r="L94" s="19"/>
    </row>
    <row r="95" spans="1:12" s="85" customFormat="1" ht="12.75" customHeight="1" thickBot="1" x14ac:dyDescent="0.25">
      <c r="A95" s="8" t="s">
        <v>8</v>
      </c>
      <c r="B95" s="20"/>
      <c r="C95" s="17"/>
      <c r="D95" s="17"/>
      <c r="E95" s="17"/>
      <c r="F95" s="132" t="s">
        <v>204</v>
      </c>
      <c r="G95" s="10"/>
      <c r="H95" s="10"/>
      <c r="I95" s="10"/>
      <c r="J95" s="10"/>
      <c r="K95" s="10"/>
      <c r="L95" s="21"/>
    </row>
    <row r="96" spans="1:12" s="85" customFormat="1" ht="13.5" customHeight="1" thickBot="1" x14ac:dyDescent="0.25">
      <c r="A96" s="8" t="s">
        <v>6</v>
      </c>
      <c r="B96" s="67">
        <f>1+MAX($B$13:B95)</f>
        <v>19</v>
      </c>
      <c r="C96" s="125" t="s">
        <v>245</v>
      </c>
      <c r="D96" s="125"/>
      <c r="E96" s="125" t="s">
        <v>114</v>
      </c>
      <c r="F96" s="128" t="s">
        <v>246</v>
      </c>
      <c r="G96" s="125" t="s">
        <v>139</v>
      </c>
      <c r="H96" s="126">
        <v>40</v>
      </c>
      <c r="I96" s="127"/>
      <c r="J96" s="126"/>
      <c r="K96" s="81"/>
      <c r="L96" s="82">
        <f>ROUND((ROUND(H96,3))*(ROUND(K96,2)),2)</f>
        <v>0</v>
      </c>
    </row>
    <row r="97" spans="1:12" s="85" customFormat="1" ht="12.75" customHeight="1" x14ac:dyDescent="0.2">
      <c r="A97" s="8" t="s">
        <v>5</v>
      </c>
      <c r="B97" s="18"/>
      <c r="C97" s="15"/>
      <c r="D97" s="15"/>
      <c r="E97" s="15"/>
      <c r="F97" s="130"/>
      <c r="G97" s="9"/>
      <c r="H97" s="9"/>
      <c r="I97" s="9"/>
      <c r="J97" s="9"/>
      <c r="K97" s="9"/>
      <c r="L97" s="19"/>
    </row>
    <row r="98" spans="1:12" s="85" customFormat="1" ht="12.75" customHeight="1" x14ac:dyDescent="0.2">
      <c r="A98" s="8" t="s">
        <v>7</v>
      </c>
      <c r="B98" s="18"/>
      <c r="C98" s="15"/>
      <c r="D98" s="15"/>
      <c r="E98" s="15"/>
      <c r="F98" s="131" t="s">
        <v>125</v>
      </c>
      <c r="G98" s="9"/>
      <c r="H98" s="9"/>
      <c r="I98" s="9"/>
      <c r="J98" s="9"/>
      <c r="K98" s="9"/>
      <c r="L98" s="19"/>
    </row>
    <row r="99" spans="1:12" s="85" customFormat="1" ht="12.75" customHeight="1" thickBot="1" x14ac:dyDescent="0.25">
      <c r="A99" s="8" t="s">
        <v>8</v>
      </c>
      <c r="B99" s="20"/>
      <c r="C99" s="17"/>
      <c r="D99" s="17"/>
      <c r="E99" s="17"/>
      <c r="F99" s="132" t="s">
        <v>204</v>
      </c>
      <c r="G99" s="10"/>
      <c r="H99" s="10"/>
      <c r="I99" s="10"/>
      <c r="J99" s="10"/>
      <c r="K99" s="10"/>
      <c r="L99" s="21"/>
    </row>
    <row r="100" spans="1:12" s="85" customFormat="1" ht="13.5" customHeight="1" thickBot="1" x14ac:dyDescent="0.25">
      <c r="A100" s="121" t="s">
        <v>100</v>
      </c>
      <c r="B100" s="107" t="s">
        <v>117</v>
      </c>
      <c r="C100" s="108" t="s">
        <v>118</v>
      </c>
      <c r="D100" s="108"/>
      <c r="E100" s="108"/>
      <c r="F100" s="108" t="s">
        <v>213</v>
      </c>
      <c r="G100" s="109"/>
      <c r="H100" s="110"/>
      <c r="I100" s="111"/>
      <c r="J100" s="110"/>
      <c r="K100" s="122"/>
      <c r="L100" s="112">
        <f>SUM(L84:L99)</f>
        <v>0</v>
      </c>
    </row>
    <row r="101" spans="1:12" ht="19.5" customHeight="1" thickBot="1" x14ac:dyDescent="0.25">
      <c r="A101" s="92" t="s">
        <v>105</v>
      </c>
      <c r="B101" s="86" t="s">
        <v>104</v>
      </c>
      <c r="C101" s="87" t="s">
        <v>209</v>
      </c>
      <c r="D101" s="88"/>
      <c r="E101" s="88"/>
      <c r="F101" s="87" t="s">
        <v>145</v>
      </c>
      <c r="G101" s="89"/>
      <c r="H101" s="90"/>
      <c r="I101" s="91"/>
      <c r="J101" s="90"/>
      <c r="K101" s="120"/>
      <c r="L101" s="101"/>
    </row>
    <row r="102" spans="1:12" ht="13.5" customHeight="1" thickBot="1" x14ac:dyDescent="0.25">
      <c r="A102" s="8" t="s">
        <v>6</v>
      </c>
      <c r="B102" s="67">
        <f>1+MAX($B$13:B101)</f>
        <v>20</v>
      </c>
      <c r="C102" s="68" t="s">
        <v>146</v>
      </c>
      <c r="D102" s="68"/>
      <c r="E102" s="68" t="s">
        <v>114</v>
      </c>
      <c r="F102" s="69" t="s">
        <v>147</v>
      </c>
      <c r="G102" s="68" t="s">
        <v>124</v>
      </c>
      <c r="H102" s="73">
        <v>58</v>
      </c>
      <c r="I102" s="80"/>
      <c r="J102" s="73"/>
      <c r="K102" s="81"/>
      <c r="L102" s="82">
        <f>ROUND((ROUND(H102,3))*(ROUND(K102,2)),2)</f>
        <v>0</v>
      </c>
    </row>
    <row r="103" spans="1:12" ht="12.75" customHeight="1" x14ac:dyDescent="0.2">
      <c r="A103" s="8" t="s">
        <v>5</v>
      </c>
      <c r="B103" s="18"/>
      <c r="C103" s="15"/>
      <c r="D103" s="15"/>
      <c r="E103" s="15"/>
      <c r="F103" s="70"/>
      <c r="G103" s="9"/>
      <c r="H103" s="9"/>
      <c r="I103" s="9"/>
      <c r="J103" s="9"/>
      <c r="K103" s="9"/>
      <c r="L103" s="19"/>
    </row>
    <row r="104" spans="1:12" ht="12.75" customHeight="1" x14ac:dyDescent="0.2">
      <c r="A104" s="8" t="s">
        <v>7</v>
      </c>
      <c r="B104" s="18"/>
      <c r="C104" s="15"/>
      <c r="D104" s="15"/>
      <c r="E104" s="15"/>
      <c r="F104" s="71" t="s">
        <v>125</v>
      </c>
      <c r="G104" s="9"/>
      <c r="H104" s="9"/>
      <c r="I104" s="9"/>
      <c r="J104" s="9"/>
      <c r="K104" s="9"/>
      <c r="L104" s="19"/>
    </row>
    <row r="105" spans="1:12" ht="12.75" customHeight="1" thickBot="1" x14ac:dyDescent="0.25">
      <c r="A105" s="8" t="s">
        <v>8</v>
      </c>
      <c r="B105" s="20"/>
      <c r="C105" s="17"/>
      <c r="D105" s="17"/>
      <c r="E105" s="17"/>
      <c r="F105" s="132" t="s">
        <v>204</v>
      </c>
      <c r="G105" s="10"/>
      <c r="H105" s="10"/>
      <c r="I105" s="10"/>
      <c r="J105" s="10"/>
      <c r="K105" s="10"/>
      <c r="L105" s="21"/>
    </row>
    <row r="106" spans="1:12" ht="13.5" customHeight="1" thickBot="1" x14ac:dyDescent="0.25">
      <c r="A106" s="8" t="s">
        <v>6</v>
      </c>
      <c r="B106" s="67">
        <f>1+MAX($B$13:B105)</f>
        <v>21</v>
      </c>
      <c r="C106" s="68" t="s">
        <v>148</v>
      </c>
      <c r="D106" s="68"/>
      <c r="E106" s="68" t="s">
        <v>114</v>
      </c>
      <c r="F106" s="69" t="s">
        <v>149</v>
      </c>
      <c r="G106" s="68" t="s">
        <v>139</v>
      </c>
      <c r="H106" s="73">
        <v>105</v>
      </c>
      <c r="I106" s="80"/>
      <c r="J106" s="73"/>
      <c r="K106" s="81"/>
      <c r="L106" s="82">
        <f>ROUND((ROUND(H106,3))*(ROUND(K106,2)),2)</f>
        <v>0</v>
      </c>
    </row>
    <row r="107" spans="1:12" ht="12.75" customHeight="1" x14ac:dyDescent="0.2">
      <c r="A107" s="8" t="s">
        <v>5</v>
      </c>
      <c r="B107" s="18"/>
      <c r="C107" s="15"/>
      <c r="D107" s="15"/>
      <c r="E107" s="15"/>
      <c r="F107" s="70"/>
      <c r="G107" s="9"/>
      <c r="H107" s="9"/>
      <c r="I107" s="9"/>
      <c r="J107" s="9"/>
      <c r="K107" s="9"/>
      <c r="L107" s="19"/>
    </row>
    <row r="108" spans="1:12" ht="12.75" customHeight="1" x14ac:dyDescent="0.2">
      <c r="A108" s="8" t="s">
        <v>7</v>
      </c>
      <c r="B108" s="18"/>
      <c r="C108" s="15"/>
      <c r="D108" s="15"/>
      <c r="E108" s="15"/>
      <c r="F108" s="71" t="s">
        <v>190</v>
      </c>
      <c r="G108" s="9"/>
      <c r="H108" s="9"/>
      <c r="I108" s="9"/>
      <c r="J108" s="9"/>
      <c r="K108" s="9"/>
      <c r="L108" s="19"/>
    </row>
    <row r="109" spans="1:12" ht="12.75" customHeight="1" thickBot="1" x14ac:dyDescent="0.25">
      <c r="A109" s="8" t="s">
        <v>8</v>
      </c>
      <c r="B109" s="20"/>
      <c r="C109" s="17"/>
      <c r="D109" s="17"/>
      <c r="E109" s="17"/>
      <c r="F109" s="132" t="s">
        <v>204</v>
      </c>
      <c r="G109" s="10"/>
      <c r="H109" s="10"/>
      <c r="I109" s="10"/>
      <c r="J109" s="10"/>
      <c r="K109" s="10"/>
      <c r="L109" s="21"/>
    </row>
    <row r="110" spans="1:12" ht="13.5" thickBot="1" x14ac:dyDescent="0.25">
      <c r="A110" s="121" t="s">
        <v>100</v>
      </c>
      <c r="B110" s="113" t="s">
        <v>117</v>
      </c>
      <c r="C110" s="115" t="s">
        <v>118</v>
      </c>
      <c r="D110" s="115"/>
      <c r="E110" s="115"/>
      <c r="F110" s="115" t="s">
        <v>145</v>
      </c>
      <c r="G110" s="116"/>
      <c r="H110" s="117"/>
      <c r="I110" s="118"/>
      <c r="J110" s="117"/>
      <c r="K110" s="123"/>
      <c r="L110" s="119">
        <f>SUM(L102:L109)</f>
        <v>0</v>
      </c>
    </row>
    <row r="111" spans="1:12" ht="19.5" customHeight="1" thickBot="1" x14ac:dyDescent="0.25">
      <c r="A111" s="121" t="s">
        <v>105</v>
      </c>
      <c r="B111" s="86" t="s">
        <v>104</v>
      </c>
      <c r="C111" s="87" t="s">
        <v>232</v>
      </c>
      <c r="D111" s="88"/>
      <c r="E111" s="88"/>
      <c r="F111" s="87" t="s">
        <v>233</v>
      </c>
      <c r="G111" s="89"/>
      <c r="H111" s="90"/>
      <c r="I111" s="91"/>
      <c r="J111" s="90"/>
      <c r="K111" s="120"/>
      <c r="L111" s="101"/>
    </row>
    <row r="112" spans="1:12" ht="13.5" customHeight="1" thickBot="1" x14ac:dyDescent="0.25">
      <c r="A112" s="8" t="s">
        <v>6</v>
      </c>
      <c r="B112" s="67">
        <f>1+MAX($B$13:B111)</f>
        <v>22</v>
      </c>
      <c r="C112" s="125" t="s">
        <v>234</v>
      </c>
      <c r="D112" s="125"/>
      <c r="E112" s="125" t="s">
        <v>114</v>
      </c>
      <c r="F112" s="128" t="s">
        <v>235</v>
      </c>
      <c r="G112" s="125" t="s">
        <v>121</v>
      </c>
      <c r="H112" s="126">
        <f>2.27*1*0.1</f>
        <v>0.22700000000000001</v>
      </c>
      <c r="I112" s="127"/>
      <c r="J112" s="126"/>
      <c r="K112" s="129"/>
      <c r="L112" s="82">
        <f>ROUND((ROUND(H112,3))*(ROUND(K112,2)),2)</f>
        <v>0</v>
      </c>
    </row>
    <row r="113" spans="1:12" ht="12.75" customHeight="1" x14ac:dyDescent="0.2">
      <c r="A113" s="8" t="s">
        <v>5</v>
      </c>
      <c r="B113" s="18"/>
      <c r="C113" s="15"/>
      <c r="D113" s="15"/>
      <c r="E113" s="15"/>
      <c r="F113" s="130"/>
      <c r="G113" s="9"/>
      <c r="H113" s="9"/>
      <c r="I113" s="9"/>
      <c r="J113" s="9"/>
      <c r="K113" s="9"/>
      <c r="L113" s="19"/>
    </row>
    <row r="114" spans="1:12" ht="12.75" customHeight="1" x14ac:dyDescent="0.2">
      <c r="A114" s="8" t="s">
        <v>7</v>
      </c>
      <c r="B114" s="18"/>
      <c r="C114" s="15"/>
      <c r="D114" s="15"/>
      <c r="E114" s="15"/>
      <c r="F114" s="130" t="s">
        <v>236</v>
      </c>
      <c r="G114" s="9"/>
      <c r="H114" s="9"/>
      <c r="I114" s="9"/>
      <c r="J114" s="9"/>
      <c r="K114" s="9"/>
      <c r="L114" s="19"/>
    </row>
    <row r="115" spans="1:12" ht="12.75" customHeight="1" thickBot="1" x14ac:dyDescent="0.25">
      <c r="A115" s="8" t="s">
        <v>8</v>
      </c>
      <c r="B115" s="20"/>
      <c r="C115" s="17"/>
      <c r="D115" s="17"/>
      <c r="E115" s="17"/>
      <c r="F115" s="132" t="s">
        <v>204</v>
      </c>
      <c r="G115" s="10"/>
      <c r="H115" s="10"/>
      <c r="I115" s="10"/>
      <c r="J115" s="10"/>
      <c r="K115" s="10"/>
      <c r="L115" s="21"/>
    </row>
    <row r="116" spans="1:12" ht="13.5" thickBot="1" x14ac:dyDescent="0.25">
      <c r="A116" s="121" t="s">
        <v>100</v>
      </c>
      <c r="B116" s="107" t="s">
        <v>117</v>
      </c>
      <c r="C116" s="108" t="s">
        <v>118</v>
      </c>
      <c r="D116" s="108"/>
      <c r="E116" s="108"/>
      <c r="F116" s="108" t="s">
        <v>218</v>
      </c>
      <c r="G116" s="109"/>
      <c r="H116" s="110"/>
      <c r="I116" s="111"/>
      <c r="J116" s="110"/>
      <c r="K116" s="122"/>
      <c r="L116" s="112">
        <f>SUM(L112:L115)</f>
        <v>0</v>
      </c>
    </row>
    <row r="117" spans="1:12" ht="19.5" customHeight="1" thickBot="1" x14ac:dyDescent="0.25">
      <c r="A117" s="92" t="s">
        <v>105</v>
      </c>
      <c r="B117" s="142" t="s">
        <v>104</v>
      </c>
      <c r="C117" s="140" t="s">
        <v>237</v>
      </c>
      <c r="D117" s="143"/>
      <c r="E117" s="143"/>
      <c r="F117" s="140" t="s">
        <v>150</v>
      </c>
      <c r="G117" s="144"/>
      <c r="H117" s="145"/>
      <c r="I117" s="146"/>
      <c r="J117" s="145"/>
      <c r="K117" s="147"/>
      <c r="L117" s="148"/>
    </row>
    <row r="118" spans="1:12" ht="13.5" customHeight="1" thickBot="1" x14ac:dyDescent="0.25">
      <c r="A118" s="8" t="s">
        <v>6</v>
      </c>
      <c r="B118" s="67">
        <f>1+MAX($B$13:B117)</f>
        <v>23</v>
      </c>
      <c r="C118" s="68" t="s">
        <v>151</v>
      </c>
      <c r="D118" s="68"/>
      <c r="E118" s="68" t="s">
        <v>114</v>
      </c>
      <c r="F118" s="69" t="s">
        <v>152</v>
      </c>
      <c r="G118" s="68" t="s">
        <v>139</v>
      </c>
      <c r="H118" s="73">
        <v>245</v>
      </c>
      <c r="I118" s="80"/>
      <c r="J118" s="73"/>
      <c r="K118" s="81"/>
      <c r="L118" s="82">
        <f>ROUND((ROUND(H118,3))*(ROUND(K118,2)),2)</f>
        <v>0</v>
      </c>
    </row>
    <row r="119" spans="1:12" ht="12.75" customHeight="1" x14ac:dyDescent="0.2">
      <c r="A119" s="8" t="s">
        <v>5</v>
      </c>
      <c r="B119" s="18"/>
      <c r="C119" s="15"/>
      <c r="D119" s="15"/>
      <c r="E119" s="15"/>
      <c r="F119" s="70"/>
      <c r="G119" s="9"/>
      <c r="H119" s="9"/>
      <c r="I119" s="9"/>
      <c r="J119" s="9"/>
      <c r="K119" s="9"/>
      <c r="L119" s="19"/>
    </row>
    <row r="120" spans="1:12" ht="12.75" customHeight="1" x14ac:dyDescent="0.2">
      <c r="A120" s="8" t="s">
        <v>7</v>
      </c>
      <c r="B120" s="18"/>
      <c r="C120" s="15"/>
      <c r="D120" s="15"/>
      <c r="E120" s="15"/>
      <c r="F120" s="71" t="s">
        <v>125</v>
      </c>
      <c r="G120" s="9"/>
      <c r="H120" s="9"/>
      <c r="I120" s="9"/>
      <c r="J120" s="9"/>
      <c r="K120" s="9"/>
      <c r="L120" s="19"/>
    </row>
    <row r="121" spans="1:12" ht="12.75" customHeight="1" thickBot="1" x14ac:dyDescent="0.25">
      <c r="A121" s="8" t="s">
        <v>8</v>
      </c>
      <c r="B121" s="20"/>
      <c r="C121" s="17"/>
      <c r="D121" s="17"/>
      <c r="E121" s="17"/>
      <c r="F121" s="132" t="s">
        <v>204</v>
      </c>
      <c r="G121" s="10"/>
      <c r="H121" s="10"/>
      <c r="I121" s="10"/>
      <c r="J121" s="10"/>
      <c r="K121" s="10"/>
      <c r="L121" s="21"/>
    </row>
    <row r="122" spans="1:12" ht="13.5" customHeight="1" thickBot="1" x14ac:dyDescent="0.25">
      <c r="A122" s="8" t="s">
        <v>6</v>
      </c>
      <c r="B122" s="67">
        <f>1+MAX($B$13:B121)</f>
        <v>24</v>
      </c>
      <c r="C122" s="68" t="s">
        <v>153</v>
      </c>
      <c r="D122" s="68"/>
      <c r="E122" s="68" t="s">
        <v>114</v>
      </c>
      <c r="F122" s="69" t="s">
        <v>154</v>
      </c>
      <c r="G122" s="68" t="s">
        <v>139</v>
      </c>
      <c r="H122" s="73">
        <v>245</v>
      </c>
      <c r="I122" s="80"/>
      <c r="J122" s="73"/>
      <c r="K122" s="81"/>
      <c r="L122" s="82">
        <f>ROUND((ROUND(H122,3))*(ROUND(K122,2)),2)</f>
        <v>0</v>
      </c>
    </row>
    <row r="123" spans="1:12" ht="12.75" customHeight="1" x14ac:dyDescent="0.2">
      <c r="A123" s="8" t="s">
        <v>5</v>
      </c>
      <c r="B123" s="18"/>
      <c r="C123" s="15"/>
      <c r="D123" s="15"/>
      <c r="E123" s="15"/>
      <c r="F123" s="70"/>
      <c r="G123" s="9"/>
      <c r="H123" s="9"/>
      <c r="I123" s="9"/>
      <c r="J123" s="9"/>
      <c r="K123" s="9"/>
      <c r="L123" s="19"/>
    </row>
    <row r="124" spans="1:12" ht="12.75" customHeight="1" x14ac:dyDescent="0.2">
      <c r="A124" s="8" t="s">
        <v>7</v>
      </c>
      <c r="B124" s="18"/>
      <c r="C124" s="15"/>
      <c r="D124" s="15"/>
      <c r="E124" s="15"/>
      <c r="F124" s="71" t="s">
        <v>169</v>
      </c>
      <c r="G124" s="9"/>
      <c r="H124" s="9"/>
      <c r="I124" s="9"/>
      <c r="J124" s="9"/>
      <c r="K124" s="9"/>
      <c r="L124" s="19"/>
    </row>
    <row r="125" spans="1:12" ht="12.75" customHeight="1" thickBot="1" x14ac:dyDescent="0.25">
      <c r="A125" s="8" t="s">
        <v>8</v>
      </c>
      <c r="B125" s="20"/>
      <c r="C125" s="17"/>
      <c r="D125" s="17"/>
      <c r="E125" s="17"/>
      <c r="F125" s="132" t="s">
        <v>204</v>
      </c>
      <c r="G125" s="10"/>
      <c r="H125" s="10"/>
      <c r="I125" s="10"/>
      <c r="J125" s="10"/>
      <c r="K125" s="10"/>
      <c r="L125" s="21"/>
    </row>
    <row r="126" spans="1:12" ht="13.5" customHeight="1" thickBot="1" x14ac:dyDescent="0.25">
      <c r="A126" s="8" t="s">
        <v>6</v>
      </c>
      <c r="B126" s="67">
        <f>1+MAX($B$13:B125)</f>
        <v>25</v>
      </c>
      <c r="C126" s="68" t="s">
        <v>155</v>
      </c>
      <c r="D126" s="68"/>
      <c r="E126" s="68" t="s">
        <v>114</v>
      </c>
      <c r="F126" s="69" t="s">
        <v>156</v>
      </c>
      <c r="G126" s="68" t="s">
        <v>139</v>
      </c>
      <c r="H126" s="73">
        <v>245</v>
      </c>
      <c r="I126" s="80"/>
      <c r="J126" s="73"/>
      <c r="K126" s="81"/>
      <c r="L126" s="82">
        <f>ROUND((ROUND(H126,3))*(ROUND(K126,2)),2)</f>
        <v>0</v>
      </c>
    </row>
    <row r="127" spans="1:12" ht="12.75" customHeight="1" x14ac:dyDescent="0.2">
      <c r="A127" s="8" t="s">
        <v>5</v>
      </c>
      <c r="B127" s="18"/>
      <c r="C127" s="15"/>
      <c r="D127" s="15"/>
      <c r="E127" s="15"/>
      <c r="F127" s="70"/>
      <c r="G127" s="9"/>
      <c r="H127" s="9"/>
      <c r="I127" s="9"/>
      <c r="J127" s="9"/>
      <c r="K127" s="9"/>
      <c r="L127" s="19"/>
    </row>
    <row r="128" spans="1:12" ht="12.75" customHeight="1" x14ac:dyDescent="0.2">
      <c r="A128" s="8" t="s">
        <v>7</v>
      </c>
      <c r="B128" s="18"/>
      <c r="C128" s="15"/>
      <c r="D128" s="15"/>
      <c r="E128" s="15"/>
      <c r="F128" s="71" t="s">
        <v>169</v>
      </c>
      <c r="G128" s="9"/>
      <c r="H128" s="9"/>
      <c r="I128" s="9"/>
      <c r="J128" s="9"/>
      <c r="K128" s="9"/>
      <c r="L128" s="19"/>
    </row>
    <row r="129" spans="1:12" ht="12.75" customHeight="1" thickBot="1" x14ac:dyDescent="0.25">
      <c r="A129" s="8" t="s">
        <v>8</v>
      </c>
      <c r="B129" s="20"/>
      <c r="C129" s="17"/>
      <c r="D129" s="17"/>
      <c r="E129" s="17"/>
      <c r="F129" s="132" t="s">
        <v>204</v>
      </c>
      <c r="G129" s="10"/>
      <c r="H129" s="10"/>
      <c r="I129" s="10"/>
      <c r="J129" s="10"/>
      <c r="K129" s="10"/>
      <c r="L129" s="21"/>
    </row>
    <row r="130" spans="1:12" ht="13.5" customHeight="1" thickBot="1" x14ac:dyDescent="0.25">
      <c r="A130" s="8" t="s">
        <v>6</v>
      </c>
      <c r="B130" s="67">
        <f>1+MAX($B$13:B129)</f>
        <v>26</v>
      </c>
      <c r="C130" s="68" t="s">
        <v>157</v>
      </c>
      <c r="D130" s="68"/>
      <c r="E130" s="68" t="s">
        <v>114</v>
      </c>
      <c r="F130" s="69" t="s">
        <v>158</v>
      </c>
      <c r="G130" s="68" t="s">
        <v>139</v>
      </c>
      <c r="H130" s="73">
        <v>245</v>
      </c>
      <c r="I130" s="80"/>
      <c r="J130" s="73"/>
      <c r="K130" s="81"/>
      <c r="L130" s="82">
        <f>ROUND((ROUND(H130,3))*(ROUND(K130,2)),2)</f>
        <v>0</v>
      </c>
    </row>
    <row r="131" spans="1:12" ht="12.75" customHeight="1" x14ac:dyDescent="0.2">
      <c r="A131" s="8" t="s">
        <v>5</v>
      </c>
      <c r="B131" s="18"/>
      <c r="C131" s="15"/>
      <c r="D131" s="15"/>
      <c r="E131" s="15"/>
      <c r="F131" s="70"/>
      <c r="G131" s="9"/>
      <c r="H131" s="9"/>
      <c r="I131" s="9"/>
      <c r="J131" s="9"/>
      <c r="K131" s="9"/>
      <c r="L131" s="19"/>
    </row>
    <row r="132" spans="1:12" ht="12.75" customHeight="1" x14ac:dyDescent="0.2">
      <c r="A132" s="8" t="s">
        <v>7</v>
      </c>
      <c r="B132" s="18"/>
      <c r="C132" s="15"/>
      <c r="D132" s="15"/>
      <c r="E132" s="15"/>
      <c r="F132" s="71" t="s">
        <v>169</v>
      </c>
      <c r="G132" s="9"/>
      <c r="H132" s="9"/>
      <c r="I132" s="9"/>
      <c r="J132" s="9"/>
      <c r="K132" s="9"/>
      <c r="L132" s="19"/>
    </row>
    <row r="133" spans="1:12" ht="12.75" customHeight="1" thickBot="1" x14ac:dyDescent="0.25">
      <c r="A133" s="8" t="s">
        <v>8</v>
      </c>
      <c r="B133" s="20"/>
      <c r="C133" s="17"/>
      <c r="D133" s="17"/>
      <c r="E133" s="17"/>
      <c r="F133" s="132" t="s">
        <v>204</v>
      </c>
      <c r="G133" s="10"/>
      <c r="H133" s="10"/>
      <c r="I133" s="10"/>
      <c r="J133" s="10"/>
      <c r="K133" s="10"/>
      <c r="L133" s="21"/>
    </row>
    <row r="134" spans="1:12" ht="13.5" customHeight="1" thickBot="1" x14ac:dyDescent="0.25">
      <c r="A134" s="8" t="s">
        <v>6</v>
      </c>
      <c r="B134" s="67">
        <f>1+MAX($B$13:B133)</f>
        <v>27</v>
      </c>
      <c r="C134" s="68" t="s">
        <v>159</v>
      </c>
      <c r="D134" s="68"/>
      <c r="E134" s="68" t="s">
        <v>114</v>
      </c>
      <c r="F134" s="69" t="s">
        <v>160</v>
      </c>
      <c r="G134" s="68" t="s">
        <v>139</v>
      </c>
      <c r="H134" s="73">
        <v>245</v>
      </c>
      <c r="I134" s="80"/>
      <c r="J134" s="73"/>
      <c r="K134" s="81"/>
      <c r="L134" s="82">
        <f>ROUND((ROUND(H134,3))*(ROUND(K134,2)),2)</f>
        <v>0</v>
      </c>
    </row>
    <row r="135" spans="1:12" ht="12.75" customHeight="1" x14ac:dyDescent="0.2">
      <c r="A135" s="8" t="s">
        <v>5</v>
      </c>
      <c r="B135" s="18"/>
      <c r="C135" s="15"/>
      <c r="D135" s="15"/>
      <c r="E135" s="15"/>
      <c r="F135" s="70"/>
      <c r="G135" s="9"/>
      <c r="H135" s="9"/>
      <c r="I135" s="9"/>
      <c r="J135" s="9"/>
      <c r="K135" s="9"/>
      <c r="L135" s="19"/>
    </row>
    <row r="136" spans="1:12" ht="12.75" customHeight="1" x14ac:dyDescent="0.2">
      <c r="A136" s="8" t="s">
        <v>7</v>
      </c>
      <c r="B136" s="18"/>
      <c r="C136" s="15"/>
      <c r="D136" s="15"/>
      <c r="E136" s="15"/>
      <c r="F136" s="71" t="s">
        <v>169</v>
      </c>
      <c r="G136" s="9"/>
      <c r="H136" s="9"/>
      <c r="I136" s="9"/>
      <c r="J136" s="9"/>
      <c r="K136" s="9"/>
      <c r="L136" s="19"/>
    </row>
    <row r="137" spans="1:12" ht="12.75" customHeight="1" thickBot="1" x14ac:dyDescent="0.25">
      <c r="A137" s="8" t="s">
        <v>8</v>
      </c>
      <c r="B137" s="20"/>
      <c r="C137" s="17"/>
      <c r="D137" s="17"/>
      <c r="E137" s="17"/>
      <c r="F137" s="132" t="s">
        <v>204</v>
      </c>
      <c r="G137" s="10"/>
      <c r="H137" s="10"/>
      <c r="I137" s="10"/>
      <c r="J137" s="10"/>
      <c r="K137" s="10"/>
      <c r="L137" s="21"/>
    </row>
    <row r="138" spans="1:12" ht="13.5" customHeight="1" thickBot="1" x14ac:dyDescent="0.25">
      <c r="A138" s="8" t="s">
        <v>6</v>
      </c>
      <c r="B138" s="67">
        <f>1+MAX($B$13:B137)</f>
        <v>28</v>
      </c>
      <c r="C138" s="68" t="s">
        <v>161</v>
      </c>
      <c r="D138" s="68"/>
      <c r="E138" s="68" t="s">
        <v>114</v>
      </c>
      <c r="F138" s="69" t="s">
        <v>162</v>
      </c>
      <c r="G138" s="68" t="s">
        <v>139</v>
      </c>
      <c r="H138" s="73">
        <v>410</v>
      </c>
      <c r="I138" s="80"/>
      <c r="J138" s="73"/>
      <c r="K138" s="81"/>
      <c r="L138" s="82">
        <f>ROUND((ROUND(H138,3))*(ROUND(K138,2)),2)</f>
        <v>0</v>
      </c>
    </row>
    <row r="139" spans="1:12" ht="12.75" customHeight="1" x14ac:dyDescent="0.2">
      <c r="A139" s="8" t="s">
        <v>5</v>
      </c>
      <c r="B139" s="18"/>
      <c r="C139" s="15"/>
      <c r="D139" s="15"/>
      <c r="E139" s="15"/>
      <c r="F139" s="70"/>
      <c r="G139" s="9"/>
      <c r="H139" s="9"/>
      <c r="I139" s="9"/>
      <c r="J139" s="9"/>
      <c r="K139" s="9"/>
      <c r="L139" s="19"/>
    </row>
    <row r="140" spans="1:12" ht="12.75" customHeight="1" x14ac:dyDescent="0.2">
      <c r="A140" s="8" t="s">
        <v>7</v>
      </c>
      <c r="B140" s="18"/>
      <c r="C140" s="15"/>
      <c r="D140" s="15"/>
      <c r="E140" s="15"/>
      <c r="F140" s="71" t="s">
        <v>191</v>
      </c>
      <c r="G140" s="9"/>
      <c r="H140" s="9"/>
      <c r="I140" s="9"/>
      <c r="J140" s="9"/>
      <c r="K140" s="9"/>
      <c r="L140" s="19"/>
    </row>
    <row r="141" spans="1:12" ht="12.75" customHeight="1" thickBot="1" x14ac:dyDescent="0.25">
      <c r="A141" s="8" t="s">
        <v>8</v>
      </c>
      <c r="B141" s="20"/>
      <c r="C141" s="17"/>
      <c r="D141" s="17"/>
      <c r="E141" s="17"/>
      <c r="F141" s="132" t="s">
        <v>204</v>
      </c>
      <c r="G141" s="10"/>
      <c r="H141" s="10"/>
      <c r="I141" s="10"/>
      <c r="J141" s="10"/>
      <c r="K141" s="10"/>
      <c r="L141" s="21"/>
    </row>
    <row r="142" spans="1:12" ht="13.5" customHeight="1" thickBot="1" x14ac:dyDescent="0.25">
      <c r="A142" s="8" t="s">
        <v>6</v>
      </c>
      <c r="B142" s="67">
        <f>1+MAX($B$13:B141)</f>
        <v>29</v>
      </c>
      <c r="C142" s="68" t="s">
        <v>192</v>
      </c>
      <c r="D142" s="68"/>
      <c r="E142" s="68" t="s">
        <v>114</v>
      </c>
      <c r="F142" s="69" t="s">
        <v>193</v>
      </c>
      <c r="G142" s="68" t="s">
        <v>139</v>
      </c>
      <c r="H142" s="73">
        <v>50</v>
      </c>
      <c r="I142" s="80"/>
      <c r="J142" s="73"/>
      <c r="K142" s="81"/>
      <c r="L142" s="82">
        <f>ROUND((ROUND(H142,3))*(ROUND(K142,2)),2)</f>
        <v>0</v>
      </c>
    </row>
    <row r="143" spans="1:12" ht="12.75" customHeight="1" x14ac:dyDescent="0.2">
      <c r="A143" s="8" t="s">
        <v>5</v>
      </c>
      <c r="B143" s="18"/>
      <c r="C143" s="15"/>
      <c r="D143" s="15"/>
      <c r="E143" s="15"/>
      <c r="F143" s="70" t="s">
        <v>216</v>
      </c>
      <c r="G143" s="9"/>
      <c r="H143" s="9"/>
      <c r="I143" s="9"/>
      <c r="J143" s="9"/>
      <c r="K143" s="9"/>
      <c r="L143" s="19"/>
    </row>
    <row r="144" spans="1:12" ht="12.75" customHeight="1" x14ac:dyDescent="0.2">
      <c r="A144" s="8" t="s">
        <v>7</v>
      </c>
      <c r="B144" s="18"/>
      <c r="C144" s="15"/>
      <c r="D144" s="15"/>
      <c r="E144" s="15"/>
      <c r="F144" s="71" t="s">
        <v>125</v>
      </c>
      <c r="G144" s="9"/>
      <c r="H144" s="9"/>
      <c r="I144" s="9"/>
      <c r="J144" s="9"/>
      <c r="K144" s="9"/>
      <c r="L144" s="19"/>
    </row>
    <row r="145" spans="1:12" ht="12.75" customHeight="1" thickBot="1" x14ac:dyDescent="0.25">
      <c r="A145" s="8" t="s">
        <v>8</v>
      </c>
      <c r="B145" s="20"/>
      <c r="C145" s="17"/>
      <c r="D145" s="17"/>
      <c r="E145" s="17"/>
      <c r="F145" s="132" t="s">
        <v>204</v>
      </c>
      <c r="G145" s="10"/>
      <c r="H145" s="10"/>
      <c r="I145" s="10"/>
      <c r="J145" s="10"/>
      <c r="K145" s="10"/>
      <c r="L145" s="21"/>
    </row>
    <row r="146" spans="1:12" ht="13.5" customHeight="1" thickBot="1" x14ac:dyDescent="0.25">
      <c r="A146" s="8" t="s">
        <v>6</v>
      </c>
      <c r="B146" s="67">
        <f>1+MAX($B$13:B141)</f>
        <v>29</v>
      </c>
      <c r="C146" s="68" t="s">
        <v>170</v>
      </c>
      <c r="D146" s="68"/>
      <c r="E146" s="68" t="s">
        <v>114</v>
      </c>
      <c r="F146" s="69" t="s">
        <v>171</v>
      </c>
      <c r="G146" s="68" t="s">
        <v>139</v>
      </c>
      <c r="H146" s="73">
        <v>18</v>
      </c>
      <c r="I146" s="80"/>
      <c r="J146" s="73"/>
      <c r="K146" s="81"/>
      <c r="L146" s="82">
        <f>ROUND((ROUND(H146,3))*(ROUND(K146,2)),2)</f>
        <v>0</v>
      </c>
    </row>
    <row r="147" spans="1:12" ht="12.75" customHeight="1" x14ac:dyDescent="0.2">
      <c r="A147" s="8" t="s">
        <v>5</v>
      </c>
      <c r="B147" s="18"/>
      <c r="C147" s="15"/>
      <c r="D147" s="15"/>
      <c r="E147" s="15"/>
      <c r="F147" s="70" t="s">
        <v>216</v>
      </c>
      <c r="G147" s="9"/>
      <c r="H147" s="9"/>
      <c r="I147" s="9"/>
      <c r="J147" s="9"/>
      <c r="K147" s="9"/>
      <c r="L147" s="19"/>
    </row>
    <row r="148" spans="1:12" ht="12.75" customHeight="1" x14ac:dyDescent="0.2">
      <c r="A148" s="8" t="s">
        <v>7</v>
      </c>
      <c r="B148" s="18"/>
      <c r="C148" s="15"/>
      <c r="D148" s="15"/>
      <c r="E148" s="15"/>
      <c r="F148" s="71" t="s">
        <v>125</v>
      </c>
      <c r="G148" s="9"/>
      <c r="H148" s="9"/>
      <c r="I148" s="9"/>
      <c r="J148" s="9"/>
      <c r="K148" s="9"/>
      <c r="L148" s="19"/>
    </row>
    <row r="149" spans="1:12" ht="12.75" customHeight="1" thickBot="1" x14ac:dyDescent="0.25">
      <c r="A149" s="8" t="s">
        <v>8</v>
      </c>
      <c r="B149" s="20"/>
      <c r="C149" s="17"/>
      <c r="D149" s="17"/>
      <c r="E149" s="17"/>
      <c r="F149" s="132" t="s">
        <v>204</v>
      </c>
      <c r="G149" s="10"/>
      <c r="H149" s="10"/>
      <c r="I149" s="10"/>
      <c r="J149" s="10"/>
      <c r="K149" s="10"/>
      <c r="L149" s="21"/>
    </row>
    <row r="150" spans="1:12" ht="13.5" customHeight="1" thickBot="1" x14ac:dyDescent="0.25">
      <c r="A150" s="8" t="s">
        <v>6</v>
      </c>
      <c r="B150" s="67">
        <f>1+MAX($B$13:B149)</f>
        <v>30</v>
      </c>
      <c r="C150" s="125" t="s">
        <v>214</v>
      </c>
      <c r="D150" s="125"/>
      <c r="E150" s="125" t="s">
        <v>114</v>
      </c>
      <c r="F150" s="128" t="s">
        <v>215</v>
      </c>
      <c r="G150" s="125" t="s">
        <v>124</v>
      </c>
      <c r="H150" s="126">
        <v>22.5</v>
      </c>
      <c r="I150" s="127"/>
      <c r="J150" s="126"/>
      <c r="K150" s="81"/>
      <c r="L150" s="82">
        <f>ROUND((ROUND(H150,3))*(ROUND(K150,2)),2)</f>
        <v>0</v>
      </c>
    </row>
    <row r="151" spans="1:12" ht="12.75" customHeight="1" x14ac:dyDescent="0.2">
      <c r="A151" s="8" t="s">
        <v>5</v>
      </c>
      <c r="B151" s="18"/>
      <c r="C151" s="15"/>
      <c r="D151" s="15"/>
      <c r="E151" s="15"/>
      <c r="F151" s="130"/>
      <c r="G151" s="9"/>
      <c r="H151" s="9"/>
      <c r="I151" s="9"/>
      <c r="J151" s="9"/>
      <c r="K151" s="9"/>
      <c r="L151" s="19"/>
    </row>
    <row r="152" spans="1:12" ht="12.75" customHeight="1" x14ac:dyDescent="0.2">
      <c r="A152" s="8" t="s">
        <v>7</v>
      </c>
      <c r="B152" s="18"/>
      <c r="C152" s="15"/>
      <c r="D152" s="15"/>
      <c r="E152" s="15"/>
      <c r="F152" s="131" t="s">
        <v>125</v>
      </c>
      <c r="G152" s="9"/>
      <c r="H152" s="9"/>
      <c r="I152" s="9"/>
      <c r="J152" s="9"/>
      <c r="K152" s="9"/>
      <c r="L152" s="19"/>
    </row>
    <row r="153" spans="1:12" ht="12.75" customHeight="1" thickBot="1" x14ac:dyDescent="0.25">
      <c r="A153" s="8" t="s">
        <v>8</v>
      </c>
      <c r="B153" s="20"/>
      <c r="C153" s="17"/>
      <c r="D153" s="17"/>
      <c r="E153" s="17"/>
      <c r="F153" s="132" t="s">
        <v>204</v>
      </c>
      <c r="G153" s="10"/>
      <c r="H153" s="10"/>
      <c r="I153" s="10"/>
      <c r="J153" s="10"/>
      <c r="K153" s="10"/>
      <c r="L153" s="21"/>
    </row>
    <row r="154" spans="1:12" ht="13.5" thickBot="1" x14ac:dyDescent="0.25">
      <c r="A154" s="121" t="s">
        <v>100</v>
      </c>
      <c r="B154" s="113" t="s">
        <v>117</v>
      </c>
      <c r="C154" s="115" t="s">
        <v>118</v>
      </c>
      <c r="D154" s="115"/>
      <c r="E154" s="115"/>
      <c r="F154" s="115" t="s">
        <v>150</v>
      </c>
      <c r="G154" s="116"/>
      <c r="H154" s="117"/>
      <c r="I154" s="118"/>
      <c r="J154" s="117"/>
      <c r="K154" s="123"/>
      <c r="L154" s="119">
        <f>SUM(L118:L149)</f>
        <v>0</v>
      </c>
    </row>
    <row r="155" spans="1:12" ht="19.5" customHeight="1" thickBot="1" x14ac:dyDescent="0.25">
      <c r="A155" s="1" t="s">
        <v>105</v>
      </c>
      <c r="B155" s="86" t="s">
        <v>104</v>
      </c>
      <c r="C155" s="87" t="s">
        <v>238</v>
      </c>
      <c r="D155" s="88"/>
      <c r="E155" s="88"/>
      <c r="F155" s="87" t="s">
        <v>163</v>
      </c>
      <c r="G155" s="89"/>
      <c r="H155" s="90"/>
      <c r="I155" s="91"/>
      <c r="J155" s="90"/>
      <c r="K155" s="120"/>
      <c r="L155" s="101"/>
    </row>
    <row r="156" spans="1:12" ht="13.5" customHeight="1" thickBot="1" x14ac:dyDescent="0.25">
      <c r="A156" s="8" t="s">
        <v>6</v>
      </c>
      <c r="B156" s="67">
        <f>1+MAX($B$13:B155)</f>
        <v>31</v>
      </c>
      <c r="C156" s="125" t="s">
        <v>243</v>
      </c>
      <c r="D156" s="125"/>
      <c r="E156" s="125" t="s">
        <v>114</v>
      </c>
      <c r="F156" s="128" t="s">
        <v>244</v>
      </c>
      <c r="G156" s="125" t="s">
        <v>124</v>
      </c>
      <c r="H156" s="126">
        <v>2.27</v>
      </c>
      <c r="I156" s="127"/>
      <c r="J156" s="126"/>
      <c r="K156" s="129"/>
      <c r="L156" s="82">
        <f>ROUND((ROUND(H156,3))*(ROUND(K156,2)),2)</f>
        <v>0</v>
      </c>
    </row>
    <row r="157" spans="1:12" ht="12.75" customHeight="1" x14ac:dyDescent="0.2">
      <c r="A157" s="8" t="s">
        <v>5</v>
      </c>
      <c r="B157" s="18"/>
      <c r="C157" s="15"/>
      <c r="D157" s="15"/>
      <c r="E157" s="15"/>
      <c r="F157" s="130"/>
      <c r="G157" s="9"/>
      <c r="H157" s="9"/>
      <c r="I157" s="9"/>
      <c r="J157" s="9"/>
      <c r="K157" s="9"/>
      <c r="L157" s="19"/>
    </row>
    <row r="158" spans="1:12" ht="12.75" customHeight="1" x14ac:dyDescent="0.2">
      <c r="A158" s="8" t="s">
        <v>7</v>
      </c>
      <c r="B158" s="18"/>
      <c r="C158" s="15"/>
      <c r="D158" s="15"/>
      <c r="E158" s="15"/>
      <c r="F158" s="131" t="s">
        <v>240</v>
      </c>
      <c r="G158" s="9"/>
      <c r="H158" s="9"/>
      <c r="I158" s="9"/>
      <c r="J158" s="9"/>
      <c r="K158" s="9"/>
      <c r="L158" s="19"/>
    </row>
    <row r="159" spans="1:12" ht="12.75" customHeight="1" thickBot="1" x14ac:dyDescent="0.25">
      <c r="A159" s="8" t="s">
        <v>8</v>
      </c>
      <c r="B159" s="20"/>
      <c r="C159" s="17"/>
      <c r="D159" s="17"/>
      <c r="E159" s="17"/>
      <c r="F159" s="132" t="s">
        <v>204</v>
      </c>
      <c r="G159" s="10"/>
      <c r="H159" s="10"/>
      <c r="I159" s="10"/>
      <c r="J159" s="10"/>
      <c r="K159" s="10"/>
      <c r="L159" s="21"/>
    </row>
    <row r="160" spans="1:12" ht="13.5" customHeight="1" thickBot="1" x14ac:dyDescent="0.25">
      <c r="A160" s="8" t="s">
        <v>6</v>
      </c>
      <c r="B160" s="67">
        <f>1+MAX($B$13:B156)</f>
        <v>32</v>
      </c>
      <c r="C160" s="68" t="s">
        <v>164</v>
      </c>
      <c r="D160" s="68"/>
      <c r="E160" s="68" t="s">
        <v>114</v>
      </c>
      <c r="F160" s="69" t="s">
        <v>165</v>
      </c>
      <c r="G160" s="68" t="s">
        <v>166</v>
      </c>
      <c r="H160" s="73">
        <v>2</v>
      </c>
      <c r="I160" s="80"/>
      <c r="J160" s="73"/>
      <c r="K160" s="81"/>
      <c r="L160" s="82">
        <f>ROUND((ROUND(H160,3))*(ROUND(K160,2)),2)</f>
        <v>0</v>
      </c>
    </row>
    <row r="161" spans="1:12" ht="12.75" customHeight="1" x14ac:dyDescent="0.2">
      <c r="A161" s="8" t="s">
        <v>5</v>
      </c>
      <c r="B161" s="18"/>
      <c r="C161" s="15"/>
      <c r="D161" s="15"/>
      <c r="E161" s="15"/>
      <c r="F161" s="70"/>
      <c r="G161" s="9"/>
      <c r="H161" s="9"/>
      <c r="I161" s="9"/>
      <c r="J161" s="9"/>
      <c r="K161" s="9"/>
      <c r="L161" s="19"/>
    </row>
    <row r="162" spans="1:12" ht="12.75" customHeight="1" x14ac:dyDescent="0.2">
      <c r="A162" s="8" t="s">
        <v>7</v>
      </c>
      <c r="B162" s="18"/>
      <c r="C162" s="15"/>
      <c r="D162" s="15"/>
      <c r="E162" s="15"/>
      <c r="F162" s="71" t="s">
        <v>125</v>
      </c>
      <c r="G162" s="9"/>
      <c r="H162" s="9"/>
      <c r="I162" s="9"/>
      <c r="J162" s="9"/>
      <c r="K162" s="9"/>
      <c r="L162" s="19"/>
    </row>
    <row r="163" spans="1:12" ht="12.75" customHeight="1" thickBot="1" x14ac:dyDescent="0.25">
      <c r="A163" s="8" t="s">
        <v>8</v>
      </c>
      <c r="B163" s="20"/>
      <c r="C163" s="17"/>
      <c r="D163" s="17"/>
      <c r="E163" s="17"/>
      <c r="F163" s="132" t="s">
        <v>204</v>
      </c>
      <c r="G163" s="10"/>
      <c r="H163" s="10"/>
      <c r="I163" s="10"/>
      <c r="J163" s="10"/>
      <c r="K163" s="10"/>
      <c r="L163" s="21"/>
    </row>
    <row r="164" spans="1:12" ht="13.5" customHeight="1" thickBot="1" x14ac:dyDescent="0.25">
      <c r="A164" s="8" t="s">
        <v>6</v>
      </c>
      <c r="B164" s="67">
        <f>1+MAX($B$13:B163)</f>
        <v>33</v>
      </c>
      <c r="C164" s="68" t="s">
        <v>194</v>
      </c>
      <c r="D164" s="68"/>
      <c r="E164" s="68" t="s">
        <v>114</v>
      </c>
      <c r="F164" s="69" t="s">
        <v>195</v>
      </c>
      <c r="G164" s="68" t="s">
        <v>166</v>
      </c>
      <c r="H164" s="73">
        <v>1</v>
      </c>
      <c r="I164" s="80"/>
      <c r="J164" s="73"/>
      <c r="K164" s="81"/>
      <c r="L164" s="82">
        <f>ROUND((ROUND(H164,3))*(ROUND(K164,2)),2)</f>
        <v>0</v>
      </c>
    </row>
    <row r="165" spans="1:12" ht="12.75" customHeight="1" x14ac:dyDescent="0.2">
      <c r="A165" s="8" t="s">
        <v>5</v>
      </c>
      <c r="B165" s="18"/>
      <c r="C165" s="15"/>
      <c r="D165" s="15"/>
      <c r="E165" s="15"/>
      <c r="F165" s="70"/>
      <c r="G165" s="9"/>
      <c r="H165" s="9"/>
      <c r="I165" s="9"/>
      <c r="J165" s="9"/>
      <c r="K165" s="9"/>
      <c r="L165" s="19"/>
    </row>
    <row r="166" spans="1:12" ht="12.75" customHeight="1" x14ac:dyDescent="0.2">
      <c r="A166" s="8" t="s">
        <v>7</v>
      </c>
      <c r="B166" s="18"/>
      <c r="C166" s="15"/>
      <c r="D166" s="15"/>
      <c r="E166" s="15"/>
      <c r="F166" s="71" t="s">
        <v>125</v>
      </c>
      <c r="G166" s="9"/>
      <c r="H166" s="9"/>
      <c r="I166" s="9"/>
      <c r="J166" s="9"/>
      <c r="K166" s="9"/>
      <c r="L166" s="19"/>
    </row>
    <row r="167" spans="1:12" ht="12.75" customHeight="1" thickBot="1" x14ac:dyDescent="0.25">
      <c r="A167" s="8" t="s">
        <v>8</v>
      </c>
      <c r="B167" s="20"/>
      <c r="C167" s="17"/>
      <c r="D167" s="17"/>
      <c r="E167" s="17"/>
      <c r="F167" s="132" t="s">
        <v>204</v>
      </c>
      <c r="G167" s="10"/>
      <c r="H167" s="10"/>
      <c r="I167" s="10"/>
      <c r="J167" s="10"/>
      <c r="K167" s="10"/>
      <c r="L167" s="21"/>
    </row>
    <row r="168" spans="1:12" ht="13.5" customHeight="1" thickBot="1" x14ac:dyDescent="0.25">
      <c r="A168" s="8" t="s">
        <v>6</v>
      </c>
      <c r="B168" s="67">
        <f>1+MAX($B$13:B167)</f>
        <v>34</v>
      </c>
      <c r="C168" s="125" t="s">
        <v>242</v>
      </c>
      <c r="D168" s="125"/>
      <c r="E168" s="125" t="s">
        <v>114</v>
      </c>
      <c r="F168" s="128" t="s">
        <v>241</v>
      </c>
      <c r="G168" s="125" t="s">
        <v>124</v>
      </c>
      <c r="H168" s="126">
        <v>2.27</v>
      </c>
      <c r="I168" s="127"/>
      <c r="J168" s="126"/>
      <c r="K168" s="129"/>
      <c r="L168" s="82">
        <f>ROUND((ROUND(H168,3))*(ROUND(K168,2)),2)</f>
        <v>0</v>
      </c>
    </row>
    <row r="169" spans="1:12" ht="12.75" customHeight="1" x14ac:dyDescent="0.2">
      <c r="A169" s="8" t="s">
        <v>5</v>
      </c>
      <c r="B169" s="18"/>
      <c r="C169" s="15"/>
      <c r="D169" s="15"/>
      <c r="E169" s="15"/>
      <c r="F169" s="130"/>
      <c r="G169" s="9"/>
      <c r="H169" s="9"/>
      <c r="I169" s="9"/>
      <c r="J169" s="9"/>
      <c r="K169" s="9"/>
      <c r="L169" s="19"/>
    </row>
    <row r="170" spans="1:12" ht="12.75" customHeight="1" x14ac:dyDescent="0.2">
      <c r="A170" s="8" t="s">
        <v>7</v>
      </c>
      <c r="B170" s="18"/>
      <c r="C170" s="15"/>
      <c r="D170" s="15"/>
      <c r="E170" s="15"/>
      <c r="F170" s="131" t="s">
        <v>240</v>
      </c>
      <c r="G170" s="9"/>
      <c r="H170" s="9"/>
      <c r="I170" s="9"/>
      <c r="J170" s="9"/>
      <c r="K170" s="9"/>
      <c r="L170" s="19"/>
    </row>
    <row r="171" spans="1:12" ht="12.75" customHeight="1" thickBot="1" x14ac:dyDescent="0.25">
      <c r="A171" s="8" t="s">
        <v>8</v>
      </c>
      <c r="B171" s="20"/>
      <c r="C171" s="17"/>
      <c r="D171" s="17"/>
      <c r="E171" s="17"/>
      <c r="F171" s="132" t="s">
        <v>204</v>
      </c>
      <c r="G171" s="10"/>
      <c r="H171" s="10"/>
      <c r="I171" s="10"/>
      <c r="J171" s="10"/>
      <c r="K171" s="10"/>
      <c r="L171" s="21"/>
    </row>
    <row r="172" spans="1:12" ht="13.5" thickBot="1" x14ac:dyDescent="0.25">
      <c r="A172" s="124" t="s">
        <v>100</v>
      </c>
      <c r="B172" s="113" t="s">
        <v>117</v>
      </c>
      <c r="C172" s="115" t="s">
        <v>118</v>
      </c>
      <c r="D172" s="115"/>
      <c r="E172" s="115"/>
      <c r="F172" s="115" t="s">
        <v>163</v>
      </c>
      <c r="G172" s="116"/>
      <c r="H172" s="117"/>
      <c r="I172" s="118"/>
      <c r="J172" s="117"/>
      <c r="K172" s="123"/>
      <c r="L172" s="119">
        <f>SUM(L156:L171)</f>
        <v>0</v>
      </c>
    </row>
    <row r="173" spans="1:12" ht="19.5" customHeight="1" thickBot="1" x14ac:dyDescent="0.25">
      <c r="A173" s="1" t="s">
        <v>105</v>
      </c>
      <c r="B173" s="86" t="s">
        <v>104</v>
      </c>
      <c r="C173" s="87" t="s">
        <v>239</v>
      </c>
      <c r="D173" s="88"/>
      <c r="E173" s="88"/>
      <c r="F173" s="87" t="s">
        <v>167</v>
      </c>
      <c r="G173" s="89"/>
      <c r="H173" s="90"/>
      <c r="I173" s="91"/>
      <c r="J173" s="90"/>
      <c r="K173" s="120"/>
      <c r="L173" s="101"/>
    </row>
    <row r="174" spans="1:12" ht="13.5" customHeight="1" thickBot="1" x14ac:dyDescent="0.25">
      <c r="A174" s="8" t="s">
        <v>6</v>
      </c>
      <c r="B174" s="67">
        <f>1+MAX($B$13:B173)</f>
        <v>35</v>
      </c>
      <c r="C174" s="68" t="s">
        <v>196</v>
      </c>
      <c r="D174" s="68"/>
      <c r="E174" s="68" t="s">
        <v>114</v>
      </c>
      <c r="F174" s="69" t="s">
        <v>197</v>
      </c>
      <c r="G174" s="68" t="s">
        <v>124</v>
      </c>
      <c r="H174" s="73">
        <v>135</v>
      </c>
      <c r="I174" s="80"/>
      <c r="J174" s="73"/>
      <c r="K174" s="81"/>
      <c r="L174" s="82">
        <f>ROUND((ROUND(H174,3))*(ROUND(K174,2)),2)</f>
        <v>0</v>
      </c>
    </row>
    <row r="175" spans="1:12" ht="12.75" customHeight="1" x14ac:dyDescent="0.2">
      <c r="A175" s="8" t="s">
        <v>5</v>
      </c>
      <c r="B175" s="18"/>
      <c r="C175" s="15"/>
      <c r="D175" s="15"/>
      <c r="E175" s="15"/>
      <c r="F175" s="70"/>
      <c r="G175" s="9"/>
      <c r="H175" s="9"/>
      <c r="I175" s="9"/>
      <c r="J175" s="9"/>
      <c r="K175" s="9"/>
      <c r="L175" s="19"/>
    </row>
    <row r="176" spans="1:12" ht="12.75" customHeight="1" x14ac:dyDescent="0.2">
      <c r="A176" s="8" t="s">
        <v>7</v>
      </c>
      <c r="B176" s="18"/>
      <c r="C176" s="15"/>
      <c r="D176" s="15"/>
      <c r="E176" s="15"/>
      <c r="F176" s="71" t="s">
        <v>125</v>
      </c>
      <c r="G176" s="9"/>
      <c r="H176" s="9"/>
      <c r="I176" s="9"/>
      <c r="J176" s="9"/>
      <c r="K176" s="9"/>
      <c r="L176" s="19"/>
    </row>
    <row r="177" spans="1:12" ht="12.75" customHeight="1" thickBot="1" x14ac:dyDescent="0.25">
      <c r="A177" s="151" t="s">
        <v>8</v>
      </c>
      <c r="B177" s="18"/>
      <c r="C177" s="15"/>
      <c r="D177" s="15"/>
      <c r="E177" s="15"/>
      <c r="F177" s="132" t="s">
        <v>204</v>
      </c>
      <c r="G177" s="9"/>
      <c r="H177" s="9"/>
      <c r="I177" s="9"/>
      <c r="J177" s="9"/>
      <c r="K177" s="9"/>
      <c r="L177" s="19"/>
    </row>
    <row r="178" spans="1:12" ht="13.5" customHeight="1" thickBot="1" x14ac:dyDescent="0.25">
      <c r="A178" s="8" t="s">
        <v>6</v>
      </c>
      <c r="B178" s="67">
        <f>1+MAX($B$13:B177)</f>
        <v>36</v>
      </c>
      <c r="C178" s="125" t="s">
        <v>196</v>
      </c>
      <c r="D178" s="125"/>
      <c r="E178" s="125" t="s">
        <v>114</v>
      </c>
      <c r="F178" s="69" t="s">
        <v>217</v>
      </c>
      <c r="G178" s="125" t="s">
        <v>124</v>
      </c>
      <c r="H178" s="126">
        <v>13</v>
      </c>
      <c r="I178" s="127"/>
      <c r="J178" s="126"/>
      <c r="K178" s="81"/>
      <c r="L178" s="82">
        <f>ROUND((ROUND(H178,3))*(ROUND(K178,2)),2)</f>
        <v>0</v>
      </c>
    </row>
    <row r="179" spans="1:12" ht="12.75" customHeight="1" x14ac:dyDescent="0.2">
      <c r="A179" s="8" t="s">
        <v>5</v>
      </c>
      <c r="B179" s="18"/>
      <c r="C179" s="15"/>
      <c r="D179" s="15"/>
      <c r="E179" s="15"/>
      <c r="F179" s="70"/>
      <c r="G179" s="9"/>
      <c r="H179" s="9"/>
      <c r="I179" s="9"/>
      <c r="J179" s="9"/>
      <c r="K179" s="9"/>
      <c r="L179" s="19"/>
    </row>
    <row r="180" spans="1:12" ht="12.75" customHeight="1" x14ac:dyDescent="0.2">
      <c r="A180" s="8" t="s">
        <v>7</v>
      </c>
      <c r="B180" s="18"/>
      <c r="C180" s="15"/>
      <c r="D180" s="15"/>
      <c r="E180" s="15"/>
      <c r="F180" s="71" t="s">
        <v>125</v>
      </c>
      <c r="G180" s="9"/>
      <c r="H180" s="9"/>
      <c r="I180" s="9"/>
      <c r="J180" s="9"/>
      <c r="K180" s="9"/>
      <c r="L180" s="19"/>
    </row>
    <row r="181" spans="1:12" ht="12.75" customHeight="1" thickBot="1" x14ac:dyDescent="0.25">
      <c r="A181" s="8" t="s">
        <v>8</v>
      </c>
      <c r="B181" s="20"/>
      <c r="C181" s="17"/>
      <c r="D181" s="17"/>
      <c r="E181" s="17"/>
      <c r="F181" s="132" t="s">
        <v>204</v>
      </c>
      <c r="G181" s="10"/>
      <c r="H181" s="10"/>
      <c r="I181" s="10"/>
      <c r="J181" s="10"/>
      <c r="K181" s="10"/>
      <c r="L181" s="21"/>
    </row>
    <row r="182" spans="1:12" ht="13.5" customHeight="1" thickBot="1" x14ac:dyDescent="0.25">
      <c r="A182" s="8" t="s">
        <v>6</v>
      </c>
      <c r="B182" s="67">
        <f>1+MAX($B$13:B177)</f>
        <v>36</v>
      </c>
      <c r="C182" s="68" t="s">
        <v>172</v>
      </c>
      <c r="D182" s="68"/>
      <c r="E182" s="68" t="s">
        <v>114</v>
      </c>
      <c r="F182" s="69" t="s">
        <v>173</v>
      </c>
      <c r="G182" s="68" t="s">
        <v>139</v>
      </c>
      <c r="H182" s="73">
        <v>42</v>
      </c>
      <c r="I182" s="80"/>
      <c r="J182" s="73"/>
      <c r="K182" s="81"/>
      <c r="L182" s="82">
        <f>ROUND((ROUND(H182,3))*(ROUND(K182,2)),2)</f>
        <v>0</v>
      </c>
    </row>
    <row r="183" spans="1:12" ht="12.75" customHeight="1" x14ac:dyDescent="0.2">
      <c r="A183" s="8" t="s">
        <v>5</v>
      </c>
      <c r="B183" s="18"/>
      <c r="C183" s="15"/>
      <c r="D183" s="15"/>
      <c r="E183" s="15"/>
      <c r="F183" s="70"/>
      <c r="G183" s="9"/>
      <c r="H183" s="9"/>
      <c r="I183" s="9"/>
      <c r="J183" s="9"/>
      <c r="K183" s="9"/>
      <c r="L183" s="19"/>
    </row>
    <row r="184" spans="1:12" ht="12.75" customHeight="1" x14ac:dyDescent="0.2">
      <c r="A184" s="8" t="s">
        <v>7</v>
      </c>
      <c r="B184" s="18"/>
      <c r="C184" s="15"/>
      <c r="D184" s="15"/>
      <c r="E184" s="15"/>
      <c r="F184" s="71" t="s">
        <v>125</v>
      </c>
      <c r="G184" s="9"/>
      <c r="H184" s="9"/>
      <c r="I184" s="9"/>
      <c r="J184" s="9"/>
      <c r="K184" s="9"/>
      <c r="L184" s="19"/>
    </row>
    <row r="185" spans="1:12" ht="12.75" customHeight="1" thickBot="1" x14ac:dyDescent="0.25">
      <c r="A185" s="8" t="s">
        <v>8</v>
      </c>
      <c r="B185" s="20"/>
      <c r="C185" s="17"/>
      <c r="D185" s="17"/>
      <c r="E185" s="17"/>
      <c r="F185" s="132" t="s">
        <v>204</v>
      </c>
      <c r="G185" s="10"/>
      <c r="H185" s="10"/>
      <c r="I185" s="10"/>
      <c r="J185" s="10"/>
      <c r="K185" s="10"/>
      <c r="L185" s="21"/>
    </row>
    <row r="186" spans="1:12" ht="13.5" customHeight="1" thickBot="1" x14ac:dyDescent="0.25">
      <c r="A186" s="8" t="s">
        <v>6</v>
      </c>
      <c r="B186" s="67">
        <f>1+MAX($B$13:B185)</f>
        <v>37</v>
      </c>
      <c r="C186" s="68" t="s">
        <v>174</v>
      </c>
      <c r="D186" s="68"/>
      <c r="E186" s="68" t="s">
        <v>114</v>
      </c>
      <c r="F186" s="69" t="s">
        <v>175</v>
      </c>
      <c r="G186" s="68" t="s">
        <v>166</v>
      </c>
      <c r="H186" s="73">
        <v>2</v>
      </c>
      <c r="I186" s="80"/>
      <c r="J186" s="73"/>
      <c r="K186" s="81"/>
      <c r="L186" s="82">
        <f>ROUND((ROUND(H186,3))*(ROUND(K186,2)),2)</f>
        <v>0</v>
      </c>
    </row>
    <row r="187" spans="1:12" ht="12.75" customHeight="1" x14ac:dyDescent="0.2">
      <c r="A187" s="8" t="s">
        <v>5</v>
      </c>
      <c r="B187" s="18"/>
      <c r="C187" s="15"/>
      <c r="D187" s="15"/>
      <c r="E187" s="15"/>
      <c r="F187" s="70"/>
      <c r="G187" s="9"/>
      <c r="H187" s="9"/>
      <c r="I187" s="9"/>
      <c r="J187" s="9"/>
      <c r="K187" s="9"/>
      <c r="L187" s="19"/>
    </row>
    <row r="188" spans="1:12" ht="12.75" customHeight="1" x14ac:dyDescent="0.2">
      <c r="A188" s="8" t="s">
        <v>7</v>
      </c>
      <c r="B188" s="18"/>
      <c r="C188" s="15"/>
      <c r="D188" s="15"/>
      <c r="E188" s="15"/>
      <c r="F188" s="71" t="s">
        <v>125</v>
      </c>
      <c r="G188" s="9"/>
      <c r="H188" s="9"/>
      <c r="I188" s="9"/>
      <c r="J188" s="9"/>
      <c r="K188" s="9"/>
      <c r="L188" s="19"/>
    </row>
    <row r="189" spans="1:12" ht="12.75" customHeight="1" thickBot="1" x14ac:dyDescent="0.25">
      <c r="A189" s="8" t="s">
        <v>8</v>
      </c>
      <c r="B189" s="20"/>
      <c r="C189" s="17"/>
      <c r="D189" s="17"/>
      <c r="E189" s="17"/>
      <c r="F189" s="132" t="s">
        <v>204</v>
      </c>
      <c r="G189" s="10"/>
      <c r="H189" s="10"/>
      <c r="I189" s="10"/>
      <c r="J189" s="10"/>
      <c r="K189" s="10"/>
      <c r="L189" s="21"/>
    </row>
    <row r="190" spans="1:12" ht="23.25" thickBot="1" x14ac:dyDescent="0.25">
      <c r="A190" s="8" t="s">
        <v>6</v>
      </c>
      <c r="B190" s="67">
        <f>1+MAX($B$13:B189)</f>
        <v>38</v>
      </c>
      <c r="C190" s="68" t="s">
        <v>176</v>
      </c>
      <c r="D190" s="68"/>
      <c r="E190" s="68" t="s">
        <v>114</v>
      </c>
      <c r="F190" s="69" t="s">
        <v>177</v>
      </c>
      <c r="G190" s="68" t="s">
        <v>166</v>
      </c>
      <c r="H190" s="73">
        <v>2</v>
      </c>
      <c r="I190" s="80"/>
      <c r="J190" s="73"/>
      <c r="K190" s="81"/>
      <c r="L190" s="82">
        <f>ROUND((ROUND(H190,3))*(ROUND(K190,2)),2)</f>
        <v>0</v>
      </c>
    </row>
    <row r="191" spans="1:12" ht="12.75" customHeight="1" x14ac:dyDescent="0.2">
      <c r="A191" s="8" t="s">
        <v>5</v>
      </c>
      <c r="B191" s="18"/>
      <c r="C191" s="15"/>
      <c r="D191" s="15"/>
      <c r="E191" s="15"/>
      <c r="F191" s="70"/>
      <c r="G191" s="9"/>
      <c r="H191" s="9"/>
      <c r="I191" s="9"/>
      <c r="J191" s="9"/>
      <c r="K191" s="9"/>
      <c r="L191" s="19"/>
    </row>
    <row r="192" spans="1:12" ht="12.75" customHeight="1" x14ac:dyDescent="0.2">
      <c r="A192" s="8" t="s">
        <v>7</v>
      </c>
      <c r="B192" s="18"/>
      <c r="C192" s="15"/>
      <c r="D192" s="15"/>
      <c r="E192" s="15"/>
      <c r="F192" s="71" t="s">
        <v>125</v>
      </c>
      <c r="G192" s="9"/>
      <c r="H192" s="9"/>
      <c r="I192" s="9"/>
      <c r="J192" s="9"/>
      <c r="K192" s="9"/>
      <c r="L192" s="19"/>
    </row>
    <row r="193" spans="1:12" ht="12.75" customHeight="1" thickBot="1" x14ac:dyDescent="0.25">
      <c r="A193" s="8" t="s">
        <v>8</v>
      </c>
      <c r="B193" s="20"/>
      <c r="C193" s="17"/>
      <c r="D193" s="17"/>
      <c r="E193" s="17"/>
      <c r="F193" s="132" t="s">
        <v>204</v>
      </c>
      <c r="G193" s="10"/>
      <c r="H193" s="10"/>
      <c r="I193" s="10"/>
      <c r="J193" s="10"/>
      <c r="K193" s="10"/>
      <c r="L193" s="21"/>
    </row>
    <row r="194" spans="1:12" ht="13.5" thickBot="1" x14ac:dyDescent="0.25">
      <c r="A194" s="124" t="s">
        <v>100</v>
      </c>
      <c r="B194" s="107" t="s">
        <v>117</v>
      </c>
      <c r="C194" s="108" t="s">
        <v>118</v>
      </c>
      <c r="D194" s="108"/>
      <c r="E194" s="108"/>
      <c r="F194" s="108" t="s">
        <v>167</v>
      </c>
      <c r="G194" s="109"/>
      <c r="H194" s="110"/>
      <c r="I194" s="111"/>
      <c r="J194" s="110"/>
      <c r="K194" s="122"/>
      <c r="L194" s="112">
        <f>SUM(L174:L185)</f>
        <v>0</v>
      </c>
    </row>
    <row r="195" spans="1:12" x14ac:dyDescent="0.2">
      <c r="A195" s="1"/>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7"/>
    </row>
    <row r="1102" spans="1:12" x14ac:dyDescent="0.2">
      <c r="A1102" s="1"/>
      <c r="B1102" s="1"/>
      <c r="C1102" s="93"/>
      <c r="D1102" s="93"/>
      <c r="E1102" s="93"/>
      <c r="F1102" s="93"/>
      <c r="G1102" s="94"/>
      <c r="H1102" s="95"/>
      <c r="I1102" s="96"/>
      <c r="J1102" s="95"/>
      <c r="K1102" s="97"/>
      <c r="L1102" s="97"/>
    </row>
    <row r="1103" spans="1:12" x14ac:dyDescent="0.2">
      <c r="A1103" s="1"/>
      <c r="B1103" s="1"/>
      <c r="C1103" s="93"/>
      <c r="D1103" s="93"/>
      <c r="E1103" s="93"/>
      <c r="F1103" s="93"/>
      <c r="G1103" s="94"/>
      <c r="H1103" s="95"/>
      <c r="I1103" s="96"/>
      <c r="J1103" s="95"/>
      <c r="K1103" s="97"/>
      <c r="L1103" s="97"/>
    </row>
    <row r="1104" spans="1:12" x14ac:dyDescent="0.2">
      <c r="A1104" s="1"/>
      <c r="B1104" s="1"/>
      <c r="C1104" s="93"/>
      <c r="D1104" s="93"/>
      <c r="E1104" s="93"/>
      <c r="F1104" s="93"/>
      <c r="G1104" s="94"/>
      <c r="H1104" s="95"/>
      <c r="I1104" s="96"/>
      <c r="J1104" s="95"/>
      <c r="K1104" s="97"/>
      <c r="L1104" s="97"/>
    </row>
    <row r="1105" spans="1:12" x14ac:dyDescent="0.2">
      <c r="A1105" s="1"/>
      <c r="B1105" s="1"/>
      <c r="C1105" s="93"/>
      <c r="D1105" s="93"/>
      <c r="E1105" s="93"/>
      <c r="F1105" s="93"/>
      <c r="G1105" s="94"/>
      <c r="H1105" s="95"/>
      <c r="I1105" s="96"/>
      <c r="J1105" s="95"/>
      <c r="K1105" s="97"/>
      <c r="L1105" s="97"/>
    </row>
    <row r="1106" spans="1:12" x14ac:dyDescent="0.2">
      <c r="A1106" s="1"/>
      <c r="B1106" s="1"/>
      <c r="C1106" s="93"/>
      <c r="D1106" s="93"/>
      <c r="E1106" s="93"/>
      <c r="F1106" s="93"/>
      <c r="G1106" s="94"/>
      <c r="H1106" s="95"/>
      <c r="I1106" s="96"/>
      <c r="J1106" s="95"/>
      <c r="K1106" s="97"/>
      <c r="L1106" s="97"/>
    </row>
    <row r="1107" spans="1:12" x14ac:dyDescent="0.2">
      <c r="A1107" s="1"/>
      <c r="B1107" s="1"/>
      <c r="C1107" s="93"/>
      <c r="D1107" s="93"/>
      <c r="E1107" s="93"/>
      <c r="F1107" s="93"/>
      <c r="G1107" s="94"/>
      <c r="H1107" s="95"/>
      <c r="I1107" s="96"/>
      <c r="J1107" s="95"/>
      <c r="K1107" s="97"/>
      <c r="L1107" s="97"/>
    </row>
    <row r="1108" spans="1:12" x14ac:dyDescent="0.2">
      <c r="A1108" s="1"/>
      <c r="B1108" s="1"/>
      <c r="C1108" s="93"/>
      <c r="D1108" s="93"/>
      <c r="E1108" s="93"/>
      <c r="F1108" s="93"/>
      <c r="G1108" s="94"/>
      <c r="H1108" s="95"/>
      <c r="I1108" s="96"/>
      <c r="J1108" s="95"/>
      <c r="K1108" s="97"/>
      <c r="L1108" s="97"/>
    </row>
    <row r="1109" spans="1:12" x14ac:dyDescent="0.2">
      <c r="A1109" s="1"/>
      <c r="B1109" s="1"/>
      <c r="C1109" s="93"/>
      <c r="D1109" s="93"/>
      <c r="E1109" s="93"/>
      <c r="F1109" s="93"/>
      <c r="G1109" s="94"/>
      <c r="H1109" s="95"/>
      <c r="I1109" s="96"/>
      <c r="J1109" s="95"/>
      <c r="K1109" s="97"/>
      <c r="L1109" s="97"/>
    </row>
    <row r="1110" spans="1:12" x14ac:dyDescent="0.2">
      <c r="A1110" s="1"/>
      <c r="B1110" s="1"/>
      <c r="C1110" s="93"/>
      <c r="D1110" s="93"/>
      <c r="E1110" s="93"/>
      <c r="F1110" s="93"/>
      <c r="G1110" s="94"/>
      <c r="H1110" s="95"/>
      <c r="I1110" s="96"/>
      <c r="J1110" s="95"/>
      <c r="K1110" s="97"/>
      <c r="L1110" s="97"/>
    </row>
    <row r="1111" spans="1:12" x14ac:dyDescent="0.2">
      <c r="A1111" s="1"/>
      <c r="B1111" s="1"/>
      <c r="C1111" s="93"/>
      <c r="D1111" s="93"/>
      <c r="E1111" s="93"/>
      <c r="F1111" s="93"/>
      <c r="G1111" s="94"/>
      <c r="H1111" s="95"/>
      <c r="I1111" s="96"/>
      <c r="J1111" s="95"/>
      <c r="K1111" s="97"/>
      <c r="L1111" s="97"/>
    </row>
    <row r="1112" spans="1:12" x14ac:dyDescent="0.2">
      <c r="A1112" s="1"/>
      <c r="B1112" s="1"/>
      <c r="C1112" s="93"/>
      <c r="D1112" s="93"/>
      <c r="E1112" s="93"/>
      <c r="F1112" s="93"/>
      <c r="G1112" s="94"/>
      <c r="H1112" s="95"/>
      <c r="I1112" s="96"/>
      <c r="J1112" s="95"/>
      <c r="K1112" s="97"/>
      <c r="L1112" s="97"/>
    </row>
    <row r="1113" spans="1:12" x14ac:dyDescent="0.2">
      <c r="A1113" s="1"/>
      <c r="B1113" s="1"/>
      <c r="C1113" s="93"/>
      <c r="D1113" s="93"/>
      <c r="E1113" s="93"/>
      <c r="F1113" s="93"/>
      <c r="G1113" s="94"/>
      <c r="H1113" s="95"/>
      <c r="I1113" s="96"/>
      <c r="J1113" s="95"/>
      <c r="K1113" s="97"/>
      <c r="L1113" s="97"/>
    </row>
    <row r="1114" spans="1:12" x14ac:dyDescent="0.2">
      <c r="A1114" s="1"/>
      <c r="B1114" s="1"/>
      <c r="C1114" s="93"/>
      <c r="D1114" s="93"/>
      <c r="E1114" s="93"/>
      <c r="F1114" s="93"/>
      <c r="G1114" s="94"/>
      <c r="H1114" s="95"/>
      <c r="I1114" s="96"/>
      <c r="J1114" s="95"/>
      <c r="K1114" s="97"/>
      <c r="L1114" s="97"/>
    </row>
    <row r="1115" spans="1:12" x14ac:dyDescent="0.2">
      <c r="A1115" s="1"/>
      <c r="B1115" s="1"/>
      <c r="C1115" s="93"/>
      <c r="D1115" s="93"/>
      <c r="E1115" s="93"/>
      <c r="F1115" s="93"/>
      <c r="G1115" s="94"/>
      <c r="H1115" s="95"/>
      <c r="I1115" s="96"/>
      <c r="J1115" s="95"/>
      <c r="K1115" s="97"/>
      <c r="L1115" s="97"/>
    </row>
    <row r="1116" spans="1:12" x14ac:dyDescent="0.2">
      <c r="A1116" s="1"/>
      <c r="B1116" s="1"/>
      <c r="C1116" s="93"/>
      <c r="D1116" s="93"/>
      <c r="E1116" s="93"/>
      <c r="F1116" s="93"/>
      <c r="G1116" s="94"/>
      <c r="H1116" s="95"/>
      <c r="I1116" s="96"/>
      <c r="J1116" s="95"/>
      <c r="K1116" s="97"/>
      <c r="L1116" s="97"/>
    </row>
    <row r="1117" spans="1:12" x14ac:dyDescent="0.2">
      <c r="A1117" s="1"/>
      <c r="B1117" s="1"/>
      <c r="C1117" s="93"/>
      <c r="D1117" s="93"/>
      <c r="E1117" s="93"/>
      <c r="F1117" s="93"/>
      <c r="G1117" s="94"/>
      <c r="H1117" s="95"/>
      <c r="I1117" s="96"/>
      <c r="J1117" s="95"/>
      <c r="K1117" s="97"/>
      <c r="L1117" s="97"/>
    </row>
    <row r="1118" spans="1:12" x14ac:dyDescent="0.2">
      <c r="A1118" s="1"/>
      <c r="B1118" s="1"/>
      <c r="C1118" s="93"/>
      <c r="D1118" s="93"/>
      <c r="E1118" s="93"/>
      <c r="F1118" s="93"/>
      <c r="G1118" s="94"/>
      <c r="H1118" s="95"/>
      <c r="I1118" s="96"/>
      <c r="J1118" s="95"/>
      <c r="K1118" s="97"/>
      <c r="L1118" s="97"/>
    </row>
    <row r="1119" spans="1:12" x14ac:dyDescent="0.2">
      <c r="A1119" s="1"/>
      <c r="B1119" s="1"/>
      <c r="C1119" s="93"/>
      <c r="D1119" s="93"/>
      <c r="E1119" s="93"/>
      <c r="F1119" s="93"/>
      <c r="G1119" s="94"/>
      <c r="H1119" s="95"/>
      <c r="I1119" s="96"/>
      <c r="J1119" s="95"/>
      <c r="K1119" s="97"/>
      <c r="L1119" s="97"/>
    </row>
    <row r="1120" spans="1:12" x14ac:dyDescent="0.2">
      <c r="A1120" s="1"/>
      <c r="B1120" s="1"/>
      <c r="C1120" s="93"/>
      <c r="D1120" s="93"/>
      <c r="E1120" s="93"/>
      <c r="F1120" s="93"/>
      <c r="G1120" s="94"/>
      <c r="H1120" s="95"/>
      <c r="I1120" s="96"/>
      <c r="J1120" s="95"/>
      <c r="K1120" s="97"/>
      <c r="L1120" s="97"/>
    </row>
    <row r="1121" spans="1:12" x14ac:dyDescent="0.2">
      <c r="A1121" s="1"/>
      <c r="B1121" s="1"/>
      <c r="C1121" s="93"/>
      <c r="D1121" s="93"/>
      <c r="E1121" s="93"/>
      <c r="F1121" s="93"/>
      <c r="G1121" s="94"/>
      <c r="H1121" s="95"/>
      <c r="I1121" s="96"/>
      <c r="J1121" s="95"/>
      <c r="K1121" s="97"/>
      <c r="L1121" s="97"/>
    </row>
    <row r="1122" spans="1:12" x14ac:dyDescent="0.2">
      <c r="A1122" s="1"/>
      <c r="B1122" s="1"/>
      <c r="C1122" s="93"/>
      <c r="D1122" s="93"/>
      <c r="E1122" s="93"/>
      <c r="F1122" s="93"/>
      <c r="G1122" s="94"/>
      <c r="H1122" s="95"/>
      <c r="I1122" s="96"/>
      <c r="J1122" s="95"/>
      <c r="K1122" s="97"/>
      <c r="L1122" s="97"/>
    </row>
    <row r="1123" spans="1:12" x14ac:dyDescent="0.2">
      <c r="A1123" s="1"/>
      <c r="B1123" s="1"/>
      <c r="C1123" s="93"/>
      <c r="D1123" s="93"/>
      <c r="E1123" s="93"/>
      <c r="F1123" s="93"/>
      <c r="G1123" s="94"/>
      <c r="H1123" s="95"/>
      <c r="I1123" s="96"/>
      <c r="J1123" s="95"/>
      <c r="K1123" s="97"/>
      <c r="L1123" s="97"/>
    </row>
    <row r="1124" spans="1:12" x14ac:dyDescent="0.2">
      <c r="A1124" s="1"/>
      <c r="B1124" s="1"/>
      <c r="C1124" s="93"/>
      <c r="D1124" s="93"/>
      <c r="E1124" s="93"/>
      <c r="F1124" s="93"/>
      <c r="G1124" s="94"/>
      <c r="H1124" s="95"/>
      <c r="I1124" s="96"/>
      <c r="J1124" s="95"/>
      <c r="K1124" s="97"/>
      <c r="L1124" s="97"/>
    </row>
    <row r="1125" spans="1:12" x14ac:dyDescent="0.2">
      <c r="A1125" s="1"/>
      <c r="B1125" s="1"/>
      <c r="C1125" s="93"/>
      <c r="D1125" s="93"/>
      <c r="E1125" s="93"/>
      <c r="F1125" s="93"/>
      <c r="G1125" s="94"/>
      <c r="H1125" s="95"/>
      <c r="I1125" s="96"/>
      <c r="J1125" s="95"/>
      <c r="K1125" s="97"/>
      <c r="L1125" s="97"/>
    </row>
    <row r="1126" spans="1:12" x14ac:dyDescent="0.2">
      <c r="A1126" s="1"/>
      <c r="B1126" s="1"/>
      <c r="C1126" s="93"/>
      <c r="D1126" s="93"/>
      <c r="E1126" s="93"/>
      <c r="F1126" s="93"/>
      <c r="G1126" s="94"/>
      <c r="H1126" s="95"/>
      <c r="I1126" s="96"/>
      <c r="J1126" s="95"/>
      <c r="K1126" s="97"/>
      <c r="L1126" s="97"/>
    </row>
    <row r="1127" spans="1:12" x14ac:dyDescent="0.2">
      <c r="A1127" s="1"/>
      <c r="B1127" s="1"/>
      <c r="C1127" s="93"/>
      <c r="D1127" s="93"/>
      <c r="E1127" s="93"/>
      <c r="F1127" s="93"/>
      <c r="G1127" s="94"/>
      <c r="H1127" s="95"/>
      <c r="I1127" s="96"/>
      <c r="J1127" s="95"/>
      <c r="K1127" s="97"/>
      <c r="L1127" s="97"/>
    </row>
    <row r="1128" spans="1:12" x14ac:dyDescent="0.2">
      <c r="A1128" s="1"/>
      <c r="B1128" s="1"/>
      <c r="C1128" s="93"/>
      <c r="D1128" s="93"/>
      <c r="E1128" s="93"/>
      <c r="F1128" s="93"/>
      <c r="G1128" s="94"/>
      <c r="H1128" s="95"/>
      <c r="I1128" s="96"/>
      <c r="J1128" s="95"/>
      <c r="K1128" s="97"/>
      <c r="L1128" s="97"/>
    </row>
    <row r="1129" spans="1:12" x14ac:dyDescent="0.2">
      <c r="A1129" s="1"/>
      <c r="B1129" s="1"/>
      <c r="C1129" s="93"/>
      <c r="D1129" s="93"/>
      <c r="E1129" s="93"/>
      <c r="F1129" s="93"/>
      <c r="G1129" s="94"/>
      <c r="H1129" s="95"/>
      <c r="I1129" s="96"/>
      <c r="J1129" s="95"/>
      <c r="K1129" s="97"/>
      <c r="L1129" s="97"/>
    </row>
    <row r="1130" spans="1:12" x14ac:dyDescent="0.2">
      <c r="A1130" s="1"/>
      <c r="B1130" s="1"/>
      <c r="C1130" s="93"/>
      <c r="D1130" s="93"/>
      <c r="E1130" s="93"/>
      <c r="F1130" s="93"/>
      <c r="G1130" s="94"/>
      <c r="H1130" s="95"/>
      <c r="I1130" s="96"/>
      <c r="J1130" s="95"/>
      <c r="K1130" s="97"/>
      <c r="L1130" s="97"/>
    </row>
    <row r="1131" spans="1:12" x14ac:dyDescent="0.2">
      <c r="A1131" s="1"/>
      <c r="B1131" s="1"/>
      <c r="C1131" s="93"/>
      <c r="D1131" s="93"/>
      <c r="E1131" s="93"/>
      <c r="F1131" s="93"/>
      <c r="G1131" s="94"/>
      <c r="H1131" s="95"/>
      <c r="I1131" s="96"/>
      <c r="J1131" s="95"/>
      <c r="K1131" s="97"/>
      <c r="L1131" s="97"/>
    </row>
    <row r="1132" spans="1:12" x14ac:dyDescent="0.2">
      <c r="A1132" s="1"/>
      <c r="B1132" s="1"/>
      <c r="C1132" s="93"/>
      <c r="D1132" s="93"/>
      <c r="E1132" s="93"/>
      <c r="F1132" s="93"/>
      <c r="G1132" s="94"/>
      <c r="H1132" s="95"/>
      <c r="I1132" s="96"/>
      <c r="J1132" s="95"/>
      <c r="K1132" s="97"/>
      <c r="L1132" s="97"/>
    </row>
    <row r="1133" spans="1:12" x14ac:dyDescent="0.2">
      <c r="A1133" s="1"/>
      <c r="B1133" s="1"/>
      <c r="C1133" s="93"/>
      <c r="D1133" s="93"/>
      <c r="E1133" s="93"/>
      <c r="F1133" s="93"/>
      <c r="G1133" s="94"/>
      <c r="H1133" s="95"/>
      <c r="I1133" s="96"/>
      <c r="J1133" s="95"/>
      <c r="K1133" s="97"/>
      <c r="L1133" s="97"/>
    </row>
    <row r="1134" spans="1:12" x14ac:dyDescent="0.2">
      <c r="A1134" s="1"/>
      <c r="B1134" s="1"/>
      <c r="C1134" s="93"/>
      <c r="D1134" s="93"/>
      <c r="E1134" s="93"/>
      <c r="F1134" s="93"/>
      <c r="G1134" s="94"/>
      <c r="H1134" s="95"/>
      <c r="I1134" s="96"/>
      <c r="J1134" s="95"/>
      <c r="K1134" s="97"/>
      <c r="L1134" s="97"/>
    </row>
    <row r="1135" spans="1:12" x14ac:dyDescent="0.2">
      <c r="A1135" s="1"/>
      <c r="B1135" s="1"/>
      <c r="C1135" s="93"/>
      <c r="D1135" s="93"/>
      <c r="E1135" s="93"/>
      <c r="F1135" s="93"/>
      <c r="G1135" s="94"/>
      <c r="H1135" s="95"/>
      <c r="I1135" s="96"/>
      <c r="J1135" s="95"/>
      <c r="K1135" s="97"/>
      <c r="L1135" s="97"/>
    </row>
    <row r="1136" spans="1:12" x14ac:dyDescent="0.2">
      <c r="A1136" s="1"/>
      <c r="B1136" s="1"/>
      <c r="C1136" s="93"/>
      <c r="D1136" s="93"/>
      <c r="E1136" s="93"/>
      <c r="F1136" s="93"/>
      <c r="G1136" s="94"/>
      <c r="H1136" s="95"/>
      <c r="I1136" s="96"/>
      <c r="J1136" s="95"/>
      <c r="K1136" s="97"/>
      <c r="L1136" s="97"/>
    </row>
    <row r="1137" spans="1:12" x14ac:dyDescent="0.2">
      <c r="A1137" s="1"/>
      <c r="B1137" s="1"/>
      <c r="C1137" s="93"/>
      <c r="D1137" s="93"/>
      <c r="E1137" s="93"/>
      <c r="F1137" s="93"/>
      <c r="G1137" s="94"/>
      <c r="H1137" s="95"/>
      <c r="I1137" s="96"/>
      <c r="J1137" s="95"/>
      <c r="K1137" s="97"/>
      <c r="L1137" s="97"/>
    </row>
    <row r="1138" spans="1:12" x14ac:dyDescent="0.2">
      <c r="A1138" s="1"/>
      <c r="B1138" s="1"/>
      <c r="C1138" s="93"/>
      <c r="D1138" s="93"/>
      <c r="E1138" s="93"/>
      <c r="F1138" s="93"/>
      <c r="G1138" s="94"/>
      <c r="H1138" s="95"/>
      <c r="I1138" s="96"/>
      <c r="J1138" s="95"/>
      <c r="K1138" s="97"/>
      <c r="L1138" s="97"/>
    </row>
    <row r="1139" spans="1:12" x14ac:dyDescent="0.2">
      <c r="A1139" s="1"/>
      <c r="B1139" s="1"/>
      <c r="C1139" s="93"/>
      <c r="D1139" s="93"/>
      <c r="E1139" s="93"/>
      <c r="F1139" s="93"/>
      <c r="G1139" s="94"/>
      <c r="H1139" s="95"/>
      <c r="I1139" s="96"/>
      <c r="J1139" s="95"/>
      <c r="K1139" s="97"/>
      <c r="L1139" s="97"/>
    </row>
    <row r="1140" spans="1:12" x14ac:dyDescent="0.2">
      <c r="A1140" s="1"/>
      <c r="B1140" s="1"/>
      <c r="C1140" s="93"/>
      <c r="D1140" s="93"/>
      <c r="E1140" s="93"/>
      <c r="F1140" s="93"/>
      <c r="G1140" s="94"/>
      <c r="H1140" s="95"/>
      <c r="I1140" s="96"/>
      <c r="J1140" s="95"/>
      <c r="K1140" s="97"/>
      <c r="L1140" s="97"/>
    </row>
    <row r="1141" spans="1:12" x14ac:dyDescent="0.2">
      <c r="A1141" s="1"/>
      <c r="B1141" s="1"/>
      <c r="C1141" s="93"/>
      <c r="D1141" s="93"/>
      <c r="E1141" s="93"/>
      <c r="F1141" s="93"/>
      <c r="G1141" s="94"/>
      <c r="H1141" s="95"/>
      <c r="I1141" s="96"/>
      <c r="J1141" s="95"/>
      <c r="K1141" s="97"/>
      <c r="L1141" s="97"/>
    </row>
    <row r="1142" spans="1:12" x14ac:dyDescent="0.2">
      <c r="A1142" s="1"/>
      <c r="B1142" s="1"/>
      <c r="C1142" s="93"/>
      <c r="D1142" s="93"/>
      <c r="E1142" s="93"/>
      <c r="F1142" s="93"/>
      <c r="G1142" s="94"/>
      <c r="H1142" s="95"/>
      <c r="I1142" s="96"/>
      <c r="J1142" s="95"/>
      <c r="K1142" s="97"/>
      <c r="L1142" s="97"/>
    </row>
    <row r="1143" spans="1:12" x14ac:dyDescent="0.2">
      <c r="A1143" s="1"/>
      <c r="B1143" s="1"/>
      <c r="C1143" s="93"/>
      <c r="D1143" s="93"/>
      <c r="E1143" s="93"/>
      <c r="F1143" s="93"/>
      <c r="G1143" s="94"/>
      <c r="H1143" s="95"/>
      <c r="I1143" s="96"/>
      <c r="J1143" s="95"/>
      <c r="K1143" s="97"/>
      <c r="L1143" s="97"/>
    </row>
    <row r="1144" spans="1:12" x14ac:dyDescent="0.2">
      <c r="A1144" s="1"/>
      <c r="B1144" s="1"/>
      <c r="C1144" s="93"/>
      <c r="D1144" s="93"/>
      <c r="E1144" s="93"/>
      <c r="F1144" s="93"/>
      <c r="G1144" s="94"/>
      <c r="H1144" s="95"/>
      <c r="I1144" s="96"/>
      <c r="J1144" s="95"/>
      <c r="K1144" s="97"/>
      <c r="L1144" s="97"/>
    </row>
    <row r="1145" spans="1:12" x14ac:dyDescent="0.2">
      <c r="A1145" s="1"/>
      <c r="B1145" s="1"/>
      <c r="C1145" s="93"/>
      <c r="D1145" s="93"/>
      <c r="E1145" s="93"/>
      <c r="F1145" s="93"/>
      <c r="G1145" s="94"/>
      <c r="H1145" s="95"/>
      <c r="I1145" s="96"/>
      <c r="J1145" s="95"/>
      <c r="K1145" s="97"/>
      <c r="L1145" s="97"/>
    </row>
    <row r="1146" spans="1:12" x14ac:dyDescent="0.2">
      <c r="A1146" s="1"/>
      <c r="B1146" s="1"/>
      <c r="C1146" s="93"/>
      <c r="D1146" s="93"/>
      <c r="E1146" s="93"/>
      <c r="F1146" s="93"/>
      <c r="G1146" s="94"/>
      <c r="H1146" s="95"/>
      <c r="I1146" s="96"/>
      <c r="J1146" s="95"/>
      <c r="K1146" s="97"/>
      <c r="L1146" s="97"/>
    </row>
    <row r="1147" spans="1:12" x14ac:dyDescent="0.2">
      <c r="A1147" s="1"/>
      <c r="B1147" s="1"/>
      <c r="C1147" s="93"/>
      <c r="D1147" s="93"/>
      <c r="E1147" s="93"/>
      <c r="F1147" s="93"/>
      <c r="G1147" s="94"/>
      <c r="H1147" s="95"/>
      <c r="I1147" s="96"/>
      <c r="J1147" s="95"/>
      <c r="K1147" s="97"/>
      <c r="L1147" s="97"/>
    </row>
    <row r="1148" spans="1:12" x14ac:dyDescent="0.2">
      <c r="A1148" s="1"/>
      <c r="B1148" s="1"/>
      <c r="C1148" s="93"/>
      <c r="D1148" s="93"/>
      <c r="E1148" s="93"/>
      <c r="F1148" s="93"/>
      <c r="G1148" s="94"/>
      <c r="H1148" s="95"/>
      <c r="I1148" s="96"/>
      <c r="J1148" s="95"/>
      <c r="K1148" s="97"/>
      <c r="L1148" s="97"/>
    </row>
    <row r="1149" spans="1:12" x14ac:dyDescent="0.2">
      <c r="A1149" s="1"/>
      <c r="B1149" s="1"/>
      <c r="C1149" s="93"/>
      <c r="D1149" s="93"/>
      <c r="E1149" s="93"/>
      <c r="F1149" s="93"/>
      <c r="G1149" s="94"/>
      <c r="H1149" s="95"/>
      <c r="I1149" s="96"/>
      <c r="J1149" s="95"/>
      <c r="K1149" s="97"/>
      <c r="L1149" s="97"/>
    </row>
    <row r="1150" spans="1:12" x14ac:dyDescent="0.2">
      <c r="A1150" s="1"/>
      <c r="B1150" s="1"/>
      <c r="C1150" s="93"/>
      <c r="D1150" s="93"/>
      <c r="E1150" s="93"/>
      <c r="F1150" s="93"/>
      <c r="G1150" s="94"/>
      <c r="H1150" s="95"/>
      <c r="I1150" s="96"/>
      <c r="J1150" s="95"/>
      <c r="K1150" s="97"/>
      <c r="L1150" s="97"/>
    </row>
    <row r="1151" spans="1:12" x14ac:dyDescent="0.2">
      <c r="A1151" s="1"/>
      <c r="B1151" s="1"/>
      <c r="C1151" s="93"/>
      <c r="D1151" s="93"/>
      <c r="E1151" s="93"/>
      <c r="F1151" s="93"/>
      <c r="G1151" s="94"/>
      <c r="H1151" s="95"/>
      <c r="I1151" s="96"/>
      <c r="J1151" s="95"/>
      <c r="K1151" s="97"/>
      <c r="L1151" s="97"/>
    </row>
    <row r="1152" spans="1:12" x14ac:dyDescent="0.2">
      <c r="A1152" s="1"/>
      <c r="B1152" s="1"/>
      <c r="C1152" s="93"/>
      <c r="D1152" s="93"/>
      <c r="E1152" s="93"/>
      <c r="F1152" s="93"/>
      <c r="G1152" s="94"/>
      <c r="H1152" s="95"/>
      <c r="I1152" s="96"/>
      <c r="J1152" s="95"/>
      <c r="K1152" s="97"/>
      <c r="L1152" s="97"/>
    </row>
    <row r="1153" spans="1:12" x14ac:dyDescent="0.2">
      <c r="A1153" s="1"/>
      <c r="B1153" s="1"/>
      <c r="C1153" s="93"/>
      <c r="D1153" s="93"/>
      <c r="E1153" s="93"/>
      <c r="F1153" s="93"/>
      <c r="G1153" s="94"/>
      <c r="H1153" s="95"/>
      <c r="I1153" s="96"/>
      <c r="J1153" s="95"/>
      <c r="K1153" s="97"/>
      <c r="L1153" s="97"/>
    </row>
    <row r="1154" spans="1:12" x14ac:dyDescent="0.2">
      <c r="A1154" s="1"/>
      <c r="B1154" s="1"/>
      <c r="C1154" s="93"/>
      <c r="D1154" s="93"/>
      <c r="E1154" s="93"/>
      <c r="F1154" s="93"/>
      <c r="G1154" s="94"/>
      <c r="H1154" s="95"/>
      <c r="I1154" s="96"/>
      <c r="J1154" s="95"/>
      <c r="K1154" s="97"/>
      <c r="L1154" s="97"/>
    </row>
    <row r="1155" spans="1:12" x14ac:dyDescent="0.2">
      <c r="A1155" s="1"/>
      <c r="B1155" s="1"/>
      <c r="C1155" s="93"/>
      <c r="D1155" s="93"/>
      <c r="E1155" s="93"/>
      <c r="F1155" s="93"/>
      <c r="G1155" s="94"/>
      <c r="H1155" s="95"/>
      <c r="I1155" s="96"/>
      <c r="J1155" s="95"/>
      <c r="K1155" s="97"/>
      <c r="L1155" s="97"/>
    </row>
    <row r="1156" spans="1:12" x14ac:dyDescent="0.2">
      <c r="A1156" s="1"/>
      <c r="B1156" s="1"/>
      <c r="C1156" s="93"/>
      <c r="D1156" s="93"/>
      <c r="E1156" s="93"/>
      <c r="F1156" s="93"/>
      <c r="G1156" s="94"/>
      <c r="H1156" s="95"/>
      <c r="I1156" s="96"/>
      <c r="J1156" s="95"/>
      <c r="K1156" s="97"/>
      <c r="L1156" s="97"/>
    </row>
    <row r="1157" spans="1:12" x14ac:dyDescent="0.2">
      <c r="A1157" s="1"/>
      <c r="B1157" s="1"/>
      <c r="C1157" s="93"/>
      <c r="D1157" s="93"/>
      <c r="E1157" s="93"/>
      <c r="F1157" s="93"/>
      <c r="G1157" s="94"/>
      <c r="H1157" s="95"/>
      <c r="I1157" s="96"/>
      <c r="J1157" s="95"/>
      <c r="K1157" s="97"/>
      <c r="L1157" s="97"/>
    </row>
    <row r="1158" spans="1:12" x14ac:dyDescent="0.2">
      <c r="A1158" s="1"/>
      <c r="B1158" s="1"/>
      <c r="C1158" s="93"/>
      <c r="D1158" s="93"/>
      <c r="E1158" s="93"/>
      <c r="F1158" s="93"/>
      <c r="G1158" s="94"/>
      <c r="H1158" s="95"/>
      <c r="I1158" s="96"/>
      <c r="J1158" s="95"/>
      <c r="K1158" s="97"/>
      <c r="L1158" s="97"/>
    </row>
    <row r="1159" spans="1:12" x14ac:dyDescent="0.2">
      <c r="A1159" s="1"/>
      <c r="B1159" s="1"/>
      <c r="C1159" s="93"/>
      <c r="D1159" s="93"/>
      <c r="E1159" s="93"/>
      <c r="F1159" s="93"/>
      <c r="G1159" s="94"/>
      <c r="H1159" s="95"/>
      <c r="I1159" s="96"/>
      <c r="J1159" s="95"/>
      <c r="K1159" s="97"/>
      <c r="L1159" s="97"/>
    </row>
    <row r="1160" spans="1:12" x14ac:dyDescent="0.2">
      <c r="A1160" s="1"/>
      <c r="B1160" s="1"/>
      <c r="C1160" s="93"/>
      <c r="D1160" s="93"/>
      <c r="E1160" s="93"/>
      <c r="F1160" s="93"/>
      <c r="G1160" s="94"/>
      <c r="H1160" s="95"/>
      <c r="I1160" s="96"/>
      <c r="J1160" s="95"/>
      <c r="K1160" s="97"/>
      <c r="L1160" s="97"/>
    </row>
    <row r="1161" spans="1:12" x14ac:dyDescent="0.2">
      <c r="A1161" s="1"/>
      <c r="B1161" s="1"/>
      <c r="C1161" s="93"/>
      <c r="D1161" s="93"/>
      <c r="E1161" s="93"/>
      <c r="F1161" s="93"/>
      <c r="G1161" s="94"/>
      <c r="H1161" s="95"/>
      <c r="I1161" s="96"/>
      <c r="J1161" s="95"/>
      <c r="K1161" s="97"/>
      <c r="L1161" s="97"/>
    </row>
    <row r="1162" spans="1:12" x14ac:dyDescent="0.2">
      <c r="A1162" s="1"/>
      <c r="B1162" s="1"/>
      <c r="C1162" s="93"/>
      <c r="D1162" s="93"/>
      <c r="E1162" s="93"/>
      <c r="F1162" s="93"/>
      <c r="G1162" s="94"/>
      <c r="H1162" s="95"/>
      <c r="I1162" s="96"/>
      <c r="J1162" s="95"/>
      <c r="K1162" s="97"/>
      <c r="L1162" s="98"/>
    </row>
    <row r="1163" spans="1:12" x14ac:dyDescent="0.2">
      <c r="A1163" s="1"/>
      <c r="B1163" s="1"/>
      <c r="C1163" s="93"/>
      <c r="D1163" s="93"/>
      <c r="E1163" s="93"/>
      <c r="F1163" s="93"/>
      <c r="G1163" s="94"/>
      <c r="H1163" s="95"/>
      <c r="I1163" s="96"/>
      <c r="J1163" s="95"/>
      <c r="K1163" s="97"/>
      <c r="L1163" s="98"/>
    </row>
    <row r="1164" spans="1:12" x14ac:dyDescent="0.2">
      <c r="A1164" s="1"/>
      <c r="B1164" s="1"/>
      <c r="C1164" s="93"/>
      <c r="D1164" s="93"/>
      <c r="E1164" s="93"/>
      <c r="F1164" s="93"/>
      <c r="G1164" s="94"/>
      <c r="H1164" s="95"/>
      <c r="I1164" s="96"/>
      <c r="J1164" s="95"/>
      <c r="K1164" s="97"/>
      <c r="L1164" s="98"/>
    </row>
    <row r="1165" spans="1:12" x14ac:dyDescent="0.2">
      <c r="A1165" s="1"/>
      <c r="B1165" s="1"/>
      <c r="C1165" s="93"/>
      <c r="D1165" s="93"/>
      <c r="E1165" s="93"/>
      <c r="F1165" s="93"/>
      <c r="G1165" s="94"/>
      <c r="H1165" s="95"/>
      <c r="I1165" s="96"/>
      <c r="J1165" s="95"/>
      <c r="K1165" s="97"/>
      <c r="L1165" s="98"/>
    </row>
    <row r="1166" spans="1:12" x14ac:dyDescent="0.2">
      <c r="A1166" s="1"/>
      <c r="B1166" s="1"/>
      <c r="C1166" s="93"/>
      <c r="D1166" s="93"/>
      <c r="E1166" s="93"/>
      <c r="F1166" s="93"/>
      <c r="G1166" s="94"/>
      <c r="H1166" s="95"/>
      <c r="I1166" s="96"/>
      <c r="J1166" s="95"/>
      <c r="K1166" s="97"/>
      <c r="L1166" s="98"/>
    </row>
    <row r="1167" spans="1:12" x14ac:dyDescent="0.2">
      <c r="A1167" s="1"/>
      <c r="B1167" s="1"/>
      <c r="C1167" s="93"/>
      <c r="D1167" s="93"/>
      <c r="E1167" s="93"/>
      <c r="F1167" s="93"/>
      <c r="G1167" s="94"/>
      <c r="H1167" s="95"/>
      <c r="I1167" s="96"/>
      <c r="J1167" s="95"/>
      <c r="K1167" s="97"/>
      <c r="L1167" s="99"/>
    </row>
    <row r="1168" spans="1:12" x14ac:dyDescent="0.2">
      <c r="A1168" s="1"/>
      <c r="B1168" s="1"/>
      <c r="C1168" s="93"/>
      <c r="D1168" s="93"/>
      <c r="E1168" s="93"/>
      <c r="F1168" s="93"/>
      <c r="G1168" s="94"/>
      <c r="H1168" s="95"/>
      <c r="I1168" s="96"/>
      <c r="J1168" s="95"/>
      <c r="K1168" s="97"/>
      <c r="L1168" s="99"/>
    </row>
    <row r="1169" spans="1:12" x14ac:dyDescent="0.2">
      <c r="A1169" s="1"/>
      <c r="B1169" s="1"/>
      <c r="C1169" s="93"/>
      <c r="D1169" s="93"/>
      <c r="E1169" s="93"/>
      <c r="F1169" s="93"/>
      <c r="G1169" s="94"/>
      <c r="H1169" s="95"/>
      <c r="I1169" s="96"/>
      <c r="J1169" s="95"/>
      <c r="K1169" s="97"/>
      <c r="L1169" s="99"/>
    </row>
    <row r="1170" spans="1:12" x14ac:dyDescent="0.2">
      <c r="A1170" s="1"/>
      <c r="B1170" s="1"/>
      <c r="C1170" s="93"/>
      <c r="D1170" s="93"/>
      <c r="E1170" s="93"/>
      <c r="F1170" s="93"/>
      <c r="G1170" s="94"/>
      <c r="H1170" s="95"/>
      <c r="I1170" s="96"/>
      <c r="J1170" s="95"/>
      <c r="K1170" s="97"/>
      <c r="L1170" s="99"/>
    </row>
    <row r="1171" spans="1:12" x14ac:dyDescent="0.2">
      <c r="A1171" s="1"/>
      <c r="B1171" s="1"/>
      <c r="C1171" s="93"/>
      <c r="D1171" s="93"/>
      <c r="E1171" s="93"/>
      <c r="F1171" s="93"/>
      <c r="G1171" s="94"/>
      <c r="H1171" s="95"/>
      <c r="I1171" s="96"/>
      <c r="J1171" s="95"/>
      <c r="K1171" s="97"/>
      <c r="L1171" s="99"/>
    </row>
    <row r="1172" spans="1:12" x14ac:dyDescent="0.2">
      <c r="A1172" s="1"/>
      <c r="B1172" s="1"/>
      <c r="C1172" s="93"/>
      <c r="D1172" s="93"/>
      <c r="E1172" s="93"/>
      <c r="F1172" s="93"/>
      <c r="G1172" s="94"/>
      <c r="H1172" s="95"/>
      <c r="I1172" s="96"/>
      <c r="J1172" s="95"/>
      <c r="K1172" s="97"/>
      <c r="L1172" s="99"/>
    </row>
    <row r="1173" spans="1:12" x14ac:dyDescent="0.2">
      <c r="A1173" s="1"/>
      <c r="B1173" s="1"/>
      <c r="C1173" s="93"/>
      <c r="D1173" s="93"/>
      <c r="E1173" s="93"/>
      <c r="F1173" s="93"/>
      <c r="G1173" s="94"/>
      <c r="H1173" s="95"/>
      <c r="I1173" s="96"/>
      <c r="J1173" s="95"/>
      <c r="K1173" s="97"/>
      <c r="L1173" s="99"/>
    </row>
    <row r="1174" spans="1:12" x14ac:dyDescent="0.2">
      <c r="A1174" s="1"/>
      <c r="B1174" s="1"/>
      <c r="C1174" s="93"/>
      <c r="D1174" s="93"/>
      <c r="E1174" s="93"/>
      <c r="F1174" s="93"/>
      <c r="G1174" s="94"/>
      <c r="H1174" s="95"/>
      <c r="I1174" s="96"/>
      <c r="J1174" s="95"/>
      <c r="K1174" s="97"/>
      <c r="L1174" s="99"/>
    </row>
    <row r="1175" spans="1:12" x14ac:dyDescent="0.2">
      <c r="A1175" s="1"/>
      <c r="B1175" s="1"/>
      <c r="C1175" s="93"/>
      <c r="D1175" s="93"/>
      <c r="E1175" s="93"/>
      <c r="F1175" s="93"/>
      <c r="G1175" s="94"/>
      <c r="H1175" s="95"/>
      <c r="I1175" s="96"/>
      <c r="J1175" s="95"/>
      <c r="K1175" s="97"/>
      <c r="L1175" s="99"/>
    </row>
    <row r="1176" spans="1:12" x14ac:dyDescent="0.2">
      <c r="A1176" s="1"/>
      <c r="B1176" s="1"/>
      <c r="C1176" s="93"/>
      <c r="D1176" s="93"/>
      <c r="E1176" s="93"/>
      <c r="F1176" s="93"/>
      <c r="G1176" s="94"/>
      <c r="H1176" s="95"/>
      <c r="I1176" s="96"/>
      <c r="J1176" s="95"/>
      <c r="K1176" s="97"/>
      <c r="L1176" s="99"/>
    </row>
    <row r="1177" spans="1:12" x14ac:dyDescent="0.2">
      <c r="A1177" s="1"/>
      <c r="B1177" s="1"/>
      <c r="C1177" s="93"/>
      <c r="D1177" s="93"/>
      <c r="E1177" s="93"/>
      <c r="F1177" s="93"/>
      <c r="G1177" s="94"/>
      <c r="H1177" s="95"/>
      <c r="I1177" s="96"/>
      <c r="J1177" s="95"/>
      <c r="K1177" s="97"/>
      <c r="L1177" s="99"/>
    </row>
    <row r="1178" spans="1:12" x14ac:dyDescent="0.2">
      <c r="A1178" s="1"/>
      <c r="B1178" s="1"/>
      <c r="C1178" s="93"/>
      <c r="D1178" s="93"/>
      <c r="E1178" s="93"/>
      <c r="F1178" s="93"/>
      <c r="G1178" s="94"/>
      <c r="H1178" s="95"/>
      <c r="I1178" s="96"/>
      <c r="J1178" s="95"/>
      <c r="K1178" s="97"/>
      <c r="L1178" s="99"/>
    </row>
    <row r="1179" spans="1:12" x14ac:dyDescent="0.2">
      <c r="A1179" s="1"/>
      <c r="B1179" s="1"/>
      <c r="C1179" s="93"/>
      <c r="D1179" s="93"/>
      <c r="E1179" s="93"/>
      <c r="F1179" s="93"/>
      <c r="G1179" s="94"/>
      <c r="H1179" s="95"/>
      <c r="I1179" s="96"/>
      <c r="J1179" s="95"/>
      <c r="K1179" s="97"/>
      <c r="L1179" s="99"/>
    </row>
    <row r="1180" spans="1:12" x14ac:dyDescent="0.2">
      <c r="A1180" s="1"/>
      <c r="B1180" s="1"/>
      <c r="C1180" s="93"/>
      <c r="D1180" s="93"/>
      <c r="E1180" s="93"/>
      <c r="F1180" s="93"/>
      <c r="G1180" s="94"/>
      <c r="H1180" s="95"/>
      <c r="I1180" s="96"/>
      <c r="J1180" s="95"/>
      <c r="K1180" s="97"/>
      <c r="L1180" s="99"/>
    </row>
    <row r="1181" spans="1:12" x14ac:dyDescent="0.2">
      <c r="A1181" s="1"/>
      <c r="B1181" s="1"/>
      <c r="C1181" s="93"/>
      <c r="D1181" s="93"/>
      <c r="E1181" s="93"/>
      <c r="F1181" s="93"/>
      <c r="G1181" s="94"/>
      <c r="H1181" s="95"/>
      <c r="I1181" s="96"/>
      <c r="J1181" s="95"/>
      <c r="K1181" s="97"/>
      <c r="L1181" s="99"/>
    </row>
    <row r="1182" spans="1:12" x14ac:dyDescent="0.2">
      <c r="A1182" s="1"/>
      <c r="B1182" s="1"/>
      <c r="C1182" s="93"/>
      <c r="D1182" s="93"/>
      <c r="E1182" s="93"/>
      <c r="F1182" s="93"/>
      <c r="G1182" s="94"/>
      <c r="H1182" s="95"/>
      <c r="I1182" s="96"/>
      <c r="J1182" s="95"/>
      <c r="K1182" s="97"/>
      <c r="L1182" s="99"/>
    </row>
    <row r="1183" spans="1:12" x14ac:dyDescent="0.2">
      <c r="A1183" s="1"/>
      <c r="B1183" s="1"/>
      <c r="C1183" s="93"/>
      <c r="D1183" s="93"/>
      <c r="E1183" s="93"/>
      <c r="F1183" s="93"/>
      <c r="G1183" s="94"/>
      <c r="H1183" s="95"/>
      <c r="I1183" s="96"/>
      <c r="J1183" s="95"/>
      <c r="K1183" s="97"/>
      <c r="L1183" s="30"/>
    </row>
    <row r="1184" spans="1:12" x14ac:dyDescent="0.2">
      <c r="A1184" s="1"/>
      <c r="B1184" s="1"/>
      <c r="C1184" s="93"/>
      <c r="D1184" s="93"/>
      <c r="E1184" s="93"/>
      <c r="F1184" s="93"/>
      <c r="G1184" s="94"/>
      <c r="H1184" s="95"/>
      <c r="I1184" s="96"/>
      <c r="J1184" s="95"/>
      <c r="K1184" s="97"/>
      <c r="L1184" s="30"/>
    </row>
    <row r="1185" spans="1:12" x14ac:dyDescent="0.2">
      <c r="A1185" s="1"/>
      <c r="B1185" s="1"/>
      <c r="C1185" s="93"/>
      <c r="D1185" s="93"/>
      <c r="E1185" s="93"/>
      <c r="F1185" s="93"/>
      <c r="G1185" s="94"/>
      <c r="H1185" s="95"/>
      <c r="I1185" s="96"/>
      <c r="J1185" s="95"/>
      <c r="K1185" s="97"/>
      <c r="L1185" s="30"/>
    </row>
    <row r="1186" spans="1:12" x14ac:dyDescent="0.2">
      <c r="A1186" s="1"/>
      <c r="B1186" s="1"/>
      <c r="C1186" s="93"/>
      <c r="D1186" s="93"/>
      <c r="E1186" s="93"/>
      <c r="F1186" s="93"/>
      <c r="G1186" s="94"/>
      <c r="H1186" s="95"/>
      <c r="I1186" s="96"/>
      <c r="J1186" s="95"/>
      <c r="K1186" s="97"/>
      <c r="L1186" s="30"/>
    </row>
    <row r="1187" spans="1:12" x14ac:dyDescent="0.2">
      <c r="A1187" s="1"/>
      <c r="B1187" s="1"/>
      <c r="C1187" s="93"/>
      <c r="D1187" s="93"/>
      <c r="E1187" s="93"/>
      <c r="F1187" s="93"/>
      <c r="G1187" s="94"/>
      <c r="H1187" s="95"/>
      <c r="I1187" s="96"/>
      <c r="J1187" s="95"/>
      <c r="K1187" s="97"/>
      <c r="L1187" s="30"/>
    </row>
    <row r="1188" spans="1:12" x14ac:dyDescent="0.2">
      <c r="A1188" s="1"/>
      <c r="B1188" s="1"/>
      <c r="C1188" s="93"/>
      <c r="D1188" s="93"/>
      <c r="E1188" s="93"/>
      <c r="F1188" s="93"/>
      <c r="G1188" s="94"/>
      <c r="H1188" s="95"/>
      <c r="I1188" s="96"/>
      <c r="J1188" s="95"/>
      <c r="K1188" s="97"/>
      <c r="L1188" s="30"/>
    </row>
    <row r="1189" spans="1:12" x14ac:dyDescent="0.2">
      <c r="A1189" s="1"/>
      <c r="B1189" s="1"/>
      <c r="C1189" s="93"/>
      <c r="D1189" s="93"/>
      <c r="E1189" s="93"/>
      <c r="F1189" s="93"/>
      <c r="G1189" s="94"/>
      <c r="H1189" s="95"/>
      <c r="I1189" s="96"/>
      <c r="J1189" s="95"/>
      <c r="K1189" s="98"/>
      <c r="L1189" s="30"/>
    </row>
    <row r="1190" spans="1:12" x14ac:dyDescent="0.2">
      <c r="A1190" s="1"/>
      <c r="B1190" s="1"/>
      <c r="C1190" s="93"/>
      <c r="D1190" s="93"/>
      <c r="E1190" s="93"/>
      <c r="F1190" s="93"/>
      <c r="G1190" s="94"/>
      <c r="H1190" s="95"/>
      <c r="I1190" s="96"/>
      <c r="J1190" s="95"/>
      <c r="K1190" s="98"/>
      <c r="L1190" s="30"/>
    </row>
    <row r="1191" spans="1:12" x14ac:dyDescent="0.2">
      <c r="A1191" s="1"/>
      <c r="B1191" s="1"/>
      <c r="C1191" s="93"/>
      <c r="D1191" s="93"/>
      <c r="E1191" s="93"/>
      <c r="F1191" s="93"/>
      <c r="G1191" s="94"/>
      <c r="H1191" s="95"/>
      <c r="I1191" s="96"/>
      <c r="J1191" s="95"/>
      <c r="K1191" s="98"/>
      <c r="L1191" s="30"/>
    </row>
    <row r="1192" spans="1:12" x14ac:dyDescent="0.2">
      <c r="A1192" s="1"/>
      <c r="B1192" s="1"/>
      <c r="C1192" s="93"/>
      <c r="D1192" s="93"/>
      <c r="E1192" s="93"/>
      <c r="F1192" s="93"/>
      <c r="G1192" s="94"/>
      <c r="H1192" s="95"/>
      <c r="I1192" s="96"/>
      <c r="J1192" s="95"/>
      <c r="K1192" s="98"/>
      <c r="L1192" s="30"/>
    </row>
    <row r="1193" spans="1:12" x14ac:dyDescent="0.2">
      <c r="A1193" s="1"/>
      <c r="B1193" s="1"/>
      <c r="C1193" s="93"/>
      <c r="D1193" s="93"/>
      <c r="E1193" s="93"/>
      <c r="F1193" s="93"/>
      <c r="G1193" s="94"/>
      <c r="H1193" s="95"/>
      <c r="I1193" s="96"/>
      <c r="J1193" s="95"/>
      <c r="K1193" s="98"/>
      <c r="L1193" s="30"/>
    </row>
    <row r="1194" spans="1:12" x14ac:dyDescent="0.2">
      <c r="A1194" s="1"/>
      <c r="B1194" s="1"/>
      <c r="C1194" s="93"/>
      <c r="D1194" s="93"/>
      <c r="E1194" s="93"/>
      <c r="F1194" s="93"/>
      <c r="G1194" s="94"/>
      <c r="H1194" s="95"/>
      <c r="I1194" s="96"/>
      <c r="J1194" s="95"/>
      <c r="K1194" s="99"/>
      <c r="L1194" s="30"/>
    </row>
    <row r="1195" spans="1:12" x14ac:dyDescent="0.2">
      <c r="A1195" s="1"/>
      <c r="B1195" s="1"/>
      <c r="C1195" s="93"/>
      <c r="D1195" s="93"/>
      <c r="E1195" s="93"/>
      <c r="F1195" s="93"/>
      <c r="G1195" s="94"/>
      <c r="H1195" s="95"/>
      <c r="I1195" s="96"/>
      <c r="J1195" s="95"/>
      <c r="K1195" s="99"/>
      <c r="L1195" s="30"/>
    </row>
    <row r="1196" spans="1:12" x14ac:dyDescent="0.2">
      <c r="A1196" s="1"/>
      <c r="B1196" s="1"/>
      <c r="C1196" s="93"/>
      <c r="D1196" s="93"/>
      <c r="E1196" s="93"/>
      <c r="F1196" s="93"/>
      <c r="G1196" s="94"/>
      <c r="H1196" s="95"/>
      <c r="I1196" s="96"/>
      <c r="J1196" s="95"/>
      <c r="K1196" s="99"/>
      <c r="L1196" s="30"/>
    </row>
    <row r="1197" spans="1:12" x14ac:dyDescent="0.2">
      <c r="A1197" s="1"/>
      <c r="B1197" s="1"/>
      <c r="C1197" s="93"/>
      <c r="D1197" s="100"/>
      <c r="E1197" s="93"/>
      <c r="F1197" s="93"/>
      <c r="G1197" s="94"/>
      <c r="H1197" s="95"/>
      <c r="I1197" s="96"/>
      <c r="J1197" s="95"/>
      <c r="K1197" s="99"/>
      <c r="L1197" s="30"/>
    </row>
    <row r="1198" spans="1:12" x14ac:dyDescent="0.2">
      <c r="A1198" s="1"/>
      <c r="B1198" s="1"/>
      <c r="C1198" s="93"/>
      <c r="D1198" s="100"/>
      <c r="E1198" s="93"/>
      <c r="F1198" s="93"/>
      <c r="G1198" s="94"/>
      <c r="H1198" s="95"/>
      <c r="I1198" s="96"/>
      <c r="J1198" s="95"/>
      <c r="K1198" s="99"/>
      <c r="L1198" s="30"/>
    </row>
    <row r="1199" spans="1:12" x14ac:dyDescent="0.2">
      <c r="A1199" s="1"/>
      <c r="B1199" s="1"/>
      <c r="C1199" s="93"/>
      <c r="D1199" s="100"/>
      <c r="E1199" s="93"/>
      <c r="F1199" s="93"/>
      <c r="G1199" s="94"/>
      <c r="H1199" s="95"/>
      <c r="I1199" s="96"/>
      <c r="J1199" s="95"/>
      <c r="K1199" s="99"/>
      <c r="L1199" s="30"/>
    </row>
    <row r="1200" spans="1:12" x14ac:dyDescent="0.2">
      <c r="A1200" s="1"/>
      <c r="B1200" s="1"/>
      <c r="C1200" s="93"/>
      <c r="D1200" s="100"/>
      <c r="E1200" s="93"/>
      <c r="F1200" s="93"/>
      <c r="G1200" s="94"/>
      <c r="H1200" s="95"/>
      <c r="I1200" s="96"/>
      <c r="J1200" s="77"/>
      <c r="K1200" s="79"/>
    </row>
    <row r="1201" spans="1:11" x14ac:dyDescent="0.2">
      <c r="A1201" s="1"/>
      <c r="B1201" s="1"/>
      <c r="C1201" s="93"/>
      <c r="D1201" s="100"/>
      <c r="E1201" s="93"/>
      <c r="F1201" s="93"/>
      <c r="G1201" s="94"/>
      <c r="H1201" s="95"/>
      <c r="I1201" s="96"/>
      <c r="J1201" s="77"/>
      <c r="K1201" s="79"/>
    </row>
    <row r="1202" spans="1:11" x14ac:dyDescent="0.2">
      <c r="A1202" s="1"/>
      <c r="B1202" s="1"/>
      <c r="C1202" s="93"/>
      <c r="D1202" s="100"/>
      <c r="E1202" s="93"/>
      <c r="F1202" s="93"/>
      <c r="G1202" s="94"/>
      <c r="H1202" s="95"/>
      <c r="I1202" s="96"/>
      <c r="J1202" s="77"/>
      <c r="K1202" s="79"/>
    </row>
    <row r="1203" spans="1:11" x14ac:dyDescent="0.2">
      <c r="A1203" s="1"/>
      <c r="B1203" s="1"/>
      <c r="C1203" s="93"/>
      <c r="D1203" s="100"/>
      <c r="E1203" s="93"/>
      <c r="F1203" s="93"/>
      <c r="G1203" s="94"/>
      <c r="H1203" s="95"/>
      <c r="I1203" s="96"/>
      <c r="J1203" s="77"/>
      <c r="K1203" s="79"/>
    </row>
    <row r="1204" spans="1:11" x14ac:dyDescent="0.2">
      <c r="A1204" s="1"/>
      <c r="B1204" s="1"/>
      <c r="C1204" s="93"/>
      <c r="D1204" s="100"/>
      <c r="E1204" s="93"/>
      <c r="F1204" s="93"/>
      <c r="G1204" s="94"/>
      <c r="H1204" s="95"/>
      <c r="I1204" s="96"/>
      <c r="J1204" s="77"/>
      <c r="K1204" s="79"/>
    </row>
    <row r="1205" spans="1:11" x14ac:dyDescent="0.2">
      <c r="A1205" s="1"/>
      <c r="B1205" s="1"/>
      <c r="C1205" s="93"/>
      <c r="D1205" s="100"/>
      <c r="E1205" s="93"/>
      <c r="F1205" s="93"/>
      <c r="G1205" s="94"/>
      <c r="H1205" s="95"/>
      <c r="I1205" s="96"/>
      <c r="J1205" s="77"/>
      <c r="K1205" s="79"/>
    </row>
    <row r="1206" spans="1:11" x14ac:dyDescent="0.2">
      <c r="A1206" s="1"/>
      <c r="B1206" s="1"/>
      <c r="C1206" s="93"/>
      <c r="D1206" s="100"/>
      <c r="E1206" s="93"/>
      <c r="F1206" s="93"/>
      <c r="G1206" s="94"/>
      <c r="H1206" s="95"/>
      <c r="I1206" s="96"/>
      <c r="J1206" s="77"/>
      <c r="K1206" s="79"/>
    </row>
    <row r="1207" spans="1:11" x14ac:dyDescent="0.2">
      <c r="A1207" s="1"/>
      <c r="B1207" s="1"/>
      <c r="C1207" s="93"/>
      <c r="D1207" s="100"/>
      <c r="E1207" s="93"/>
      <c r="F1207" s="93"/>
      <c r="G1207" s="94"/>
      <c r="H1207" s="95"/>
      <c r="I1207" s="96"/>
      <c r="J1207" s="77"/>
      <c r="K1207" s="79"/>
    </row>
    <row r="1208" spans="1:11" x14ac:dyDescent="0.2">
      <c r="C1208" s="74"/>
      <c r="D1208" s="76"/>
      <c r="E1208" s="74"/>
      <c r="F1208" s="74"/>
      <c r="G1208" s="75"/>
      <c r="H1208" s="77"/>
      <c r="I1208" s="78"/>
      <c r="J1208" s="77"/>
      <c r="K1208" s="79"/>
    </row>
    <row r="1209" spans="1:11" x14ac:dyDescent="0.2">
      <c r="C1209" s="74"/>
      <c r="D1209" s="76"/>
      <c r="E1209" s="74"/>
      <c r="F1209" s="74"/>
      <c r="G1209" s="75"/>
      <c r="H1209" s="77"/>
      <c r="I1209" s="78"/>
      <c r="K1209" s="79"/>
    </row>
    <row r="1210" spans="1:11" x14ac:dyDescent="0.2">
      <c r="C1210" s="74"/>
      <c r="D1210" s="76"/>
      <c r="E1210" s="74"/>
      <c r="F1210" s="74"/>
      <c r="G1210" s="75"/>
      <c r="H1210" s="77"/>
      <c r="I1210" s="78"/>
    </row>
    <row r="1211" spans="1:11" x14ac:dyDescent="0.2">
      <c r="C1211" s="74"/>
      <c r="D1211" s="76"/>
      <c r="E1211" s="74"/>
      <c r="F1211" s="74"/>
      <c r="G1211" s="75"/>
      <c r="H1211" s="77"/>
      <c r="I1211" s="78"/>
    </row>
    <row r="1212" spans="1:11" x14ac:dyDescent="0.2">
      <c r="C1212" s="74"/>
      <c r="D1212" s="76"/>
      <c r="E1212" s="74"/>
      <c r="F1212" s="74"/>
      <c r="G1212" s="75"/>
      <c r="H1212" s="77"/>
      <c r="I1212" s="78"/>
    </row>
    <row r="1213" spans="1:11" x14ac:dyDescent="0.2">
      <c r="C1213" s="74"/>
      <c r="D1213" s="76"/>
      <c r="E1213" s="74"/>
      <c r="F1213" s="74"/>
      <c r="G1213" s="75"/>
      <c r="H1213" s="77"/>
      <c r="I1213" s="78"/>
    </row>
    <row r="1214" spans="1:11" x14ac:dyDescent="0.2">
      <c r="C1214" s="74"/>
      <c r="D1214" s="76"/>
      <c r="E1214" s="74"/>
      <c r="F1214" s="74"/>
      <c r="G1214" s="75"/>
      <c r="H1214" s="77"/>
      <c r="I1214" s="78"/>
    </row>
    <row r="1215" spans="1:11" x14ac:dyDescent="0.2">
      <c r="C1215" s="74"/>
      <c r="D1215" s="76"/>
      <c r="E1215" s="74"/>
      <c r="F1215" s="74"/>
      <c r="G1215" s="75"/>
      <c r="H1215" s="77"/>
      <c r="I1215" s="78"/>
    </row>
    <row r="1216" spans="1:11" x14ac:dyDescent="0.2">
      <c r="C1216" s="74"/>
      <c r="D1216" s="76"/>
      <c r="E1216" s="74"/>
      <c r="F1216" s="74"/>
      <c r="G1216" s="75"/>
      <c r="H1216" s="77"/>
      <c r="I1216" s="78"/>
    </row>
  </sheetData>
  <sheetProtection formatCells="0" formatColumns="0" formatRows="0" insertColumns="0" insertRows="0" deleteColumns="0" deleteRows="0" sort="0" autoFilter="0"/>
  <autoFilter ref="A12:L194"/>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361" yWindow="420"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41 F29 F35 F189 F193 F47 F69 F57 F91 F171 F105 F109 F121 F125 F129 F133 F43 F145 F163 F153 F185 F39 F137 F17 F21 F25 F87 F159 F53 F63 F149 F177 F181 F73 F77 F81 F115 F167 F95 F99"/>
    <dataValidation allowBlank="1" showInputMessage="1" showErrorMessage="1" promptTitle="Výkaz výměr:" prompt="způsob stanovení množství položky, nebo odkaz na příslušnou přílohu dokumentace." sqref="F34 F38 F42 F52 F68 F72 F86 F46 F104 F108 F120 F124 F128 F132 F136 F140 F56 F162 F166 F144 F184 F188 F192 F28 F94 F90 F24 F16 F20 F176 F148 F152 F180 F158 F170 F9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33 F37 F41 F51 F67 F71 F85 F89 F93 F103 F107 F119 F123 F127 F131 F135 F139 F151 F161 F165 F175 F183 F187 F191 F45 F143 F19 F23 F27 F55 F147 F179 F61:F62 F75:F76 F79:F80 F113:F114 F157 F169 F97"/>
    <dataValidation allowBlank="1" showInputMessage="1" showErrorMessage="1" promptTitle="Název položky" prompt="Přesný název položky dle cenové soustavy, nebo vlastní název v případě položky mimo cenovou soustavu." sqref="F14 F32 F36 F40 F50 F66 F70 F84 F88 F54 F102 F106 F118 F122 F126 F130 F134 F138 F146 F160 F164 F174 F182 F186 F190 F44 F92 F142 F18 F22 F96 F150 F178 F60 F74 F78 F112 F156 F168 F2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91" min="1" max="11" man="1"/>
    <brk id="141" min="1" max="11" man="1"/>
    <brk id="189" min="1" max="11" man="1"/>
  </rowBreaks>
  <drawing r:id="rId2"/>
  <legacyDrawing r:id="rId3"/>
  <extLst>
    <ext xmlns:x14="http://schemas.microsoft.com/office/spreadsheetml/2009/9/main" uri="{CCE6A557-97BC-4b89-ADB6-D9C93CAAB3DF}">
      <x14:dataValidations xmlns:xm="http://schemas.microsoft.com/office/excel/2006/main" xWindow="361" yWindow="420"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34</v>
      </c>
      <c r="B1" s="38" t="s">
        <v>30</v>
      </c>
      <c r="C1" s="43"/>
    </row>
    <row r="2" spans="1:3" x14ac:dyDescent="0.25">
      <c r="A2" s="39" t="s">
        <v>35</v>
      </c>
      <c r="B2" s="40" t="s">
        <v>31</v>
      </c>
      <c r="C2" s="43"/>
    </row>
    <row r="3" spans="1:3" x14ac:dyDescent="0.25">
      <c r="A3" s="39" t="s">
        <v>36</v>
      </c>
      <c r="B3" s="40" t="s">
        <v>32</v>
      </c>
      <c r="C3" s="43"/>
    </row>
    <row r="4" spans="1:3" x14ac:dyDescent="0.25">
      <c r="A4" s="39" t="s">
        <v>37</v>
      </c>
      <c r="B4" s="40" t="s">
        <v>33</v>
      </c>
      <c r="C4" s="43"/>
    </row>
    <row r="5" spans="1:3" x14ac:dyDescent="0.25">
      <c r="A5" s="39" t="s">
        <v>38</v>
      </c>
      <c r="B5" s="40" t="s">
        <v>39</v>
      </c>
      <c r="C5" s="43"/>
    </row>
    <row r="6" spans="1:3" x14ac:dyDescent="0.25">
      <c r="A6" s="39" t="s">
        <v>40</v>
      </c>
      <c r="B6" s="40" t="s">
        <v>41</v>
      </c>
      <c r="C6" s="43"/>
    </row>
    <row r="7" spans="1:3" x14ac:dyDescent="0.25">
      <c r="A7" s="39" t="s">
        <v>42</v>
      </c>
      <c r="B7" s="40" t="s">
        <v>43</v>
      </c>
      <c r="C7" s="43"/>
    </row>
    <row r="8" spans="1:3" x14ac:dyDescent="0.25">
      <c r="A8" s="39" t="s">
        <v>44</v>
      </c>
      <c r="B8" s="40" t="s">
        <v>45</v>
      </c>
      <c r="C8" s="43"/>
    </row>
    <row r="9" spans="1:3" x14ac:dyDescent="0.25">
      <c r="A9" s="39" t="s">
        <v>46</v>
      </c>
      <c r="B9" s="40" t="s">
        <v>47</v>
      </c>
      <c r="C9" s="43"/>
    </row>
    <row r="10" spans="1:3" x14ac:dyDescent="0.25">
      <c r="A10" s="39" t="s">
        <v>48</v>
      </c>
      <c r="B10" s="40" t="s">
        <v>49</v>
      </c>
      <c r="C10" s="43"/>
    </row>
    <row r="11" spans="1:3" x14ac:dyDescent="0.25">
      <c r="A11" s="39" t="s">
        <v>50</v>
      </c>
      <c r="B11" s="40" t="s">
        <v>51</v>
      </c>
      <c r="C11" s="43"/>
    </row>
    <row r="12" spans="1:3" x14ac:dyDescent="0.25">
      <c r="A12" s="39" t="s">
        <v>52</v>
      </c>
      <c r="B12" s="40" t="s">
        <v>53</v>
      </c>
      <c r="C12" s="43"/>
    </row>
    <row r="13" spans="1:3" x14ac:dyDescent="0.25">
      <c r="A13" s="39" t="s">
        <v>54</v>
      </c>
      <c r="B13" s="40" t="s">
        <v>55</v>
      </c>
      <c r="C13" s="43"/>
    </row>
    <row r="14" spans="1:3" ht="25.5" x14ac:dyDescent="0.25">
      <c r="A14" s="39" t="s">
        <v>56</v>
      </c>
      <c r="B14" s="40" t="s">
        <v>57</v>
      </c>
      <c r="C14" s="43"/>
    </row>
    <row r="15" spans="1:3" x14ac:dyDescent="0.25">
      <c r="A15" s="39" t="s">
        <v>58</v>
      </c>
      <c r="B15" s="40" t="s">
        <v>59</v>
      </c>
      <c r="C15" s="43"/>
    </row>
    <row r="16" spans="1:3" x14ac:dyDescent="0.25">
      <c r="A16" s="39" t="s">
        <v>60</v>
      </c>
      <c r="B16" s="40" t="s">
        <v>61</v>
      </c>
      <c r="C16" s="43"/>
    </row>
    <row r="17" spans="1:3" x14ac:dyDescent="0.25">
      <c r="A17" s="39" t="s">
        <v>62</v>
      </c>
      <c r="B17" s="40" t="s">
        <v>63</v>
      </c>
      <c r="C17" s="43"/>
    </row>
    <row r="18" spans="1:3" x14ac:dyDescent="0.25">
      <c r="A18" s="39" t="s">
        <v>64</v>
      </c>
      <c r="B18" s="40" t="s">
        <v>65</v>
      </c>
      <c r="C18" s="43"/>
    </row>
    <row r="19" spans="1:3" x14ac:dyDescent="0.25">
      <c r="A19" s="39" t="s">
        <v>66</v>
      </c>
      <c r="B19" s="40" t="s">
        <v>67</v>
      </c>
      <c r="C19" s="43"/>
    </row>
    <row r="20" spans="1:3" x14ac:dyDescent="0.25">
      <c r="A20" s="39" t="s">
        <v>68</v>
      </c>
      <c r="B20" s="40" t="s">
        <v>69</v>
      </c>
      <c r="C20" s="43"/>
    </row>
    <row r="21" spans="1:3" x14ac:dyDescent="0.25">
      <c r="A21" s="39" t="s">
        <v>70</v>
      </c>
      <c r="B21" s="40" t="s">
        <v>71</v>
      </c>
      <c r="C21" s="43"/>
    </row>
    <row r="22" spans="1:3" x14ac:dyDescent="0.25">
      <c r="A22" s="39" t="s">
        <v>72</v>
      </c>
      <c r="B22" s="40" t="s">
        <v>73</v>
      </c>
      <c r="C22" s="43"/>
    </row>
    <row r="23" spans="1:3" x14ac:dyDescent="0.25">
      <c r="A23" s="39" t="s">
        <v>74</v>
      </c>
      <c r="B23" s="40" t="s">
        <v>75</v>
      </c>
      <c r="C23" s="43"/>
    </row>
    <row r="24" spans="1:3" x14ac:dyDescent="0.25">
      <c r="A24" s="39" t="s">
        <v>76</v>
      </c>
      <c r="B24" s="40" t="s">
        <v>77</v>
      </c>
      <c r="C24" s="43"/>
    </row>
    <row r="25" spans="1:3" ht="15.75" thickBot="1" x14ac:dyDescent="0.3">
      <c r="A25" s="41" t="s">
        <v>78</v>
      </c>
      <c r="B25" s="42" t="s">
        <v>79</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7"/>
      <c r="C1" s="68"/>
      <c r="D1" s="68"/>
      <c r="E1" s="68"/>
      <c r="F1" s="69"/>
      <c r="G1" s="68"/>
      <c r="H1" s="73"/>
      <c r="I1" s="80"/>
      <c r="J1" s="73"/>
      <c r="K1" s="81"/>
      <c r="L1" s="82">
        <f>ROUND((ROUND(H1,3))*(ROUND(K1,2)),2)</f>
        <v>0</v>
      </c>
    </row>
    <row r="2" spans="1:12" s="1" customFormat="1" ht="12.75" customHeight="1" x14ac:dyDescent="0.25">
      <c r="A2" s="8" t="s">
        <v>5</v>
      </c>
      <c r="B2" s="18"/>
      <c r="C2" s="15"/>
      <c r="D2" s="15"/>
      <c r="E2" s="15"/>
      <c r="F2" s="70"/>
      <c r="G2" s="9"/>
      <c r="H2" s="9"/>
      <c r="I2" s="9"/>
      <c r="J2" s="9"/>
      <c r="K2" s="9"/>
      <c r="L2" s="19"/>
    </row>
    <row r="3" spans="1:12" s="1" customFormat="1" ht="12.75" customHeight="1" x14ac:dyDescent="0.25">
      <c r="A3" s="8" t="s">
        <v>7</v>
      </c>
      <c r="B3" s="18"/>
      <c r="C3" s="15"/>
      <c r="D3" s="15"/>
      <c r="E3" s="15"/>
      <c r="F3" s="71"/>
      <c r="G3" s="9"/>
      <c r="H3" s="9"/>
      <c r="I3" s="9"/>
      <c r="J3" s="9"/>
      <c r="K3" s="9"/>
      <c r="L3" s="19"/>
    </row>
    <row r="4" spans="1:12" s="1" customFormat="1" ht="12.75" customHeight="1" thickBot="1" x14ac:dyDescent="0.3">
      <c r="A4" s="8" t="s">
        <v>8</v>
      </c>
      <c r="B4" s="20"/>
      <c r="C4" s="17"/>
      <c r="D4" s="17"/>
      <c r="E4" s="17"/>
      <c r="F4" s="72"/>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66">
        <v>43017</v>
      </c>
      <c r="B9" t="s">
        <v>90</v>
      </c>
    </row>
    <row r="10" spans="1:2" x14ac:dyDescent="0.25">
      <c r="B10" t="s">
        <v>91</v>
      </c>
    </row>
    <row r="11" spans="1:2" x14ac:dyDescent="0.25">
      <c r="B11" t="s">
        <v>92</v>
      </c>
    </row>
    <row r="13" spans="1:2" x14ac:dyDescent="0.25">
      <c r="A13" s="66">
        <v>43026</v>
      </c>
      <c r="B13" t="s">
        <v>94</v>
      </c>
    </row>
    <row r="14" spans="1:2" x14ac:dyDescent="0.25">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2019-03-17T12:20:29Z</cp:lastPrinted>
  <dcterms:created xsi:type="dcterms:W3CDTF">2015-03-16T09:47:49Z</dcterms:created>
  <dcterms:modified xsi:type="dcterms:W3CDTF">2019-05-23T07:46:19Z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d:\pw_data\lukas.nemec\</vt:lpwstr>
  </property>
</Properties>
</file>