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oprava 27082014\"/>
    </mc:Choice>
  </mc:AlternateContent>
  <bookViews>
    <workbookView xWindow="-15" yWindow="4020" windowWidth="20520" windowHeight="408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pol.rozp'!$A$1:$K$54</definedName>
  </definedNames>
  <calcPr calcId="152511"/>
</workbook>
</file>

<file path=xl/calcChain.xml><?xml version="1.0" encoding="utf-8"?>
<calcChain xmlns="http://schemas.openxmlformats.org/spreadsheetml/2006/main">
  <c r="K52" i="5" l="1"/>
  <c r="I49" i="5"/>
  <c r="K51" i="5"/>
  <c r="K50" i="5"/>
  <c r="I50" i="5"/>
  <c r="G50" i="5"/>
  <c r="K49" i="5"/>
  <c r="G49" i="5"/>
  <c r="K45" i="5"/>
  <c r="I45" i="5"/>
  <c r="G45" i="5"/>
  <c r="K44" i="5"/>
  <c r="K40" i="5"/>
  <c r="I40" i="5"/>
  <c r="G40" i="5"/>
  <c r="K39" i="5"/>
  <c r="I39" i="5"/>
  <c r="G39" i="5"/>
  <c r="I38" i="5"/>
  <c r="G38" i="5"/>
  <c r="K38" i="5"/>
  <c r="K34" i="5"/>
  <c r="I34" i="5"/>
  <c r="G34" i="5"/>
  <c r="K33" i="5"/>
  <c r="I33" i="5"/>
  <c r="G33" i="5"/>
  <c r="K32" i="5"/>
  <c r="I32" i="5"/>
  <c r="G32" i="5"/>
  <c r="K31" i="5"/>
  <c r="G31" i="5"/>
  <c r="I31" i="5"/>
  <c r="K30" i="5"/>
  <c r="K29" i="5"/>
  <c r="G29" i="5"/>
  <c r="I29" i="5"/>
  <c r="K28" i="5"/>
  <c r="K24" i="5"/>
  <c r="I24" i="5"/>
  <c r="G24" i="5"/>
  <c r="K23" i="5"/>
  <c r="I23" i="5"/>
  <c r="G23" i="5"/>
  <c r="K22" i="5"/>
  <c r="I22" i="5"/>
  <c r="G22" i="5"/>
  <c r="K21" i="5"/>
  <c r="I21" i="5"/>
  <c r="G21" i="5"/>
  <c r="K16" i="5"/>
  <c r="I16" i="5"/>
  <c r="G16" i="5"/>
  <c r="K15" i="5"/>
  <c r="I15" i="5"/>
  <c r="G15" i="5"/>
  <c r="K14" i="5"/>
  <c r="G14" i="5"/>
  <c r="I14" i="5"/>
  <c r="K13" i="5"/>
  <c r="I13" i="5"/>
  <c r="G13" i="5"/>
  <c r="K12" i="5"/>
  <c r="G12" i="5"/>
  <c r="I12" i="5"/>
  <c r="G28" i="5" l="1"/>
  <c r="G30" i="5"/>
  <c r="I28" i="5"/>
  <c r="I30" i="5"/>
  <c r="G44" i="5"/>
  <c r="I44" i="5"/>
  <c r="C54" i="5"/>
  <c r="C47" i="5"/>
  <c r="C42" i="5"/>
  <c r="C36" i="5"/>
  <c r="C26" i="5"/>
  <c r="C18" i="5"/>
  <c r="K5" i="5"/>
  <c r="G26" i="5" l="1"/>
  <c r="I26" i="5"/>
  <c r="G47" i="5"/>
  <c r="K36" i="5"/>
  <c r="K47" i="5"/>
  <c r="K42" i="5"/>
  <c r="I47" i="5"/>
  <c r="K18" i="5"/>
  <c r="K26" i="5"/>
  <c r="G42" i="5"/>
  <c r="I42" i="5"/>
  <c r="I36" i="5" l="1"/>
  <c r="G54" i="5"/>
  <c r="K54" i="5"/>
  <c r="I54" i="5"/>
  <c r="G36" i="5"/>
  <c r="G18" i="5"/>
  <c r="I18" i="5"/>
  <c r="K1" i="5" l="1"/>
</calcChain>
</file>

<file path=xl/sharedStrings.xml><?xml version="1.0" encoding="utf-8"?>
<sst xmlns="http://schemas.openxmlformats.org/spreadsheetml/2006/main" count="199" uniqueCount="129">
  <si>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</si>
  <si>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</si>
  <si>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</si>
  <si>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</si>
  <si>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</si>
  <si>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</si>
  <si>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</si>
  <si>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</si>
  <si>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</si>
  <si>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</si>
  <si>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</si>
  <si>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</si>
  <si>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</si>
  <si>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</si>
  <si>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</si>
  <si>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</si>
  <si>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</si>
  <si>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</si>
  <si>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</si>
  <si>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</si>
  <si>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</si>
  <si>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</si>
  <si>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</si>
  <si>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</si>
  <si>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</si>
  <si>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</si>
  <si>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</si>
  <si>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</si>
  <si>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</si>
  <si>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</si>
  <si>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</si>
  <si>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4</t>
  </si>
  <si>
    <t>Celkem za 4</t>
  </si>
  <si>
    <t>Vodorovné konstrukce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</si>
  <si>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</si>
  <si>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</si>
  <si>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</si>
  <si>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</si>
  <si>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</si>
  <si>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</si>
  <si>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</si>
  <si>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</si>
  <si>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</si>
  <si>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</si>
  <si>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</si>
  <si>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</si>
  <si>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</si>
  <si>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m3</t>
  </si>
  <si>
    <t>m2</t>
  </si>
  <si>
    <t>Źelezniční spodek, nástupiště a přejezdy</t>
  </si>
  <si>
    <t>m</t>
  </si>
  <si>
    <t>51153</t>
  </si>
  <si>
    <t>SO 01-13-01</t>
  </si>
  <si>
    <t>Rekonstrukce železničního přejezdu v km 4,792</t>
  </si>
  <si>
    <t>t</t>
  </si>
  <si>
    <t>ks</t>
  </si>
  <si>
    <t>521432</t>
  </si>
  <si>
    <t>UIC V ZÁKLADNÍ DÉLCE - ROZDĚLENÍ "U",  BEZSTYKOVOU, BET.BEZPODKLADNIC U94/1,     B91 S/1+SKL14, Z KOLEJ.POLÍ, MZ DO 5 KM, POKLADAČEM</t>
  </si>
  <si>
    <t>KOLEJOVÉ LOŽE Z KAMENIVA DRCENÉHO - ZŘÍZENÍ</t>
  </si>
  <si>
    <t>M3</t>
  </si>
  <si>
    <t>5931413300</t>
  </si>
  <si>
    <t>KUS</t>
  </si>
  <si>
    <t>specifikace</t>
  </si>
  <si>
    <t>třídník</t>
  </si>
  <si>
    <t>ODSTRANĚNÍ KRYTŮ ZPEVNĚNÝCH PLOCH S ASFALT. NEBO CEMENT. POJIVEM, ODVOZ DO 20KM</t>
  </si>
  <si>
    <t>Položka obsahuje veškerou manipulaci s vybouranou sutí a s vybouranými hmotami vč. uložení na skládku a poplatkuza skládku (pokud zadávací dokumentace nestanoví jinak). Měří se v m3 vybouraných hmot ve stavu před vybouráním.Viz :  - Předpis  S4.- Vzorové listy železničního spodku Ž2, Ž3, Ž4, Ž6.- Technické kvalitativní podmínky staveb Státních drah, kap.1, 2, 3, 4, 5, 15.</t>
  </si>
  <si>
    <t>ODSTRANĚNÍ PODKLADŮ ZPEVNĚNÝCH PLOCH Z NESTMELENÉHO KAMENIVA, ODVOZ DO 20KM</t>
  </si>
  <si>
    <t>ÚPRAVA PODLOŽÍ A PLÁNĚ SE ZHUT V HOR TŘ 1-4</t>
  </si>
  <si>
    <t>Veškeré práce jsou obsaženy v textu položkyViz :  - Předpis  S4 Železniční spodek.- Vzorové listy železničního spodku Ž2.- Technické kvalitativní podmínky staveb Státních drah, kap.1, 2, 3, 24.</t>
  </si>
  <si>
    <t>HLOUB. RÝH (VČ. RÝH PRO TRATIV. A MELIOR.) ŠÍŘ DO 2M PAŽ I NEPAŽ TŘ 4 DO 1KM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</si>
  <si>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</t>
  </si>
  <si>
    <t>ODKOP PRO ZEMNÍ TĚLESO A STAVBY ŽELEZNIČ.SPODKU TŘ 3 ODVOZ DO 20KM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</si>
  <si>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eventuálně nutné druhotné rozpojení odstřelené horniny- ruční vykopávky, odstranění kořenů a napadávek- pažení, vzepření a rozepření vč. přepažování- hradící a štětové stěny dočasné (adekvátně platí ustanovení k pol. 1151,2)-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konstr.,přemostění,zpevněné plochy, zakrytí a pod.)Viz :  - Předpis  S4 Železniční spodek.- Vzorové listy železničního spodku Ž2, Ž3, Ž5, Ž6.- Technické kvalitativní podmínky staveb Státních drah, kap.1, 2, 3, 4, 5, 15, 24.</t>
  </si>
  <si>
    <t>R 921900</t>
  </si>
  <si>
    <t>ŽELEZNIČNÍ PŘEJEZDY OSTATNÍ-PLASTBETONOVÁ KONSTRUKCE</t>
  </si>
  <si>
    <t>Položka zahrnuje dodávku a montáž přejezdové konstrukce včetně, včetně dopravy od výrobce na určené místo</t>
  </si>
  <si>
    <t>28942</t>
  </si>
  <si>
    <t>ZPEVNĚNÍ Z GEOTEXTILIE</t>
  </si>
  <si>
    <t>Položka opláštění zahrnuje také:- úpravu, očištění a ochranu podkladu- přichycení k podkladu, případně zatížení- úpravy spojů a zajištění okrajů- úpravy pro odvodnění- nutné přesahyPopisy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Ž5, Ž6.- Technické kvalitativní podmínky staveb Státních drah, kap.1, 2, 3, 5, 17.</t>
  </si>
  <si>
    <t>563313</t>
  </si>
  <si>
    <t>KONSTR. PRAŽC. PODL. - TYP 3.3. ZŘÍZENÍ PODKL. VRSTVY Z DRCEN. KAMENIVA</t>
  </si>
  <si>
    <t>Nákup a dodání drceného kameniva v požadované kvalitě podle zadávací dokumentace- očištění podkladu případně zřízení spojovací vrstvy- uložení drceného kameniva dle předepsaného technologického předpisu- zřízení podkladní vrstvy z drceného kameniva bez rozlišení šířky, pokládání vrstvy po etapách, příp. dílčích vrstvách, včetně pracovních spar a spojů- hutnění i různé míry hutnění- průkazní zkoušky, kontrolní zkoušky a kontrolní měření- úpravu napojení, ukončení a těsnění podél odvodňovacích zařízení,vpustí, šachet a pod., nestanoví-li zadávací dokumentace jinak- těsnění, tmelení a výplň spar a otvorů- ošetření úložiště po celou dobu práce v něm vč. klimatických opatření- ztížení v okolí vedení, konstrukcí a objektů a jejich dočasné zajištění- ztížení provádění vč. hutnění ve ztížených podmínkách a stísněných prostorech- úpravu povrchu vrstvyViz :  - Předpis S4, příloha 4, 5, 6, 10, 14.- Vzorové listy železničního spodku Ž 4, Ž4.1, Ž 4.13.- Technické kvalitativní podmínky staveb Státních drah, kap. 1, 2, 6.</t>
  </si>
  <si>
    <t>DEMONTÁŽE KOLEJE NA DŘEVĚNÝCH PRAŽCÍCH V OSE DO SOUČÁSTÍ, ODVOZ DO 50 KM</t>
  </si>
  <si>
    <t>Popis činností : Demontáž koleje, resp. kolejového rozvětvení v místě rozebrání koleje do součástíPoložka obsajuje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</si>
  <si>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OTSKP</t>
  </si>
  <si>
    <t>Položka zahrnuje dodávku a uložení materiálu kolejového lože, eventuelní nadspotřebu materiálu oproti teoretickému objemu, vnitrostaveništní a mimostaveništní dopravu veškerého materiálu.</t>
  </si>
  <si>
    <t>VOZOVKOVÉ VRSTVY ZE ŠTĚRKODRTI TL DO 200MM</t>
  </si>
  <si>
    <t xml:space="preserve">dodání kameniva předepsané kvality a zrnitosti
- rozprostření a zhutnění vrstvy v předepsané tloušťce
- zřízení vrstvy bez rozlišení šířky, pokládání vrstvy po etapách
- nezahrnuje postřiky, nátěry
</t>
  </si>
  <si>
    <t>ASFALTOVÝ BETON TŘ II TL 70MM</t>
  </si>
  <si>
    <t xml:space="preserve">Dodání směsi, postřiku, nátěru, dlažeb nebo dílců v požadované kvalitě, očištění podkladu případně zřízení spojovací vrstvy, uložení směsi, dlažby nebo dílců a provedení nátěrů a postřiků dle předepsaného technologického předpisu,  zřízení vrstvy bez rozlišení šířky, pokládání vrstvy po etapách, včetně pracovních spar a spojů
</t>
  </si>
  <si>
    <t>ASFALTOVÝ BETON TŘ II TL 40MM</t>
  </si>
  <si>
    <t>VÝPLŇ SPAR ASFALTEM</t>
  </si>
  <si>
    <t>Zřízení koleje ze součástí železničního svršku tvaru UIC 60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dopravu materiálu z výrobního závodu nebo místa nákupu až na místo zřízení koleje.Položka zahrnuje náklady na dodávku kolejnic železničního svršku uvedeného typu, včetně upevňovadel a drobného kolejiva, včetně daného typu pražců.</t>
  </si>
  <si>
    <t>POTRUBÍ DREN Z TRUB PLAST DN DO 150MM DĚROVANÝCH</t>
  </si>
  <si>
    <t>Položky pro zhotovení potrubí platí bez ohledu na sklon,  výrobní dokumentaci (včetně technologického předpisu),  dodání veškerého trubního a pomocného materiálu  (trouby,  trubky,  tvarovky,  spojovací a těsnící  materiál a pod.), podpěrných, závěsných a upevňovacích prvků, včetně potřebných úprav,  úprava a příprava podkladu a podpěr, očištění a ošetření podkladu a podpěr,  zřízení plně funkčního potrubí, kompletní soustavy, podle příslušného technologického předpisu,  zřízení potrubí i jednotlivých částí po etapách, včetně pracovních spar a spojů, pracovního zaslepení konců a pod.,  úprava prostupů, průchodů  šachtami a komorami, okolí  podpěr a vyústění, zaústění, napojení, vyvedení a upevnění odpad. výustí,  ochrana potrubí nátěrem (vč. úpravy povrchu), případně izolací, nejsou-li tyto práce předmětem jiné položky, - úprava, očištění a ošetření prostoru kolem potrubí,  položky platí pro práce prováděné v prostoru zapaženém i nezapaženém a i v kolektorech, chráničkách,  položky zahrnují i práce spojené s nutnými obtoky, převáděním a čerpáním vody,  u ocelového potrubí opláštění dle dokumentace a nutné opravy opláštění při jeho poškození</t>
  </si>
  <si>
    <t xml:space="preserve">DRENÁŽNÍ ŠACHTICE NORMÁLNÍ Z PLAST DÍLCŮ ŠN 100 </t>
  </si>
  <si>
    <t xml:space="preserve">Položka zahrnuje:  poklopy s rámem z předepsaného materiálu a tvaru,  předepsané plastové skruže, dno a není-li uvedeno jinak i podkladní vrstvu (z kameniva nebo betonu),  výplň, těsnění a tmelení spár a spojů,  očištění a ošetření úložných ploch. </t>
  </si>
  <si>
    <t>DRENÁŽNÍ ŠACHTICE KONTROLNÍ Z PLAST DÍLCŮ ŠK 100</t>
  </si>
  <si>
    <t>VODOROVNÉ DOPRAVNÍ ZNAČENÍ BARVOU HLADKÉ - DODÁVKA A POKLÁDKA</t>
  </si>
  <si>
    <t xml:space="preserve">položka zahrnuje:
- dodání a pokládku nátěrového materiálu (měří se pouze natíraná plocha)
- předznačení a reflexní úpravu
</t>
  </si>
  <si>
    <t>R1-3350</t>
  </si>
  <si>
    <t>SLUŽBY ZAJIŠŤUJÍCÍ REGUL, PŘEVED A OCHRANU VEŘEJ DOPRAVY (Dopravní opatření)</t>
  </si>
  <si>
    <t>zahrnuje objednatelem povolené náklady na služby pro zhotovitele</t>
  </si>
  <si>
    <t>Poplatky za likvidaců odpadů nekontaminovaných - 17 03 02  Vybouraný asfaltový beton bez dehtu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</si>
  <si>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</si>
  <si>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likvidaců odpadů nekontaminovaných - 17 05 04  Vytěžené zeminy a horniny -  I. třída těžitelnosti. (Nestmelené kamenivo)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</si>
  <si>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</si>
  <si>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>Poplatky za likvidaců odpadů nebezpečných - 17 02 04*  Železniční pražce dřevěné</t>
  </si>
  <si>
    <t>Poplatky za likvidaců odpadů nekontaminovaných - 17 05 04  Vytěžené zeminy a horniny -  II. třída těžitelnosti (čstá zemina)</t>
  </si>
  <si>
    <t>výkaz</t>
  </si>
  <si>
    <t>výměr</t>
  </si>
  <si>
    <t>0,15*(4,5*6,4+4,5*6,9+1,4*8,5)</t>
  </si>
  <si>
    <t>0,35*(3,6*6,4+3,6*6,9)</t>
  </si>
  <si>
    <t>4,6*11+5,7*2,5*2</t>
  </si>
  <si>
    <t>14*0,45*0,82*1,2</t>
  </si>
  <si>
    <t>(1,73*12+2,5*2*2)*1,2</t>
  </si>
  <si>
    <t>1,8*12</t>
  </si>
  <si>
    <t>7,5*12+2*2*2+2,5*2*2*2</t>
  </si>
  <si>
    <t>2*(3,5*6,4+3,5*6,9)</t>
  </si>
  <si>
    <t>3,5*6,4+3,5*6,9</t>
  </si>
  <si>
    <t>6+6</t>
  </si>
  <si>
    <t>25*3,304+2,5*2*2</t>
  </si>
  <si>
    <t>délka kol.pole</t>
  </si>
  <si>
    <t>0,4*3*2*2</t>
  </si>
  <si>
    <t>10,8*2,2*1,141</t>
  </si>
  <si>
    <t>16,8*1,7</t>
  </si>
  <si>
    <t>25*1,6667*0,1</t>
  </si>
  <si>
    <t>33,5*2,1</t>
  </si>
  <si>
    <t>viz. 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</si>
</sst>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8"/>
      <name val="Arial CE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205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7" xfId="2" applyNumberFormat="1" applyFont="1" applyBorder="1" applyAlignment="1" applyProtection="1">
      <alignment horizontal="left"/>
      <protection locked="0"/>
    </xf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6" xfId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7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7" xfId="2" applyNumberFormat="1" applyFont="1" applyFill="1" applyBorder="1" applyAlignment="1"/>
    <xf numFmtId="4" fontId="17" fillId="2" borderId="17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14" xfId="0" applyFont="1" applyFill="1" applyBorder="1" applyAlignment="1" applyProtection="1">
      <protection locked="0"/>
    </xf>
    <xf numFmtId="0" fontId="22" fillId="0" borderId="18" xfId="0" applyFont="1" applyFill="1" applyBorder="1" applyAlignment="1" applyProtection="1">
      <protection locked="0"/>
    </xf>
    <xf numFmtId="165" fontId="22" fillId="0" borderId="18" xfId="0" applyNumberFormat="1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165" fontId="22" fillId="0" borderId="0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protection locked="0"/>
    </xf>
    <xf numFmtId="165" fontId="22" fillId="5" borderId="18" xfId="0" applyNumberFormat="1" applyFont="1" applyFill="1" applyBorder="1" applyAlignment="1"/>
    <xf numFmtId="4" fontId="22" fillId="5" borderId="18" xfId="0" applyNumberFormat="1" applyFont="1" applyFill="1" applyBorder="1" applyAlignment="1"/>
    <xf numFmtId="0" fontId="23" fillId="0" borderId="14" xfId="1" applyFont="1" applyBorder="1" applyProtection="1">
      <protection locked="0"/>
    </xf>
    <xf numFmtId="165" fontId="23" fillId="0" borderId="18" xfId="1" applyNumberFormat="1" applyFont="1" applyBorder="1" applyAlignment="1" applyProtection="1">
      <alignment horizontal="right"/>
      <protection locked="0"/>
    </xf>
    <xf numFmtId="4" fontId="23" fillId="5" borderId="18" xfId="1" applyNumberFormat="1" applyFont="1" applyFill="1" applyBorder="1" applyProtection="1">
      <protection locked="0"/>
    </xf>
    <xf numFmtId="165" fontId="23" fillId="5" borderId="18" xfId="1" applyNumberFormat="1" applyFont="1" applyFill="1" applyBorder="1" applyProtection="1"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1" xfId="2" applyNumberFormat="1" applyFont="1" applyBorder="1" applyAlignment="1" applyProtection="1">
      <alignment horizontal="left"/>
      <protection locked="0"/>
    </xf>
    <xf numFmtId="0" fontId="6" fillId="2" borderId="15" xfId="1" applyFont="1" applyFill="1" applyBorder="1" applyProtection="1">
      <protection locked="0"/>
    </xf>
    <xf numFmtId="0" fontId="6" fillId="2" borderId="16" xfId="1" applyFont="1" applyFill="1" applyBorder="1" applyProtection="1">
      <protection locked="0"/>
    </xf>
    <xf numFmtId="0" fontId="6" fillId="2" borderId="23" xfId="1" applyFont="1" applyFill="1" applyBorder="1" applyProtection="1">
      <protection locked="0"/>
    </xf>
    <xf numFmtId="49" fontId="6" fillId="2" borderId="24" xfId="1" applyNumberFormat="1" applyFont="1" applyFill="1" applyBorder="1" applyProtection="1">
      <protection locked="0"/>
    </xf>
    <xf numFmtId="4" fontId="6" fillId="2" borderId="23" xfId="1" applyNumberFormat="1" applyFont="1" applyFill="1" applyBorder="1" applyAlignment="1" applyProtection="1">
      <alignment horizontal="center"/>
      <protection locked="0"/>
    </xf>
    <xf numFmtId="165" fontId="6" fillId="2" borderId="23" xfId="1" applyNumberFormat="1" applyFont="1" applyFill="1" applyBorder="1" applyAlignment="1" applyProtection="1">
      <alignment horizontal="right"/>
      <protection locked="0"/>
    </xf>
    <xf numFmtId="4" fontId="6" fillId="2" borderId="24" xfId="1" applyNumberFormat="1" applyFont="1" applyFill="1" applyBorder="1" applyProtection="1">
      <protection locked="0"/>
    </xf>
    <xf numFmtId="4" fontId="6" fillId="2" borderId="23" xfId="1" applyNumberFormat="1" applyFont="1" applyFill="1" applyBorder="1" applyProtection="1">
      <protection locked="0"/>
    </xf>
    <xf numFmtId="4" fontId="6" fillId="2" borderId="23" xfId="1" applyNumberFormat="1" applyFont="1" applyFill="1" applyBorder="1" applyAlignment="1" applyProtection="1">
      <alignment horizontal="right"/>
      <protection locked="0"/>
    </xf>
    <xf numFmtId="165" fontId="17" fillId="0" borderId="17" xfId="2" applyNumberFormat="1" applyFont="1" applyBorder="1" applyAlignment="1" applyProtection="1">
      <protection locked="0"/>
    </xf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4" xfId="1" applyNumberFormat="1" applyFont="1" applyFill="1" applyBorder="1" applyAlignment="1" applyProtection="1">
      <alignment horizontal="right"/>
      <protection locked="0"/>
    </xf>
    <xf numFmtId="0" fontId="23" fillId="0" borderId="0" xfId="1" applyFont="1" applyFill="1" applyBorder="1" applyAlignment="1" applyProtection="1">
      <alignment horizontal="left"/>
      <protection locked="0"/>
    </xf>
    <xf numFmtId="4" fontId="23" fillId="0" borderId="0" xfId="1" applyNumberFormat="1" applyFont="1" applyBorder="1" applyAlignment="1" applyProtection="1">
      <alignment horizontal="center"/>
      <protection locked="0"/>
    </xf>
    <xf numFmtId="165" fontId="23" fillId="0" borderId="0" xfId="1" applyNumberFormat="1" applyFont="1" applyBorder="1" applyAlignment="1" applyProtection="1">
      <alignment horizontal="right"/>
      <protection locked="0"/>
    </xf>
    <xf numFmtId="4" fontId="23" fillId="0" borderId="0" xfId="1" applyNumberFormat="1" applyFont="1" applyBorder="1" applyProtection="1">
      <protection locked="0"/>
    </xf>
    <xf numFmtId="4" fontId="23" fillId="0" borderId="0" xfId="1" applyNumberFormat="1" applyFont="1" applyBorder="1" applyAlignment="1" applyProtection="1">
      <alignment horizontal="right"/>
      <protection locked="0"/>
    </xf>
    <xf numFmtId="0" fontId="0" fillId="0" borderId="0" xfId="0"/>
    <xf numFmtId="4" fontId="22" fillId="0" borderId="18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14" xfId="1" applyFont="1" applyFill="1" applyBorder="1" applyProtection="1">
      <protection locked="0"/>
    </xf>
    <xf numFmtId="49" fontId="22" fillId="0" borderId="18" xfId="1" applyNumberFormat="1" applyFont="1" applyFill="1" applyBorder="1" applyProtection="1">
      <protection locked="0"/>
    </xf>
    <xf numFmtId="165" fontId="22" fillId="0" borderId="18" xfId="1" applyNumberFormat="1" applyFont="1" applyFill="1" applyBorder="1" applyAlignment="1" applyProtection="1">
      <alignment horizontal="right"/>
      <protection locked="0"/>
    </xf>
    <xf numFmtId="165" fontId="22" fillId="5" borderId="18" xfId="1" applyNumberFormat="1" applyFont="1" applyFill="1" applyBorder="1" applyProtection="1">
      <protection locked="0"/>
    </xf>
    <xf numFmtId="4" fontId="22" fillId="5" borderId="18" xfId="1" applyNumberFormat="1" applyFont="1" applyFill="1" applyBorder="1" applyProtection="1">
      <protection locked="0"/>
    </xf>
    <xf numFmtId="49" fontId="22" fillId="0" borderId="0" xfId="1" applyNumberFormat="1" applyFont="1" applyFill="1" applyBorder="1" applyAlignment="1" applyProtection="1">
      <alignment vertical="center"/>
      <protection locked="0"/>
    </xf>
    <xf numFmtId="165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Protection="1">
      <protection locked="0"/>
    </xf>
    <xf numFmtId="4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Alignment="1" applyProtection="1">
      <alignment horizontal="center"/>
      <protection locked="0"/>
    </xf>
    <xf numFmtId="0" fontId="23" fillId="0" borderId="18" xfId="1" applyFont="1" applyFill="1" applyBorder="1" applyAlignment="1" applyProtection="1">
      <alignment horizontal="left"/>
      <protection locked="0"/>
    </xf>
    <xf numFmtId="0" fontId="23" fillId="0" borderId="18" xfId="1" applyFont="1" applyBorder="1" applyProtection="1">
      <protection locked="0"/>
    </xf>
    <xf numFmtId="4" fontId="23" fillId="0" borderId="18" xfId="1" applyNumberFormat="1" applyFont="1" applyBorder="1" applyAlignment="1" applyProtection="1">
      <alignment horizontal="center"/>
      <protection locked="0"/>
    </xf>
    <xf numFmtId="4" fontId="23" fillId="0" borderId="18" xfId="1" applyNumberFormat="1" applyFont="1" applyBorder="1" applyProtection="1">
      <protection locked="0"/>
    </xf>
    <xf numFmtId="4" fontId="23" fillId="0" borderId="18" xfId="1" applyNumberFormat="1" applyFont="1" applyBorder="1" applyAlignment="1" applyProtection="1">
      <alignment horizontal="right"/>
      <protection locked="0"/>
    </xf>
    <xf numFmtId="4" fontId="13" fillId="0" borderId="18" xfId="1" applyNumberFormat="1" applyFont="1" applyBorder="1" applyAlignment="1" applyProtection="1">
      <alignment horizontal="center"/>
      <protection locked="0"/>
    </xf>
    <xf numFmtId="0" fontId="0" fillId="0" borderId="20" xfId="0" applyBorder="1"/>
    <xf numFmtId="0" fontId="13" fillId="2" borderId="3" xfId="1" applyFont="1" applyFill="1" applyBorder="1" applyAlignment="1">
      <alignment horizontal="center"/>
    </xf>
    <xf numFmtId="4" fontId="17" fillId="2" borderId="28" xfId="2" applyNumberFormat="1" applyFont="1" applyFill="1" applyBorder="1" applyAlignment="1"/>
    <xf numFmtId="4" fontId="22" fillId="5" borderId="29" xfId="0" applyNumberFormat="1" applyFont="1" applyFill="1" applyBorder="1" applyAlignment="1"/>
    <xf numFmtId="4" fontId="6" fillId="2" borderId="30" xfId="1" applyNumberFormat="1" applyFont="1" applyFill="1" applyBorder="1" applyProtection="1">
      <protection locked="0"/>
    </xf>
    <xf numFmtId="4" fontId="22" fillId="5" borderId="29" xfId="1" applyNumberFormat="1" applyFont="1" applyFill="1" applyBorder="1" applyAlignment="1" applyProtection="1">
      <alignment horizontal="right"/>
      <protection locked="0"/>
    </xf>
    <xf numFmtId="4" fontId="23" fillId="5" borderId="29" xfId="1" applyNumberFormat="1" applyFont="1" applyFill="1" applyBorder="1" applyAlignment="1" applyProtection="1">
      <alignment horizontal="right"/>
      <protection locked="0"/>
    </xf>
    <xf numFmtId="4" fontId="6" fillId="2" borderId="31" xfId="1" applyNumberFormat="1" applyFont="1" applyFill="1" applyBorder="1" applyProtection="1">
      <protection locked="0"/>
    </xf>
    <xf numFmtId="0" fontId="0" fillId="0" borderId="19" xfId="0" applyBorder="1"/>
    <xf numFmtId="0" fontId="0" fillId="0" borderId="25" xfId="0" applyBorder="1"/>
    <xf numFmtId="0" fontId="25" fillId="2" borderId="9" xfId="1" applyFont="1" applyFill="1" applyBorder="1" applyAlignment="1">
      <alignment horizontal="center"/>
    </xf>
    <xf numFmtId="1" fontId="25" fillId="2" borderId="9" xfId="1" applyNumberFormat="1" applyFont="1" applyFill="1" applyBorder="1" applyAlignment="1">
      <alignment horizontal="center"/>
    </xf>
    <xf numFmtId="1" fontId="25" fillId="2" borderId="27" xfId="1" applyNumberFormat="1" applyFont="1" applyFill="1" applyBorder="1" applyAlignment="1">
      <alignment horizontal="center"/>
    </xf>
    <xf numFmtId="0" fontId="26" fillId="2" borderId="32" xfId="0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0" fillId="4" borderId="19" xfId="0" applyFill="1" applyBorder="1"/>
    <xf numFmtId="0" fontId="28" fillId="0" borderId="0" xfId="0" applyFont="1" applyAlignment="1">
      <alignment horizontal="center" vertical="center"/>
    </xf>
    <xf numFmtId="4" fontId="28" fillId="0" borderId="0" xfId="0" applyNumberFormat="1" applyFon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" fontId="29" fillId="0" borderId="0" xfId="0" applyNumberFormat="1" applyFont="1"/>
    <xf numFmtId="0" fontId="30" fillId="0" borderId="14" xfId="0" applyFont="1" applyBorder="1" applyAlignment="1">
      <alignment vertical="center"/>
    </xf>
    <xf numFmtId="0" fontId="31" fillId="0" borderId="18" xfId="0" applyFont="1" applyFill="1" applyBorder="1" applyAlignment="1" applyProtection="1">
      <alignment horizontal="left" vertical="center"/>
      <protection locked="0"/>
    </xf>
    <xf numFmtId="0" fontId="22" fillId="0" borderId="18" xfId="0" applyFont="1" applyFill="1" applyBorder="1" applyAlignment="1" applyProtection="1">
      <alignment vertical="center" wrapText="1"/>
      <protection locked="0"/>
    </xf>
    <xf numFmtId="4" fontId="22" fillId="0" borderId="18" xfId="0" applyNumberFormat="1" applyFont="1" applyFill="1" applyBorder="1" applyAlignment="1" applyProtection="1">
      <alignment horizontal="center" vertical="center"/>
      <protection locked="0"/>
    </xf>
    <xf numFmtId="165" fontId="22" fillId="0" borderId="18" xfId="0" applyNumberFormat="1" applyFont="1" applyFill="1" applyBorder="1" applyAlignment="1" applyProtection="1">
      <alignment vertical="center"/>
      <protection locked="0"/>
    </xf>
    <xf numFmtId="165" fontId="22" fillId="5" borderId="18" xfId="0" applyNumberFormat="1" applyFont="1" applyFill="1" applyBorder="1" applyAlignment="1">
      <alignment vertical="center"/>
    </xf>
    <xf numFmtId="4" fontId="22" fillId="0" borderId="18" xfId="0" applyNumberFormat="1" applyFont="1" applyFill="1" applyBorder="1" applyAlignment="1" applyProtection="1">
      <alignment vertical="center"/>
      <protection locked="0"/>
    </xf>
    <xf numFmtId="4" fontId="22" fillId="5" borderId="18" xfId="0" applyNumberFormat="1" applyFont="1" applyFill="1" applyBorder="1" applyAlignment="1">
      <alignment vertical="center"/>
    </xf>
    <xf numFmtId="4" fontId="22" fillId="5" borderId="19" xfId="0" applyNumberFormat="1" applyFont="1" applyFill="1" applyBorder="1" applyAlignment="1">
      <alignment vertical="center"/>
    </xf>
    <xf numFmtId="0" fontId="31" fillId="0" borderId="14" xfId="0" applyFont="1" applyFill="1" applyBorder="1" applyAlignment="1" applyProtection="1">
      <alignment vertical="center"/>
      <protection locked="0"/>
    </xf>
    <xf numFmtId="0" fontId="31" fillId="0" borderId="14" xfId="0" applyFont="1" applyFill="1" applyBorder="1" applyAlignment="1" applyProtection="1">
      <protection locked="0"/>
    </xf>
    <xf numFmtId="0" fontId="31" fillId="0" borderId="18" xfId="0" applyFont="1" applyFill="1" applyBorder="1" applyAlignment="1" applyProtection="1">
      <alignment horizontal="left"/>
      <protection locked="0"/>
    </xf>
    <xf numFmtId="4" fontId="22" fillId="0" borderId="18" xfId="0" applyNumberFormat="1" applyFont="1" applyFill="1" applyBorder="1" applyAlignment="1" applyProtection="1">
      <alignment horizontal="center"/>
      <protection locked="0"/>
    </xf>
    <xf numFmtId="4" fontId="22" fillId="5" borderId="19" xfId="0" applyNumberFormat="1" applyFont="1" applyFill="1" applyBorder="1" applyAlignment="1"/>
    <xf numFmtId="0" fontId="31" fillId="0" borderId="0" xfId="0" applyFont="1" applyFill="1" applyBorder="1" applyAlignment="1" applyProtection="1">
      <alignment horizontal="left"/>
      <protection locked="0"/>
    </xf>
    <xf numFmtId="0" fontId="28" fillId="0" borderId="20" xfId="0" applyFont="1" applyBorder="1"/>
    <xf numFmtId="0" fontId="28" fillId="0" borderId="14" xfId="0" applyFont="1" applyBorder="1"/>
    <xf numFmtId="0" fontId="28" fillId="0" borderId="0" xfId="0" applyFont="1" applyBorder="1"/>
    <xf numFmtId="0" fontId="32" fillId="0" borderId="18" xfId="0" applyFont="1" applyBorder="1"/>
    <xf numFmtId="165" fontId="28" fillId="0" borderId="18" xfId="0" applyNumberFormat="1" applyFont="1" applyBorder="1"/>
    <xf numFmtId="0" fontId="28" fillId="2" borderId="18" xfId="0" applyFont="1" applyFill="1" applyBorder="1"/>
    <xf numFmtId="0" fontId="28" fillId="2" borderId="29" xfId="0" applyFont="1" applyFill="1" applyBorder="1"/>
    <xf numFmtId="0" fontId="31" fillId="0" borderId="14" xfId="1" applyFont="1" applyFill="1" applyBorder="1" applyProtection="1">
      <protection locked="0"/>
    </xf>
    <xf numFmtId="49" fontId="31" fillId="0" borderId="18" xfId="1" applyNumberFormat="1" applyFont="1" applyFill="1" applyBorder="1" applyAlignment="1" applyProtection="1">
      <alignment vertical="center"/>
      <protection locked="0"/>
    </xf>
    <xf numFmtId="49" fontId="31" fillId="0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center"/>
      <protection locked="0"/>
    </xf>
    <xf numFmtId="4" fontId="22" fillId="0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right"/>
      <protection locked="0"/>
    </xf>
    <xf numFmtId="4" fontId="22" fillId="5" borderId="19" xfId="1" applyNumberFormat="1" applyFont="1" applyFill="1" applyBorder="1" applyAlignment="1" applyProtection="1">
      <alignment horizontal="right"/>
      <protection locked="0"/>
    </xf>
    <xf numFmtId="49" fontId="31" fillId="0" borderId="0" xfId="1" applyNumberFormat="1" applyFont="1" applyFill="1" applyBorder="1" applyAlignment="1" applyProtection="1">
      <alignment vertical="center"/>
      <protection locked="0"/>
    </xf>
    <xf numFmtId="0" fontId="1" fillId="0" borderId="14" xfId="1" applyFont="1" applyBorder="1" applyProtection="1">
      <protection locked="0"/>
    </xf>
    <xf numFmtId="0" fontId="1" fillId="0" borderId="18" xfId="1" applyFont="1" applyFill="1" applyBorder="1" applyAlignment="1" applyProtection="1">
      <alignment horizontal="left"/>
      <protection locked="0"/>
    </xf>
    <xf numFmtId="4" fontId="23" fillId="5" borderId="19" xfId="1" applyNumberFormat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alignment horizontal="left"/>
      <protection locked="0"/>
    </xf>
    <xf numFmtId="0" fontId="30" fillId="0" borderId="14" xfId="0" applyFont="1" applyBorder="1"/>
    <xf numFmtId="0" fontId="13" fillId="0" borderId="18" xfId="1" applyFont="1" applyFill="1" applyBorder="1" applyAlignment="1" applyProtection="1">
      <alignment horizontal="left"/>
      <protection locked="0"/>
    </xf>
    <xf numFmtId="0" fontId="28" fillId="0" borderId="18" xfId="0" applyFont="1" applyBorder="1"/>
    <xf numFmtId="0" fontId="28" fillId="5" borderId="18" xfId="0" applyFont="1" applyFill="1" applyBorder="1"/>
    <xf numFmtId="0" fontId="28" fillId="5" borderId="29" xfId="0" applyFont="1" applyFill="1" applyBorder="1"/>
    <xf numFmtId="0" fontId="1" fillId="0" borderId="14" xfId="1" applyFont="1" applyBorder="1" applyAlignment="1" applyProtection="1">
      <alignment vertical="center"/>
      <protection locked="0"/>
    </xf>
    <xf numFmtId="0" fontId="13" fillId="0" borderId="18" xfId="1" applyFont="1" applyFill="1" applyBorder="1" applyAlignment="1" applyProtection="1">
      <alignment horizontal="left" vertical="center"/>
      <protection locked="0"/>
    </xf>
    <xf numFmtId="0" fontId="23" fillId="0" borderId="18" xfId="1" applyFont="1" applyBorder="1" applyAlignment="1" applyProtection="1">
      <alignment vertical="center" wrapText="1"/>
      <protection locked="0"/>
    </xf>
    <xf numFmtId="4" fontId="23" fillId="0" borderId="18" xfId="1" applyNumberFormat="1" applyFont="1" applyBorder="1" applyAlignment="1" applyProtection="1">
      <alignment horizontal="center" vertical="center"/>
      <protection locked="0"/>
    </xf>
    <xf numFmtId="165" fontId="23" fillId="0" borderId="18" xfId="1" applyNumberFormat="1" applyFont="1" applyBorder="1" applyAlignment="1" applyProtection="1">
      <alignment horizontal="right" vertical="center"/>
      <protection locked="0"/>
    </xf>
    <xf numFmtId="165" fontId="23" fillId="5" borderId="18" xfId="1" applyNumberFormat="1" applyFont="1" applyFill="1" applyBorder="1" applyAlignment="1" applyProtection="1">
      <alignment vertical="center"/>
      <protection locked="0"/>
    </xf>
    <xf numFmtId="4" fontId="23" fillId="0" borderId="18" xfId="1" applyNumberFormat="1" applyFont="1" applyBorder="1" applyAlignment="1" applyProtection="1">
      <alignment vertical="center"/>
      <protection locked="0"/>
    </xf>
    <xf numFmtId="4" fontId="23" fillId="5" borderId="18" xfId="1" applyNumberFormat="1" applyFont="1" applyFill="1" applyBorder="1" applyAlignment="1" applyProtection="1">
      <alignment vertical="center"/>
      <protection locked="0"/>
    </xf>
    <xf numFmtId="4" fontId="23" fillId="0" borderId="18" xfId="1" applyNumberFormat="1" applyFont="1" applyBorder="1" applyAlignment="1" applyProtection="1">
      <alignment horizontal="right" vertical="center"/>
      <protection locked="0"/>
    </xf>
    <xf numFmtId="4" fontId="23" fillId="5" borderId="19" xfId="1" applyNumberFormat="1" applyFont="1" applyFill="1" applyBorder="1" applyAlignment="1" applyProtection="1">
      <alignment horizontal="right" vertical="center"/>
      <protection locked="0"/>
    </xf>
    <xf numFmtId="0" fontId="1" fillId="0" borderId="14" xfId="1" applyFont="1" applyBorder="1" applyAlignment="1" applyProtection="1">
      <alignment horizontal="right" vertical="center"/>
      <protection locked="0"/>
    </xf>
    <xf numFmtId="0" fontId="13" fillId="0" borderId="0" xfId="1" applyFont="1" applyFill="1" applyBorder="1" applyAlignment="1" applyProtection="1">
      <alignment horizontal="left" vertical="center"/>
      <protection locked="0"/>
    </xf>
    <xf numFmtId="0" fontId="23" fillId="0" borderId="18" xfId="1" applyFont="1" applyBorder="1" applyAlignment="1" applyProtection="1">
      <alignment horizontal="left" vertical="center" wrapText="1"/>
      <protection locked="0"/>
    </xf>
    <xf numFmtId="4" fontId="23" fillId="0" borderId="0" xfId="1" applyNumberFormat="1" applyFont="1" applyBorder="1" applyAlignment="1" applyProtection="1">
      <alignment horizontal="center" vertical="center"/>
      <protection locked="0"/>
    </xf>
    <xf numFmtId="165" fontId="23" fillId="0" borderId="0" xfId="1" applyNumberFormat="1" applyFont="1" applyBorder="1" applyAlignment="1" applyProtection="1">
      <alignment horizontal="right" vertical="center"/>
      <protection locked="0"/>
    </xf>
    <xf numFmtId="4" fontId="23" fillId="0" borderId="0" xfId="1" applyNumberFormat="1" applyFont="1" applyBorder="1" applyAlignment="1" applyProtection="1">
      <alignment vertical="center"/>
      <protection locked="0"/>
    </xf>
    <xf numFmtId="4" fontId="23" fillId="0" borderId="0" xfId="1" applyNumberFormat="1" applyFont="1" applyBorder="1" applyAlignment="1" applyProtection="1">
      <alignment horizontal="right" vertical="center"/>
      <protection locked="0"/>
    </xf>
    <xf numFmtId="0" fontId="23" fillId="0" borderId="18" xfId="1" applyFont="1" applyBorder="1" applyAlignment="1" applyProtection="1">
      <alignment horizontal="left" wrapText="1"/>
      <protection locked="0"/>
    </xf>
    <xf numFmtId="165" fontId="23" fillId="5" borderId="18" xfId="1" applyNumberFormat="1" applyFont="1" applyFill="1" applyBorder="1" applyAlignment="1" applyProtection="1">
      <alignment horizontal="right" vertical="center"/>
      <protection locked="0"/>
    </xf>
    <xf numFmtId="4" fontId="23" fillId="5" borderId="18" xfId="1" applyNumberFormat="1" applyFont="1" applyFill="1" applyBorder="1" applyAlignment="1" applyProtection="1">
      <alignment horizontal="right" vertical="center"/>
      <protection locked="0"/>
    </xf>
    <xf numFmtId="0" fontId="28" fillId="0" borderId="26" xfId="0" applyFont="1" applyBorder="1"/>
    <xf numFmtId="0" fontId="27" fillId="2" borderId="34" xfId="0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"/>
    </xf>
    <xf numFmtId="0" fontId="27" fillId="2" borderId="3" xfId="0" applyFont="1" applyFill="1" applyBorder="1" applyAlignment="1">
      <alignment horizontal="center"/>
    </xf>
    <xf numFmtId="0" fontId="26" fillId="2" borderId="35" xfId="0" applyFont="1" applyFill="1" applyBorder="1" applyAlignment="1">
      <alignment horizontal="center"/>
    </xf>
    <xf numFmtId="0" fontId="0" fillId="0" borderId="0" xfId="0" applyBorder="1"/>
    <xf numFmtId="0" fontId="28" fillId="0" borderId="23" xfId="0" applyFont="1" applyBorder="1"/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8" fillId="0" borderId="0" xfId="0" applyFont="1" applyBorder="1" applyAlignment="1"/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27" fillId="2" borderId="11" xfId="0" applyFont="1" applyFill="1" applyBorder="1" applyAlignment="1">
      <alignment horizontal="center"/>
    </xf>
    <xf numFmtId="0" fontId="27" fillId="2" borderId="14" xfId="0" applyFont="1" applyFill="1" applyBorder="1" applyAlignment="1">
      <alignment horizontal="center"/>
    </xf>
    <xf numFmtId="0" fontId="27" fillId="2" borderId="15" xfId="0" applyFont="1" applyFill="1" applyBorder="1" applyAlignment="1">
      <alignment horizontal="center"/>
    </xf>
    <xf numFmtId="0" fontId="27" fillId="2" borderId="33" xfId="0" applyFont="1" applyFill="1" applyBorder="1" applyAlignment="1">
      <alignment horizontal="center"/>
    </xf>
    <xf numFmtId="0" fontId="27" fillId="2" borderId="19" xfId="0" applyFont="1" applyFill="1" applyBorder="1" applyAlignment="1">
      <alignment horizontal="center"/>
    </xf>
    <xf numFmtId="0" fontId="27" fillId="2" borderId="22" xfId="0" applyFont="1" applyFill="1" applyBorder="1" applyAlignment="1">
      <alignment horizontal="center"/>
    </xf>
  </cellXfs>
  <cellStyles count="22">
    <cellStyle name="čárky 2" xfId="4"/>
    <cellStyle name="čárky 2 2" xfId="11"/>
    <cellStyle name="čárky 2 3" xfId="17"/>
    <cellStyle name="čárky 3" xfId="5"/>
    <cellStyle name="čárky 3 2" xfId="12"/>
    <cellStyle name="čárky 3 2 2" xfId="20"/>
    <cellStyle name="čárky 4" xfId="3"/>
    <cellStyle name="čárky 4 2" xfId="16"/>
    <cellStyle name="Normální" xfId="0" builtinId="0"/>
    <cellStyle name="normální 2" xfId="6"/>
    <cellStyle name="normální 3" xfId="2"/>
    <cellStyle name="normální 3 2" xfId="15"/>
    <cellStyle name="normální_POL.XLS" xfId="1"/>
    <cellStyle name="normální_SOxxxxxx 2" xfId="7"/>
    <cellStyle name="procent 2" xfId="9"/>
    <cellStyle name="procent 2 2" xfId="13"/>
    <cellStyle name="procent 2 3" xfId="19"/>
    <cellStyle name="procent 3" xfId="10"/>
    <cellStyle name="procent 3 2" xfId="14"/>
    <cellStyle name="procent 3 2 2" xfId="21"/>
    <cellStyle name="procent 4" xfId="8"/>
    <cellStyle name="procent 4 2" xfId="1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topLeftCell="A14" zoomScale="85" zoomScaleNormal="85" zoomScaleSheetLayoutView="100" workbookViewId="0">
      <selection activeCell="E55" sqref="E55"/>
    </sheetView>
  </sheetViews>
  <sheetFormatPr defaultRowHeight="15" x14ac:dyDescent="0.25"/>
  <cols>
    <col min="1" max="1" width="5.140625" customWidth="1"/>
    <col min="2" max="2" width="15.42578125" customWidth="1"/>
    <col min="3" max="3" width="65.42578125" customWidth="1"/>
    <col min="5" max="5" width="11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27.5703125" style="89" customWidth="1"/>
    <col min="14" max="14" width="15" customWidth="1"/>
  </cols>
  <sheetData>
    <row r="1" spans="1:14" ht="20.25" thickTop="1" thickBot="1" x14ac:dyDescent="0.35">
      <c r="A1" s="46" t="s">
        <v>9</v>
      </c>
      <c r="B1" s="47"/>
      <c r="C1" s="47"/>
      <c r="D1" s="3"/>
      <c r="E1" s="1"/>
      <c r="F1" s="1"/>
      <c r="G1" s="1"/>
      <c r="H1" s="2" t="s">
        <v>10</v>
      </c>
      <c r="I1" s="197" t="s">
        <v>0</v>
      </c>
      <c r="J1" s="198"/>
      <c r="K1" s="45">
        <f>SUM(I11:I54,K11:K54)/2</f>
        <v>0</v>
      </c>
    </row>
    <row r="2" spans="1:14" ht="16.5" thickTop="1" thickBot="1" x14ac:dyDescent="0.3">
      <c r="A2" s="48" t="s">
        <v>11</v>
      </c>
      <c r="B2" s="48"/>
      <c r="C2" s="49"/>
      <c r="D2" s="9"/>
      <c r="E2" s="10"/>
      <c r="F2" s="11"/>
      <c r="G2" s="9"/>
      <c r="H2" s="9"/>
      <c r="I2" s="9"/>
      <c r="J2" s="10"/>
      <c r="K2" s="44" t="s">
        <v>46</v>
      </c>
    </row>
    <row r="3" spans="1:14" x14ac:dyDescent="0.25">
      <c r="A3" s="50" t="s">
        <v>1</v>
      </c>
      <c r="B3" s="47"/>
      <c r="C3" s="12" t="s">
        <v>2</v>
      </c>
      <c r="D3" s="4"/>
      <c r="E3" s="6"/>
      <c r="F3" s="13"/>
      <c r="G3" s="4"/>
      <c r="H3" s="4"/>
      <c r="I3" s="47" t="s">
        <v>12</v>
      </c>
      <c r="J3" s="5"/>
      <c r="K3" s="6"/>
    </row>
    <row r="4" spans="1:14" x14ac:dyDescent="0.25">
      <c r="A4" s="50" t="s">
        <v>4</v>
      </c>
      <c r="B4" s="47"/>
      <c r="C4" s="8" t="s">
        <v>53</v>
      </c>
      <c r="D4" s="4"/>
      <c r="E4" s="6"/>
      <c r="F4" s="13"/>
      <c r="G4" s="4"/>
      <c r="H4" s="4"/>
      <c r="I4" s="50" t="s">
        <v>13</v>
      </c>
      <c r="J4" s="7" t="s">
        <v>52</v>
      </c>
      <c r="K4" s="6"/>
    </row>
    <row r="5" spans="1:14" ht="15.75" thickBot="1" x14ac:dyDescent="0.3">
      <c r="A5" s="51" t="s">
        <v>3</v>
      </c>
      <c r="B5" s="50"/>
      <c r="C5" s="14">
        <v>41725</v>
      </c>
      <c r="D5" s="4"/>
      <c r="E5" s="6"/>
      <c r="F5" s="13"/>
      <c r="G5" s="4"/>
      <c r="H5" s="4"/>
      <c r="I5" s="52" t="s">
        <v>14</v>
      </c>
      <c r="J5" s="53"/>
      <c r="K5" s="15">
        <f ca="1">TODAY()</f>
        <v>41878</v>
      </c>
    </row>
    <row r="6" spans="1:14" x14ac:dyDescent="0.25">
      <c r="A6" s="20" t="s">
        <v>15</v>
      </c>
      <c r="B6" s="21"/>
      <c r="C6" s="21"/>
      <c r="D6" s="21"/>
      <c r="E6" s="22"/>
      <c r="F6" s="23"/>
      <c r="G6" s="21"/>
      <c r="H6" s="24" t="s">
        <v>16</v>
      </c>
      <c r="I6" s="24"/>
      <c r="J6" s="24"/>
      <c r="K6" s="24"/>
      <c r="L6" s="199" t="s">
        <v>63</v>
      </c>
      <c r="M6" s="188"/>
      <c r="N6" s="202" t="s">
        <v>62</v>
      </c>
    </row>
    <row r="7" spans="1:14" x14ac:dyDescent="0.25">
      <c r="A7" s="25" t="s">
        <v>7</v>
      </c>
      <c r="B7" s="26" t="s">
        <v>17</v>
      </c>
      <c r="C7" s="27"/>
      <c r="D7" s="26" t="s">
        <v>18</v>
      </c>
      <c r="E7" s="28"/>
      <c r="F7" s="29" t="s">
        <v>19</v>
      </c>
      <c r="G7" s="26" t="s">
        <v>20</v>
      </c>
      <c r="H7" s="30" t="s">
        <v>21</v>
      </c>
      <c r="I7" s="31"/>
      <c r="J7" s="30" t="s">
        <v>22</v>
      </c>
      <c r="K7" s="30"/>
      <c r="L7" s="200"/>
      <c r="M7" s="189" t="s">
        <v>109</v>
      </c>
      <c r="N7" s="203"/>
    </row>
    <row r="8" spans="1:14" x14ac:dyDescent="0.25">
      <c r="A8" s="32" t="s">
        <v>23</v>
      </c>
      <c r="B8" s="33" t="s">
        <v>24</v>
      </c>
      <c r="C8" s="33" t="s">
        <v>25</v>
      </c>
      <c r="D8" s="33" t="s">
        <v>26</v>
      </c>
      <c r="E8" s="34" t="s">
        <v>5</v>
      </c>
      <c r="F8" s="35" t="s">
        <v>27</v>
      </c>
      <c r="G8" s="33" t="s">
        <v>27</v>
      </c>
      <c r="H8" s="56" t="s">
        <v>19</v>
      </c>
      <c r="I8" s="33" t="s">
        <v>6</v>
      </c>
      <c r="J8" s="56" t="s">
        <v>19</v>
      </c>
      <c r="K8" s="109" t="s">
        <v>6</v>
      </c>
      <c r="L8" s="201"/>
      <c r="M8" s="190" t="s">
        <v>110</v>
      </c>
      <c r="N8" s="204"/>
    </row>
    <row r="9" spans="1:14" ht="15.75" thickBot="1" x14ac:dyDescent="0.3">
      <c r="A9" s="36"/>
      <c r="B9" s="118">
        <v>1</v>
      </c>
      <c r="C9" s="118">
        <v>2</v>
      </c>
      <c r="D9" s="118">
        <v>3</v>
      </c>
      <c r="E9" s="118">
        <v>4</v>
      </c>
      <c r="F9" s="119">
        <v>5</v>
      </c>
      <c r="G9" s="118">
        <v>6</v>
      </c>
      <c r="H9" s="118">
        <v>7</v>
      </c>
      <c r="I9" s="118">
        <v>8</v>
      </c>
      <c r="J9" s="119">
        <v>9</v>
      </c>
      <c r="K9" s="120">
        <v>10</v>
      </c>
      <c r="L9" s="121">
        <v>11</v>
      </c>
      <c r="M9" s="191">
        <v>12</v>
      </c>
      <c r="N9" s="122">
        <v>13</v>
      </c>
    </row>
    <row r="10" spans="1:14" x14ac:dyDescent="0.25">
      <c r="A10" s="69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69"/>
      <c r="M10" s="70"/>
      <c r="N10" s="123"/>
    </row>
    <row r="11" spans="1:14" x14ac:dyDescent="0.25">
      <c r="A11" s="71" t="s">
        <v>28</v>
      </c>
      <c r="B11" s="17">
        <v>1</v>
      </c>
      <c r="C11" s="16" t="s">
        <v>8</v>
      </c>
      <c r="D11" s="18"/>
      <c r="E11" s="81"/>
      <c r="F11" s="19"/>
      <c r="G11" s="54"/>
      <c r="H11" s="18"/>
      <c r="I11" s="55"/>
      <c r="J11" s="18"/>
      <c r="K11" s="110"/>
      <c r="L11" s="108"/>
      <c r="M11" s="192"/>
      <c r="N11" s="116"/>
    </row>
    <row r="12" spans="1:14" ht="22.5" x14ac:dyDescent="0.25">
      <c r="A12" s="128">
        <v>1</v>
      </c>
      <c r="B12" s="129">
        <v>113138</v>
      </c>
      <c r="C12" s="130" t="s">
        <v>64</v>
      </c>
      <c r="D12" s="131" t="s">
        <v>47</v>
      </c>
      <c r="E12" s="132">
        <v>10.8</v>
      </c>
      <c r="F12" s="132"/>
      <c r="G12" s="133">
        <f t="shared" ref="G12:G16" si="0">(E12*F12)</f>
        <v>0</v>
      </c>
      <c r="H12" s="134"/>
      <c r="I12" s="135">
        <f t="shared" ref="I12:I16" si="1">(E12*H12)</f>
        <v>0</v>
      </c>
      <c r="J12" s="134"/>
      <c r="K12" s="136">
        <f t="shared" ref="K12:K16" si="2">(E12*J12)</f>
        <v>0</v>
      </c>
      <c r="L12" s="124" t="s">
        <v>0</v>
      </c>
      <c r="M12" s="195" t="s">
        <v>111</v>
      </c>
      <c r="N12" s="125" t="s">
        <v>65</v>
      </c>
    </row>
    <row r="13" spans="1:14" ht="22.5" x14ac:dyDescent="0.25">
      <c r="A13" s="137">
        <v>2</v>
      </c>
      <c r="B13" s="129">
        <v>113328</v>
      </c>
      <c r="C13" s="130" t="s">
        <v>66</v>
      </c>
      <c r="D13" s="131" t="s">
        <v>47</v>
      </c>
      <c r="E13" s="132">
        <v>16.8</v>
      </c>
      <c r="F13" s="132"/>
      <c r="G13" s="133">
        <f t="shared" si="0"/>
        <v>0</v>
      </c>
      <c r="H13" s="134"/>
      <c r="I13" s="135">
        <f t="shared" si="1"/>
        <v>0</v>
      </c>
      <c r="J13" s="134"/>
      <c r="K13" s="136">
        <f t="shared" si="2"/>
        <v>0</v>
      </c>
      <c r="L13" s="124" t="s">
        <v>0</v>
      </c>
      <c r="M13" s="195" t="s">
        <v>112</v>
      </c>
      <c r="N13" s="125" t="s">
        <v>65</v>
      </c>
    </row>
    <row r="14" spans="1:14" x14ac:dyDescent="0.25">
      <c r="A14" s="138">
        <v>3</v>
      </c>
      <c r="B14" s="139">
        <v>18110</v>
      </c>
      <c r="C14" s="58" t="s">
        <v>67</v>
      </c>
      <c r="D14" s="140" t="s">
        <v>48</v>
      </c>
      <c r="E14" s="59">
        <v>79.2</v>
      </c>
      <c r="F14" s="59"/>
      <c r="G14" s="63">
        <f t="shared" si="0"/>
        <v>0</v>
      </c>
      <c r="H14" s="90"/>
      <c r="I14" s="64">
        <f t="shared" si="1"/>
        <v>0</v>
      </c>
      <c r="J14" s="90"/>
      <c r="K14" s="141">
        <f t="shared" si="2"/>
        <v>0</v>
      </c>
      <c r="L14" s="124" t="s">
        <v>0</v>
      </c>
      <c r="M14" s="195" t="s">
        <v>113</v>
      </c>
      <c r="N14" s="125" t="s">
        <v>68</v>
      </c>
    </row>
    <row r="15" spans="1:14" x14ac:dyDescent="0.25">
      <c r="A15" s="138">
        <v>4</v>
      </c>
      <c r="B15" s="139">
        <v>132311</v>
      </c>
      <c r="C15" s="58" t="s">
        <v>69</v>
      </c>
      <c r="D15" s="131" t="s">
        <v>47</v>
      </c>
      <c r="E15" s="59">
        <v>6.2</v>
      </c>
      <c r="F15" s="59"/>
      <c r="G15" s="63">
        <f t="shared" si="0"/>
        <v>0</v>
      </c>
      <c r="H15" s="90"/>
      <c r="I15" s="64">
        <f t="shared" si="1"/>
        <v>0</v>
      </c>
      <c r="J15" s="90"/>
      <c r="K15" s="141">
        <f t="shared" si="2"/>
        <v>0</v>
      </c>
      <c r="L15" s="124" t="s">
        <v>0</v>
      </c>
      <c r="M15" s="195" t="s">
        <v>114</v>
      </c>
      <c r="N15" s="125" t="s">
        <v>70</v>
      </c>
    </row>
    <row r="16" spans="1:14" x14ac:dyDescent="0.25">
      <c r="A16" s="138">
        <v>5</v>
      </c>
      <c r="B16" s="142">
        <v>123218</v>
      </c>
      <c r="C16" s="58" t="s">
        <v>71</v>
      </c>
      <c r="D16" s="91" t="s">
        <v>47</v>
      </c>
      <c r="E16" s="59">
        <v>37</v>
      </c>
      <c r="F16" s="61"/>
      <c r="G16" s="63">
        <f t="shared" si="0"/>
        <v>0</v>
      </c>
      <c r="H16" s="90"/>
      <c r="I16" s="64">
        <f t="shared" si="1"/>
        <v>0</v>
      </c>
      <c r="J16" s="90"/>
      <c r="K16" s="141">
        <f t="shared" si="2"/>
        <v>0</v>
      </c>
      <c r="L16" s="124" t="s">
        <v>0</v>
      </c>
      <c r="M16" s="195" t="s">
        <v>115</v>
      </c>
      <c r="N16" s="125" t="s">
        <v>72</v>
      </c>
    </row>
    <row r="17" spans="1:14" x14ac:dyDescent="0.25">
      <c r="A17" s="57"/>
      <c r="B17" s="60"/>
      <c r="C17" s="58"/>
      <c r="D17" s="91"/>
      <c r="E17" s="59"/>
      <c r="F17" s="61"/>
      <c r="G17" s="63"/>
      <c r="H17" s="90"/>
      <c r="I17" s="64"/>
      <c r="J17" s="62"/>
      <c r="K17" s="111"/>
      <c r="L17" s="143"/>
      <c r="M17" s="196"/>
      <c r="N17" s="116"/>
    </row>
    <row r="18" spans="1:14" x14ac:dyDescent="0.25">
      <c r="A18" s="72" t="s">
        <v>29</v>
      </c>
      <c r="B18" s="37" t="s">
        <v>30</v>
      </c>
      <c r="C18" s="38" t="str">
        <f>C11</f>
        <v xml:space="preserve">Zemní práce </v>
      </c>
      <c r="D18" s="39"/>
      <c r="E18" s="82"/>
      <c r="F18" s="40"/>
      <c r="G18" s="41">
        <f>SUM(G12:G17)</f>
        <v>0</v>
      </c>
      <c r="H18" s="42"/>
      <c r="I18" s="41">
        <f>SUM(I12:I17)</f>
        <v>0</v>
      </c>
      <c r="J18" s="43"/>
      <c r="K18" s="112">
        <f>SUM(K12:K17)</f>
        <v>0</v>
      </c>
      <c r="L18" s="143"/>
      <c r="M18" s="196"/>
      <c r="N18" s="116"/>
    </row>
    <row r="19" spans="1:14" x14ac:dyDescent="0.25">
      <c r="A19" s="71" t="s">
        <v>28</v>
      </c>
      <c r="B19" s="17" t="s">
        <v>31</v>
      </c>
      <c r="C19" s="16" t="s">
        <v>33</v>
      </c>
      <c r="D19" s="18"/>
      <c r="E19" s="81"/>
      <c r="F19" s="19"/>
      <c r="G19" s="54"/>
      <c r="H19" s="18"/>
      <c r="I19" s="55"/>
      <c r="J19" s="18"/>
      <c r="K19" s="110"/>
      <c r="L19" s="143"/>
      <c r="M19" s="196"/>
      <c r="N19" s="116"/>
    </row>
    <row r="20" spans="1:14" x14ac:dyDescent="0.25">
      <c r="A20" s="144"/>
      <c r="B20" s="145"/>
      <c r="C20" s="146" t="s">
        <v>49</v>
      </c>
      <c r="D20" s="145"/>
      <c r="E20" s="147"/>
      <c r="F20" s="145"/>
      <c r="G20" s="148"/>
      <c r="H20" s="145"/>
      <c r="I20" s="148"/>
      <c r="J20" s="145"/>
      <c r="K20" s="149"/>
      <c r="L20" s="143"/>
      <c r="M20" s="196"/>
      <c r="N20" s="116"/>
    </row>
    <row r="21" spans="1:14" x14ac:dyDescent="0.25">
      <c r="A21" s="150">
        <v>6</v>
      </c>
      <c r="B21" s="151" t="s">
        <v>73</v>
      </c>
      <c r="C21" s="152" t="s">
        <v>74</v>
      </c>
      <c r="D21" s="153" t="s">
        <v>50</v>
      </c>
      <c r="E21" s="94">
        <v>8.4</v>
      </c>
      <c r="F21" s="94"/>
      <c r="G21" s="95">
        <f t="shared" ref="G21:G24" si="3">(E21*F21)</f>
        <v>0</v>
      </c>
      <c r="H21" s="154"/>
      <c r="I21" s="96">
        <f>(E21*H21)</f>
        <v>0</v>
      </c>
      <c r="J21" s="155"/>
      <c r="K21" s="156">
        <f>(E21*J21)</f>
        <v>0</v>
      </c>
      <c r="L21" s="124" t="s">
        <v>0</v>
      </c>
      <c r="M21" s="195" t="s">
        <v>128</v>
      </c>
      <c r="N21" s="125" t="s">
        <v>75</v>
      </c>
    </row>
    <row r="22" spans="1:14" x14ac:dyDescent="0.25">
      <c r="A22" s="150">
        <v>7</v>
      </c>
      <c r="B22" s="157" t="s">
        <v>76</v>
      </c>
      <c r="C22" s="93" t="s">
        <v>77</v>
      </c>
      <c r="D22" s="153" t="s">
        <v>48</v>
      </c>
      <c r="E22" s="94">
        <v>118.08</v>
      </c>
      <c r="F22" s="98"/>
      <c r="G22" s="95">
        <f t="shared" si="3"/>
        <v>0</v>
      </c>
      <c r="H22" s="99"/>
      <c r="I22" s="96">
        <f t="shared" ref="I22:I24" si="4">(E22*H22)</f>
        <v>0</v>
      </c>
      <c r="J22" s="100"/>
      <c r="K22" s="156">
        <f t="shared" ref="K22:K24" si="5">(E22*J22)</f>
        <v>0</v>
      </c>
      <c r="L22" s="124" t="s">
        <v>0</v>
      </c>
      <c r="M22" s="195" t="s">
        <v>117</v>
      </c>
      <c r="N22" s="125" t="s">
        <v>78</v>
      </c>
    </row>
    <row r="23" spans="1:14" x14ac:dyDescent="0.25">
      <c r="A23" s="150">
        <v>8</v>
      </c>
      <c r="B23" s="157" t="s">
        <v>79</v>
      </c>
      <c r="C23" s="93" t="s">
        <v>80</v>
      </c>
      <c r="D23" s="101" t="s">
        <v>47</v>
      </c>
      <c r="E23" s="94">
        <v>22</v>
      </c>
      <c r="F23" s="98"/>
      <c r="G23" s="95">
        <f t="shared" si="3"/>
        <v>0</v>
      </c>
      <c r="H23" s="99"/>
      <c r="I23" s="96">
        <f t="shared" si="4"/>
        <v>0</v>
      </c>
      <c r="J23" s="100"/>
      <c r="K23" s="156">
        <f t="shared" si="5"/>
        <v>0</v>
      </c>
      <c r="L23" s="124" t="s">
        <v>0</v>
      </c>
      <c r="M23" s="195" t="s">
        <v>116</v>
      </c>
      <c r="N23" s="125" t="s">
        <v>81</v>
      </c>
    </row>
    <row r="24" spans="1:14" x14ac:dyDescent="0.25">
      <c r="A24" s="150">
        <v>9</v>
      </c>
      <c r="B24" s="142">
        <v>965316</v>
      </c>
      <c r="C24" s="58" t="s">
        <v>82</v>
      </c>
      <c r="D24" s="91" t="s">
        <v>50</v>
      </c>
      <c r="E24" s="59">
        <v>25</v>
      </c>
      <c r="F24" s="61"/>
      <c r="G24" s="63">
        <f t="shared" si="3"/>
        <v>0</v>
      </c>
      <c r="H24" s="90"/>
      <c r="I24" s="64">
        <f t="shared" si="4"/>
        <v>0</v>
      </c>
      <c r="J24" s="62"/>
      <c r="K24" s="141">
        <f t="shared" si="5"/>
        <v>0</v>
      </c>
      <c r="L24" s="124" t="s">
        <v>0</v>
      </c>
      <c r="M24" s="194" t="s">
        <v>122</v>
      </c>
      <c r="N24" s="125" t="s">
        <v>83</v>
      </c>
    </row>
    <row r="25" spans="1:14" x14ac:dyDescent="0.25">
      <c r="A25" s="92"/>
      <c r="B25" s="97"/>
      <c r="C25" s="93"/>
      <c r="D25" s="101"/>
      <c r="E25" s="94"/>
      <c r="F25" s="98"/>
      <c r="G25" s="95"/>
      <c r="H25" s="99"/>
      <c r="I25" s="96"/>
      <c r="J25" s="100"/>
      <c r="K25" s="113"/>
      <c r="L25" s="143"/>
      <c r="M25" s="196"/>
      <c r="N25" s="116"/>
    </row>
    <row r="26" spans="1:14" x14ac:dyDescent="0.25">
      <c r="A26" s="72" t="s">
        <v>29</v>
      </c>
      <c r="B26" s="37" t="s">
        <v>32</v>
      </c>
      <c r="C26" s="38" t="str">
        <f>C19</f>
        <v>Vodorovné konstrukce</v>
      </c>
      <c r="D26" s="39"/>
      <c r="E26" s="82"/>
      <c r="F26" s="40"/>
      <c r="G26" s="41">
        <f>SUM(G20:G25)</f>
        <v>0</v>
      </c>
      <c r="H26" s="42"/>
      <c r="I26" s="41">
        <f>SUM(I20:I25)</f>
        <v>0</v>
      </c>
      <c r="J26" s="43"/>
      <c r="K26" s="112">
        <f>SUM(K20:K25)</f>
        <v>0</v>
      </c>
      <c r="L26" s="143"/>
      <c r="M26" s="196"/>
      <c r="N26" s="116"/>
    </row>
    <row r="27" spans="1:14" x14ac:dyDescent="0.25">
      <c r="A27" s="71" t="s">
        <v>28</v>
      </c>
      <c r="B27" s="17" t="s">
        <v>34</v>
      </c>
      <c r="C27" s="16" t="s">
        <v>36</v>
      </c>
      <c r="D27" s="18"/>
      <c r="E27" s="81"/>
      <c r="F27" s="19"/>
      <c r="G27" s="54"/>
      <c r="H27" s="18"/>
      <c r="I27" s="55"/>
      <c r="J27" s="18"/>
      <c r="K27" s="110"/>
      <c r="L27" s="143"/>
      <c r="M27" s="196"/>
      <c r="N27" s="116"/>
    </row>
    <row r="28" spans="1:14" x14ac:dyDescent="0.25">
      <c r="A28" s="158">
        <v>10</v>
      </c>
      <c r="B28" s="159" t="s">
        <v>51</v>
      </c>
      <c r="C28" s="103" t="s">
        <v>58</v>
      </c>
      <c r="D28" s="85" t="s">
        <v>59</v>
      </c>
      <c r="E28" s="66">
        <v>2.4</v>
      </c>
      <c r="F28" s="66"/>
      <c r="G28" s="68">
        <f t="shared" ref="G28:G34" si="6">(E28*F28)</f>
        <v>0</v>
      </c>
      <c r="H28" s="105"/>
      <c r="I28" s="67">
        <f t="shared" ref="I28:I34" si="7">(E28*H28)</f>
        <v>0</v>
      </c>
      <c r="J28" s="106"/>
      <c r="K28" s="160">
        <f>(E28*J28)</f>
        <v>0</v>
      </c>
      <c r="L28" s="124" t="s">
        <v>84</v>
      </c>
      <c r="M28" s="194">
        <v>2.4</v>
      </c>
      <c r="N28" s="125" t="s">
        <v>85</v>
      </c>
    </row>
    <row r="29" spans="1:14" x14ac:dyDescent="0.25">
      <c r="A29" s="158">
        <v>11</v>
      </c>
      <c r="B29" s="159">
        <v>56334</v>
      </c>
      <c r="C29" s="103" t="s">
        <v>86</v>
      </c>
      <c r="D29" s="104" t="s">
        <v>48</v>
      </c>
      <c r="E29" s="66">
        <v>90.4</v>
      </c>
      <c r="F29" s="66"/>
      <c r="G29" s="68">
        <f t="shared" si="6"/>
        <v>0</v>
      </c>
      <c r="H29" s="105"/>
      <c r="I29" s="67">
        <f t="shared" si="7"/>
        <v>0</v>
      </c>
      <c r="J29" s="106"/>
      <c r="K29" s="160">
        <f t="shared" ref="K29:K34" si="8">(E29*J29)</f>
        <v>0</v>
      </c>
      <c r="L29" s="124" t="s">
        <v>84</v>
      </c>
      <c r="M29" s="195" t="s">
        <v>118</v>
      </c>
      <c r="N29" s="125" t="s">
        <v>87</v>
      </c>
    </row>
    <row r="30" spans="1:14" x14ac:dyDescent="0.25">
      <c r="A30" s="158">
        <v>13</v>
      </c>
      <c r="B30" s="159">
        <v>574162</v>
      </c>
      <c r="C30" s="103" t="s">
        <v>88</v>
      </c>
      <c r="D30" s="104" t="s">
        <v>48</v>
      </c>
      <c r="E30" s="66">
        <v>46.6</v>
      </c>
      <c r="F30" s="66"/>
      <c r="G30" s="68">
        <f t="shared" si="6"/>
        <v>0</v>
      </c>
      <c r="H30" s="105"/>
      <c r="I30" s="67">
        <f t="shared" si="7"/>
        <v>0</v>
      </c>
      <c r="J30" s="106"/>
      <c r="K30" s="160">
        <f t="shared" si="8"/>
        <v>0</v>
      </c>
      <c r="L30" s="124" t="s">
        <v>0</v>
      </c>
      <c r="M30" s="195" t="s">
        <v>119</v>
      </c>
      <c r="N30" s="125" t="s">
        <v>89</v>
      </c>
    </row>
    <row r="31" spans="1:14" x14ac:dyDescent="0.25">
      <c r="A31" s="158">
        <v>14</v>
      </c>
      <c r="B31" s="159">
        <v>574132</v>
      </c>
      <c r="C31" s="103" t="s">
        <v>90</v>
      </c>
      <c r="D31" s="104" t="s">
        <v>48</v>
      </c>
      <c r="E31" s="66">
        <v>46.6</v>
      </c>
      <c r="F31" s="66"/>
      <c r="G31" s="68">
        <f t="shared" si="6"/>
        <v>0</v>
      </c>
      <c r="H31" s="105"/>
      <c r="I31" s="67">
        <f t="shared" si="7"/>
        <v>0</v>
      </c>
      <c r="J31" s="106"/>
      <c r="K31" s="160">
        <f t="shared" si="8"/>
        <v>0</v>
      </c>
      <c r="L31" s="124" t="s">
        <v>0</v>
      </c>
      <c r="M31" s="195" t="s">
        <v>119</v>
      </c>
      <c r="N31" s="125" t="s">
        <v>89</v>
      </c>
    </row>
    <row r="32" spans="1:14" x14ac:dyDescent="0.25">
      <c r="A32" s="158">
        <v>15</v>
      </c>
      <c r="B32" s="159">
        <v>58910</v>
      </c>
      <c r="C32" s="103" t="s">
        <v>91</v>
      </c>
      <c r="D32" s="104" t="s">
        <v>50</v>
      </c>
      <c r="E32" s="66">
        <v>12</v>
      </c>
      <c r="F32" s="66"/>
      <c r="G32" s="68">
        <f t="shared" si="6"/>
        <v>0</v>
      </c>
      <c r="H32" s="105"/>
      <c r="I32" s="67">
        <f t="shared" si="7"/>
        <v>0</v>
      </c>
      <c r="J32" s="106"/>
      <c r="K32" s="160">
        <f t="shared" si="8"/>
        <v>0</v>
      </c>
      <c r="L32" s="124" t="s">
        <v>84</v>
      </c>
      <c r="M32" s="195" t="s">
        <v>120</v>
      </c>
      <c r="N32" s="125" t="s">
        <v>89</v>
      </c>
    </row>
    <row r="33" spans="1:14" x14ac:dyDescent="0.25">
      <c r="A33" s="158">
        <v>16</v>
      </c>
      <c r="B33" s="161" t="s">
        <v>56</v>
      </c>
      <c r="C33" s="103" t="s">
        <v>57</v>
      </c>
      <c r="D33" s="85" t="s">
        <v>50</v>
      </c>
      <c r="E33" s="66">
        <v>25</v>
      </c>
      <c r="F33" s="86"/>
      <c r="G33" s="68">
        <f t="shared" si="6"/>
        <v>0</v>
      </c>
      <c r="H33" s="105"/>
      <c r="I33" s="67">
        <f t="shared" si="7"/>
        <v>0</v>
      </c>
      <c r="J33" s="106"/>
      <c r="K33" s="160">
        <f t="shared" si="8"/>
        <v>0</v>
      </c>
      <c r="L33" s="124" t="s">
        <v>0</v>
      </c>
      <c r="M33" s="194" t="s">
        <v>122</v>
      </c>
      <c r="N33" s="125" t="s">
        <v>92</v>
      </c>
    </row>
    <row r="34" spans="1:14" x14ac:dyDescent="0.25">
      <c r="A34" s="158">
        <v>17</v>
      </c>
      <c r="B34" s="161" t="s">
        <v>51</v>
      </c>
      <c r="C34" s="103" t="s">
        <v>58</v>
      </c>
      <c r="D34" s="85" t="s">
        <v>59</v>
      </c>
      <c r="E34" s="66">
        <v>92.610338804424003</v>
      </c>
      <c r="F34" s="86"/>
      <c r="G34" s="68">
        <f t="shared" si="6"/>
        <v>0</v>
      </c>
      <c r="H34" s="105"/>
      <c r="I34" s="67">
        <f t="shared" si="7"/>
        <v>0</v>
      </c>
      <c r="J34" s="106"/>
      <c r="K34" s="160">
        <f t="shared" si="8"/>
        <v>0</v>
      </c>
      <c r="L34" s="124" t="s">
        <v>84</v>
      </c>
      <c r="M34" s="195" t="s">
        <v>121</v>
      </c>
      <c r="N34" s="125" t="s">
        <v>85</v>
      </c>
    </row>
    <row r="35" spans="1:14" x14ac:dyDescent="0.25">
      <c r="A35" s="65"/>
      <c r="B35" s="84"/>
      <c r="C35" s="103"/>
      <c r="D35" s="85"/>
      <c r="E35" s="66"/>
      <c r="F35" s="86"/>
      <c r="G35" s="68"/>
      <c r="H35" s="87"/>
      <c r="I35" s="67"/>
      <c r="J35" s="88"/>
      <c r="K35" s="114"/>
      <c r="L35" s="143"/>
      <c r="M35" s="196"/>
      <c r="N35" s="116"/>
    </row>
    <row r="36" spans="1:14" x14ac:dyDescent="0.25">
      <c r="A36" s="72" t="s">
        <v>29</v>
      </c>
      <c r="B36" s="37" t="s">
        <v>35</v>
      </c>
      <c r="C36" s="38" t="str">
        <f>C27</f>
        <v>Komunikace</v>
      </c>
      <c r="D36" s="39"/>
      <c r="E36" s="82">
        <v>38.4</v>
      </c>
      <c r="F36" s="40"/>
      <c r="G36" s="41">
        <f>SUM(G28:G35)</f>
        <v>0</v>
      </c>
      <c r="H36" s="42"/>
      <c r="I36" s="41">
        <f>SUM(I28:I35)</f>
        <v>0</v>
      </c>
      <c r="J36" s="43"/>
      <c r="K36" s="112">
        <f>SUM(K28:K35)</f>
        <v>0</v>
      </c>
      <c r="L36" s="143"/>
      <c r="M36" s="196"/>
      <c r="N36" s="116"/>
    </row>
    <row r="37" spans="1:14" x14ac:dyDescent="0.25">
      <c r="A37" s="71" t="s">
        <v>28</v>
      </c>
      <c r="B37" s="17" t="s">
        <v>37</v>
      </c>
      <c r="C37" s="16" t="s">
        <v>41</v>
      </c>
      <c r="D37" s="104"/>
      <c r="E37" s="81"/>
      <c r="F37" s="19"/>
      <c r="G37" s="54"/>
      <c r="H37" s="18"/>
      <c r="I37" s="55"/>
      <c r="J37" s="18"/>
      <c r="K37" s="110"/>
      <c r="L37" s="143"/>
      <c r="M37" s="196"/>
      <c r="N37" s="116"/>
    </row>
    <row r="38" spans="1:14" x14ac:dyDescent="0.25">
      <c r="A38" s="162">
        <v>18</v>
      </c>
      <c r="B38" s="159">
        <v>875332</v>
      </c>
      <c r="C38" s="103" t="s">
        <v>93</v>
      </c>
      <c r="D38" s="104" t="s">
        <v>50</v>
      </c>
      <c r="E38" s="66">
        <v>15</v>
      </c>
      <c r="F38" s="145"/>
      <c r="G38" s="68">
        <f>(E38*F38)</f>
        <v>0</v>
      </c>
      <c r="H38" s="105"/>
      <c r="I38" s="67">
        <f>(E38*H38)</f>
        <v>0</v>
      </c>
      <c r="J38" s="106"/>
      <c r="K38" s="160">
        <f t="shared" ref="K38:K40" si="9">(E38*J38)</f>
        <v>0</v>
      </c>
      <c r="L38" s="124" t="s">
        <v>84</v>
      </c>
      <c r="M38" s="195" t="s">
        <v>128</v>
      </c>
      <c r="N38" s="126" t="s">
        <v>94</v>
      </c>
    </row>
    <row r="39" spans="1:14" x14ac:dyDescent="0.25">
      <c r="A39" s="162">
        <v>19</v>
      </c>
      <c r="B39" s="163">
        <v>895813</v>
      </c>
      <c r="C39" s="103" t="s">
        <v>95</v>
      </c>
      <c r="D39" s="107" t="s">
        <v>55</v>
      </c>
      <c r="E39" s="66">
        <v>1</v>
      </c>
      <c r="F39" s="145"/>
      <c r="G39" s="68">
        <f>(E39*F39)</f>
        <v>0</v>
      </c>
      <c r="H39" s="105"/>
      <c r="I39" s="67">
        <f>(E39*H39)</f>
        <v>0</v>
      </c>
      <c r="J39" s="106"/>
      <c r="K39" s="160">
        <f t="shared" si="9"/>
        <v>0</v>
      </c>
      <c r="L39" s="124" t="s">
        <v>84</v>
      </c>
      <c r="M39" s="195" t="s">
        <v>128</v>
      </c>
      <c r="N39" s="127" t="s">
        <v>96</v>
      </c>
    </row>
    <row r="40" spans="1:14" x14ac:dyDescent="0.25">
      <c r="A40" s="162">
        <v>20</v>
      </c>
      <c r="B40" s="163" t="s">
        <v>60</v>
      </c>
      <c r="C40" s="103" t="s">
        <v>97</v>
      </c>
      <c r="D40" s="107" t="s">
        <v>55</v>
      </c>
      <c r="E40" s="66">
        <v>1</v>
      </c>
      <c r="F40" s="145"/>
      <c r="G40" s="68">
        <f>(E40*F40)</f>
        <v>0</v>
      </c>
      <c r="H40" s="105"/>
      <c r="I40" s="67">
        <f>(E40*H40)</f>
        <v>0</v>
      </c>
      <c r="J40" s="106"/>
      <c r="K40" s="160">
        <f t="shared" si="9"/>
        <v>0</v>
      </c>
      <c r="L40" s="124" t="s">
        <v>84</v>
      </c>
      <c r="M40" s="195" t="s">
        <v>128</v>
      </c>
      <c r="N40" s="127" t="s">
        <v>96</v>
      </c>
    </row>
    <row r="41" spans="1:14" x14ac:dyDescent="0.25">
      <c r="A41" s="144"/>
      <c r="B41" s="102"/>
      <c r="C41" s="103"/>
      <c r="D41" s="107"/>
      <c r="E41" s="66"/>
      <c r="F41" s="145"/>
      <c r="G41" s="68"/>
      <c r="H41" s="105"/>
      <c r="I41" s="67"/>
      <c r="J41" s="106"/>
      <c r="K41" s="114"/>
      <c r="L41" s="143"/>
      <c r="M41" s="196"/>
      <c r="N41" s="116"/>
    </row>
    <row r="42" spans="1:14" x14ac:dyDescent="0.25">
      <c r="A42" s="72" t="s">
        <v>29</v>
      </c>
      <c r="B42" s="37" t="s">
        <v>40</v>
      </c>
      <c r="C42" s="38" t="str">
        <f>C37</f>
        <v>Trubní vedení</v>
      </c>
      <c r="D42" s="39"/>
      <c r="E42" s="82"/>
      <c r="F42" s="40"/>
      <c r="G42" s="41">
        <f>SUM(G38:G40)</f>
        <v>0</v>
      </c>
      <c r="H42" s="42"/>
      <c r="I42" s="41">
        <f>SUM(I38:I41)</f>
        <v>0</v>
      </c>
      <c r="J42" s="43"/>
      <c r="K42" s="112">
        <f>SUM(K38:K41)</f>
        <v>0</v>
      </c>
      <c r="L42" s="143"/>
      <c r="M42" s="196"/>
      <c r="N42" s="116"/>
    </row>
    <row r="43" spans="1:14" x14ac:dyDescent="0.25">
      <c r="A43" s="71" t="s">
        <v>28</v>
      </c>
      <c r="B43" s="17" t="s">
        <v>39</v>
      </c>
      <c r="C43" s="16" t="s">
        <v>42</v>
      </c>
      <c r="D43" s="18"/>
      <c r="E43" s="81"/>
      <c r="F43" s="19"/>
      <c r="G43" s="54"/>
      <c r="H43" s="18"/>
      <c r="I43" s="55"/>
      <c r="J43" s="18"/>
      <c r="K43" s="110"/>
      <c r="L43" s="143"/>
      <c r="M43" s="196"/>
      <c r="N43" s="116"/>
    </row>
    <row r="44" spans="1:14" x14ac:dyDescent="0.25">
      <c r="A44" s="158">
        <v>21</v>
      </c>
      <c r="B44" s="102">
        <v>915111</v>
      </c>
      <c r="C44" s="103" t="s">
        <v>98</v>
      </c>
      <c r="D44" s="104" t="s">
        <v>48</v>
      </c>
      <c r="E44" s="66">
        <v>4.8</v>
      </c>
      <c r="F44" s="66"/>
      <c r="G44" s="68">
        <f>(E44*F44)</f>
        <v>0</v>
      </c>
      <c r="H44" s="105"/>
      <c r="I44" s="67">
        <f>(E44*H44)</f>
        <v>0</v>
      </c>
      <c r="J44" s="106"/>
      <c r="K44" s="160">
        <f t="shared" ref="K44:K45" si="10">(E44*J44)</f>
        <v>0</v>
      </c>
      <c r="L44" s="124" t="s">
        <v>84</v>
      </c>
      <c r="M44" s="195" t="s">
        <v>123</v>
      </c>
      <c r="N44" s="125" t="s">
        <v>99</v>
      </c>
    </row>
    <row r="45" spans="1:14" x14ac:dyDescent="0.25">
      <c r="A45" s="162">
        <v>22</v>
      </c>
      <c r="B45" s="102" t="s">
        <v>100</v>
      </c>
      <c r="C45" s="103" t="s">
        <v>101</v>
      </c>
      <c r="D45" s="104" t="s">
        <v>61</v>
      </c>
      <c r="E45" s="66">
        <v>1</v>
      </c>
      <c r="F45" s="66"/>
      <c r="G45" s="68">
        <f>(E45*F45)</f>
        <v>0</v>
      </c>
      <c r="H45" s="105"/>
      <c r="I45" s="67">
        <f>(E45*H45)</f>
        <v>0</v>
      </c>
      <c r="J45" s="106"/>
      <c r="K45" s="160">
        <f t="shared" si="10"/>
        <v>0</v>
      </c>
      <c r="L45" s="124" t="s">
        <v>84</v>
      </c>
      <c r="M45" s="194">
        <v>1</v>
      </c>
      <c r="N45" s="125" t="s">
        <v>102</v>
      </c>
    </row>
    <row r="46" spans="1:14" x14ac:dyDescent="0.25">
      <c r="A46" s="144"/>
      <c r="B46" s="145"/>
      <c r="C46" s="164"/>
      <c r="D46" s="145"/>
      <c r="E46" s="147"/>
      <c r="F46" s="145"/>
      <c r="G46" s="165"/>
      <c r="H46" s="145"/>
      <c r="I46" s="165"/>
      <c r="J46" s="145"/>
      <c r="K46" s="166"/>
      <c r="L46" s="143"/>
      <c r="M46" s="196"/>
      <c r="N46" s="116"/>
    </row>
    <row r="47" spans="1:14" x14ac:dyDescent="0.25">
      <c r="A47" s="72" t="s">
        <v>29</v>
      </c>
      <c r="B47" s="37" t="s">
        <v>38</v>
      </c>
      <c r="C47" s="38" t="str">
        <f>C43</f>
        <v>Ostatní konstrukce a práce, bourání</v>
      </c>
      <c r="D47" s="39"/>
      <c r="E47" s="82"/>
      <c r="F47" s="40"/>
      <c r="G47" s="41">
        <f>SUM(G44:G45)</f>
        <v>0</v>
      </c>
      <c r="H47" s="42"/>
      <c r="I47" s="41">
        <f>SUM(I44:I45)</f>
        <v>0</v>
      </c>
      <c r="J47" s="43"/>
      <c r="K47" s="112">
        <f>SUM(K44:K45)</f>
        <v>0</v>
      </c>
      <c r="L47" s="143"/>
      <c r="M47" s="196"/>
      <c r="N47" s="116"/>
    </row>
    <row r="48" spans="1:14" s="89" customFormat="1" x14ac:dyDescent="0.25">
      <c r="A48" s="71" t="s">
        <v>28</v>
      </c>
      <c r="B48" s="17" t="s">
        <v>44</v>
      </c>
      <c r="C48" s="16" t="s">
        <v>43</v>
      </c>
      <c r="D48" s="18"/>
      <c r="E48" s="81"/>
      <c r="F48" s="19"/>
      <c r="G48" s="54"/>
      <c r="H48" s="18"/>
      <c r="I48" s="55"/>
      <c r="J48" s="18"/>
      <c r="K48" s="110"/>
      <c r="L48" s="143"/>
      <c r="M48" s="196"/>
      <c r="N48" s="116"/>
    </row>
    <row r="49" spans="1:14" ht="22.5" x14ac:dyDescent="0.25">
      <c r="A49" s="167">
        <v>23</v>
      </c>
      <c r="B49" s="168">
        <v>14130</v>
      </c>
      <c r="C49" s="169" t="s">
        <v>103</v>
      </c>
      <c r="D49" s="170" t="s">
        <v>54</v>
      </c>
      <c r="E49" s="171">
        <v>27.128</v>
      </c>
      <c r="F49" s="171"/>
      <c r="G49" s="172">
        <f>(E49*F49)</f>
        <v>0</v>
      </c>
      <c r="H49" s="173"/>
      <c r="I49" s="174">
        <f>(E49*H49)</f>
        <v>0</v>
      </c>
      <c r="J49" s="175"/>
      <c r="K49" s="176">
        <f>(E49*J49)</f>
        <v>0</v>
      </c>
      <c r="L49" s="124" t="s">
        <v>84</v>
      </c>
      <c r="M49" s="195" t="s">
        <v>124</v>
      </c>
      <c r="N49" s="125" t="s">
        <v>104</v>
      </c>
    </row>
    <row r="50" spans="1:14" ht="22.5" x14ac:dyDescent="0.25">
      <c r="A50" s="177">
        <v>24</v>
      </c>
      <c r="B50" s="168">
        <v>14111</v>
      </c>
      <c r="C50" s="169" t="s">
        <v>105</v>
      </c>
      <c r="D50" s="170" t="s">
        <v>54</v>
      </c>
      <c r="E50" s="171">
        <v>28.56</v>
      </c>
      <c r="F50" s="171"/>
      <c r="G50" s="172">
        <f>(E50*F50)</f>
        <v>0</v>
      </c>
      <c r="H50" s="173"/>
      <c r="I50" s="174">
        <f>(E50*H50)</f>
        <v>0</v>
      </c>
      <c r="J50" s="175"/>
      <c r="K50" s="176">
        <f>(E50*J50)</f>
        <v>0</v>
      </c>
      <c r="L50" s="124" t="s">
        <v>84</v>
      </c>
      <c r="M50" s="195" t="s">
        <v>125</v>
      </c>
      <c r="N50" s="125" t="s">
        <v>106</v>
      </c>
    </row>
    <row r="51" spans="1:14" x14ac:dyDescent="0.25">
      <c r="A51" s="177">
        <v>25</v>
      </c>
      <c r="B51" s="178">
        <v>14520</v>
      </c>
      <c r="C51" s="179" t="s">
        <v>107</v>
      </c>
      <c r="D51" s="180" t="s">
        <v>54</v>
      </c>
      <c r="E51" s="171">
        <v>4.16</v>
      </c>
      <c r="F51" s="181"/>
      <c r="G51" s="172">
        <v>0</v>
      </c>
      <c r="H51" s="182"/>
      <c r="I51" s="174">
        <v>0</v>
      </c>
      <c r="J51" s="183"/>
      <c r="K51" s="176">
        <f>(E51*J51)</f>
        <v>0</v>
      </c>
      <c r="L51" s="124" t="s">
        <v>84</v>
      </c>
      <c r="M51" s="195" t="s">
        <v>126</v>
      </c>
      <c r="N51" s="126" t="s">
        <v>104</v>
      </c>
    </row>
    <row r="52" spans="1:14" ht="23.25" x14ac:dyDescent="0.25">
      <c r="A52" s="177">
        <v>26</v>
      </c>
      <c r="B52" s="168">
        <v>14112</v>
      </c>
      <c r="C52" s="184" t="s">
        <v>108</v>
      </c>
      <c r="D52" s="180" t="s">
        <v>54</v>
      </c>
      <c r="E52" s="171">
        <v>70.3</v>
      </c>
      <c r="F52" s="181"/>
      <c r="G52" s="185">
        <v>0</v>
      </c>
      <c r="H52" s="183"/>
      <c r="I52" s="186">
        <v>0</v>
      </c>
      <c r="J52" s="183"/>
      <c r="K52" s="176">
        <f>(E52*J52)</f>
        <v>0</v>
      </c>
      <c r="L52" s="124" t="s">
        <v>84</v>
      </c>
      <c r="M52" s="195" t="s">
        <v>127</v>
      </c>
      <c r="N52" s="126" t="s">
        <v>104</v>
      </c>
    </row>
    <row r="53" spans="1:14" x14ac:dyDescent="0.25">
      <c r="A53" s="144"/>
      <c r="B53" s="145"/>
      <c r="C53" s="164"/>
      <c r="D53" s="145"/>
      <c r="E53" s="147"/>
      <c r="F53" s="145"/>
      <c r="G53" s="165"/>
      <c r="H53" s="145"/>
      <c r="I53" s="165"/>
      <c r="J53" s="145"/>
      <c r="K53" s="166"/>
      <c r="L53" s="143"/>
      <c r="M53" s="145"/>
      <c r="N53" s="116"/>
    </row>
    <row r="54" spans="1:14" ht="15.75" thickBot="1" x14ac:dyDescent="0.3">
      <c r="A54" s="73" t="s">
        <v>29</v>
      </c>
      <c r="B54" s="74" t="s">
        <v>45</v>
      </c>
      <c r="C54" s="75" t="str">
        <f>C48</f>
        <v>Poplatky za skládky</v>
      </c>
      <c r="D54" s="76"/>
      <c r="E54" s="83"/>
      <c r="F54" s="77"/>
      <c r="G54" s="78">
        <f>SUM(G49:G53)</f>
        <v>0</v>
      </c>
      <c r="H54" s="79"/>
      <c r="I54" s="78">
        <f>SUM(I49:I53)</f>
        <v>0</v>
      </c>
      <c r="J54" s="80"/>
      <c r="K54" s="115">
        <f>SUM(K49:K53)</f>
        <v>0</v>
      </c>
      <c r="L54" s="187"/>
      <c r="M54" s="193"/>
      <c r="N54" s="117"/>
    </row>
    <row r="55" spans="1:14" x14ac:dyDescent="0.25">
      <c r="C55" s="89"/>
      <c r="D55" s="89"/>
      <c r="E55" s="89"/>
    </row>
    <row r="56" spans="1:14" x14ac:dyDescent="0.25">
      <c r="C56" s="89"/>
      <c r="D56" s="89"/>
      <c r="E56" s="89"/>
    </row>
  </sheetData>
  <protectedRanges>
    <protectedRange sqref="D17" name="Oblast1_1_1_1"/>
    <protectedRange sqref="K17 A17" name="Oblast1_2_1"/>
    <protectedRange sqref="I17 G17" name="Oblast1_1_2_1"/>
    <protectedRange sqref="J17 B17:C17 E17:F17 H17" name="Oblast1_4_1"/>
    <protectedRange sqref="A25 E25:K25" name="Oblast1_5_1"/>
    <protectedRange sqref="B25" name="Oblast3_5_1"/>
    <protectedRange sqref="C25" name="Oblast3_6_1"/>
    <protectedRange sqref="D25" name="Oblast3_7_1"/>
    <protectedRange sqref="D37 B35:I35 D41" name="Oblast1_8_1"/>
    <protectedRange sqref="A35 K41 K35" name="Oblast1_5_1_5_1_2_1"/>
    <protectedRange sqref="J35" name="Oblast1_1_2_1_5_1_2_1"/>
    <protectedRange sqref="B41:C41 G41:J41 E41" name="Oblast1_9_1"/>
    <protectedRange sqref="B12:C12" name="Oblast1_1"/>
    <protectedRange sqref="K12" name="Oblast1"/>
    <protectedRange sqref="D12:I12 D15:D16" name="Oblast1_1_1"/>
    <protectedRange sqref="A13:F13 J13:K13 H13 A14:A16 K14:K16" name="Oblast1_2"/>
    <protectedRange sqref="G13:G16 I13:I16" name="Oblast1_1_2"/>
    <protectedRange sqref="B14:F14 B15:C16 E15:F16 J14:J16 H14:H16" name="Oblast1_4"/>
    <protectedRange sqref="J12" name="Oblast1_1_1_1_1"/>
    <protectedRange sqref="D24" name="Oblast1_1_1_2"/>
    <protectedRange sqref="K24" name="Oblast1_2_2"/>
    <protectedRange sqref="G24 I24" name="Oblast1_1_2_2"/>
    <protectedRange sqref="B24:C24 E24:F24 J24 H24" name="Oblast1_4_2"/>
    <protectedRange sqref="E21:G21 I21:K21 E22:K23 A21:A24" name="Oblast1_5"/>
    <protectedRange sqref="B21:B23" name="Oblast3_5"/>
    <protectedRange sqref="C21:C23" name="Oblast3_6"/>
    <protectedRange sqref="D21:D23" name="Oblast3_7"/>
    <protectedRange sqref="H21" name="Oblast1_10"/>
    <protectedRange sqref="A29:K31 I28 G28 K28 B32:I34 D28" name="Oblast1_8"/>
    <protectedRange sqref="A28:C28 J28 H28 E28:F28" name="Oblast1_2_3"/>
    <protectedRange sqref="A32:A34 K32:K34" name="Oblast1_5_1_5_1_2"/>
    <protectedRange sqref="J32:J34" name="Oblast1_1_2_1_5_1_2"/>
    <protectedRange sqref="D38:D40" name="Oblast1_8_2"/>
    <protectedRange sqref="K38:K40" name="Oblast1_5_1_5_1_2_2"/>
    <protectedRange sqref="B38:C40 G38:J40 E38:E40" name="Oblast1_9"/>
    <protectedRange sqref="K44:K45" name="Oblast1_5_1_5_1_2_3"/>
    <protectedRange sqref="A44:J44 B45:J45" name="Oblast1_9_2"/>
    <protectedRange sqref="A49:D52 F49:K52" name="Oblast1_9_3"/>
    <protectedRange sqref="E49:E52" name="Oblast1_9_4"/>
  </protectedRanges>
  <autoFilter ref="A10:K10"/>
  <mergeCells count="3">
    <mergeCell ref="I1:J1"/>
    <mergeCell ref="L6:L8"/>
    <mergeCell ref="N6:N8"/>
  </mergeCells>
  <pageMargins left="0.59055118110236227" right="0.2362204724409449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2014-04-24T07:36:38Z</cp:lastPrinted>
  <dcterms:created xsi:type="dcterms:W3CDTF">2014-03-25T12:30:43Z</dcterms:created>
  <dcterms:modified xsi:type="dcterms:W3CDTF">2014-08-27T08:56:50Z</dcterms:modified>
</cp:coreProperties>
</file>