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1470" yWindow="2055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pol.rozp'!$A$1:$K$63</definedName>
  </definedNames>
  <calcPr calcId="152511"/>
</workbook>
</file>

<file path=xl/calcChain.xml><?xml version="1.0" encoding="utf-8"?>
<calcChain xmlns="http://schemas.openxmlformats.org/spreadsheetml/2006/main">
  <c r="E55" i="5" l="1"/>
  <c r="K54" i="5"/>
  <c r="K51" i="5"/>
  <c r="K22" i="5"/>
  <c r="K30" i="5"/>
  <c r="K21" i="5"/>
  <c r="K53" i="5"/>
  <c r="K34" i="5"/>
  <c r="K36" i="5" s="1"/>
  <c r="K15" i="5" l="1"/>
  <c r="K19" i="5" l="1"/>
  <c r="K17" i="5"/>
  <c r="K13" i="5" l="1"/>
  <c r="K27" i="5" l="1"/>
  <c r="K49" i="5" l="1"/>
  <c r="K48" i="5"/>
  <c r="K20" i="5"/>
  <c r="K52" i="5"/>
  <c r="K29" i="5"/>
  <c r="K12" i="5"/>
  <c r="K14" i="5"/>
  <c r="K18" i="5"/>
  <c r="K16" i="5"/>
  <c r="K24" i="5" l="1"/>
  <c r="C63" i="5" l="1"/>
  <c r="K60" i="5"/>
  <c r="K59" i="5"/>
  <c r="C57" i="5"/>
  <c r="K50" i="5"/>
  <c r="K57" i="5" s="1"/>
  <c r="C46" i="5"/>
  <c r="K44" i="5"/>
  <c r="K43" i="5"/>
  <c r="C41" i="5"/>
  <c r="K39" i="5"/>
  <c r="K38" i="5"/>
  <c r="C24" i="5"/>
  <c r="C32" i="5"/>
  <c r="K28" i="5"/>
  <c r="K26" i="5"/>
  <c r="K32" i="5" l="1"/>
  <c r="K63" i="5"/>
  <c r="K41" i="5"/>
  <c r="K46" i="5"/>
  <c r="K1" i="5" l="1"/>
</calcChain>
</file>

<file path=xl/sharedStrings.xml><?xml version="1.0" encoding="utf-8"?>
<sst xmlns="http://schemas.openxmlformats.org/spreadsheetml/2006/main" count="167" uniqueCount="127">
  <si>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</si>
  <si>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</si>
  <si>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</si>
  <si>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</si>
  <si>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</si>
  <si>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</si>
  <si>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</si>
  <si>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</si>
  <si>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</si>
  <si>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</si>
  <si>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</si>
  <si>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</si>
  <si>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</si>
  <si>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</si>
  <si>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</si>
  <si>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</si>
  <si>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</si>
  <si>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</si>
  <si>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</si>
  <si>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</si>
  <si>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</si>
  <si>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</si>
  <si>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</si>
  <si>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</si>
  <si>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</si>
  <si>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</si>
  <si>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</si>
  <si>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</si>
  <si>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</si>
  <si>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</si>
  <si>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</si>
  <si>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</si>
  <si>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</si>
  <si>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</si>
  <si>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</si>
  <si>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</si>
  <si>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</si>
  <si>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</si>
  <si>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</si>
  <si>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</si>
  <si>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</si>
  <si>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</si>
  <si>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</si>
  <si>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Cena za objekt [Kč]</t>
  </si>
  <si>
    <t xml:space="preserve"> Odb. Kanín - Dobšice nad Cidlinou, železniční spodek</t>
  </si>
  <si>
    <t>01-11-01</t>
  </si>
  <si>
    <t>923503114</t>
  </si>
  <si>
    <t xml:space="preserve">Rozebrání zídek úrovňových nástupišť TISCHER po jedné straně </t>
  </si>
  <si>
    <t>m</t>
  </si>
  <si>
    <t>m3</t>
  </si>
  <si>
    <t>100*0,6*0,5+ 71*0,6*0,8</t>
  </si>
  <si>
    <t>132202501</t>
  </si>
  <si>
    <t>162701105</t>
  </si>
  <si>
    <t>212755216</t>
  </si>
  <si>
    <t>Trativody z drenážních trubek plastových flexibilních D 160 mm bez lože</t>
  </si>
  <si>
    <t>211531111</t>
  </si>
  <si>
    <t>Výplň odvodňovacích žeber nebo trativodů kamenivem hrubým drceným frakce 16 až 63 mm</t>
  </si>
  <si>
    <t>71*0,6*0,5</t>
  </si>
  <si>
    <t>212312111</t>
  </si>
  <si>
    <t>71*0,13</t>
  </si>
  <si>
    <t>894811131</t>
  </si>
  <si>
    <t>Revizní šachta z PVC systém RV typ přímý, DN 400</t>
  </si>
  <si>
    <t>ks</t>
  </si>
  <si>
    <t>895641111X</t>
  </si>
  <si>
    <t>Zřízení drenážní vyústění z kamenné dlažby</t>
  </si>
  <si>
    <t>spc</t>
  </si>
  <si>
    <t xml:space="preserve">Drenážní potrubí PEHD DN 160 </t>
  </si>
  <si>
    <t>122202502</t>
  </si>
  <si>
    <t>113107141</t>
  </si>
  <si>
    <t>m2</t>
  </si>
  <si>
    <t>2,5*203</t>
  </si>
  <si>
    <t>564831111</t>
  </si>
  <si>
    <t>Podklad ze štěrkodrtě ŠD tl 100 mm</t>
  </si>
  <si>
    <t>577143111</t>
  </si>
  <si>
    <t>Asfaltový beton vrstva obrusná ACO 8 (ABJ) tl 50 mm š do 3 m z nemodifikovaného asfaltu</t>
  </si>
  <si>
    <t>3*100 nástup</t>
  </si>
  <si>
    <t>17 05 01</t>
  </si>
  <si>
    <t>čistá výkopová zemina-odkop</t>
  </si>
  <si>
    <t>17 03 02</t>
  </si>
  <si>
    <t>vybouraný asfaltový beton</t>
  </si>
  <si>
    <t>t</t>
  </si>
  <si>
    <t>911111111</t>
  </si>
  <si>
    <t>Montáž zábradlí ocelového zabetonovaného</t>
  </si>
  <si>
    <t>Dodávka ocel. zábradlí</t>
  </si>
  <si>
    <t>balená</t>
  </si>
  <si>
    <t>122102502</t>
  </si>
  <si>
    <t>162432511</t>
  </si>
  <si>
    <t>167101102</t>
  </si>
  <si>
    <t>Nakládání výkopku z hornin tř. 1 až 4 přes 100 m3</t>
  </si>
  <si>
    <t>125703312</t>
  </si>
  <si>
    <t>Svislé konstrukce</t>
  </si>
  <si>
    <t>Celkem za 3</t>
  </si>
  <si>
    <t>0,45*3,5*103 + 26prop</t>
  </si>
  <si>
    <t>326214111</t>
  </si>
  <si>
    <r>
      <t>Zdivo z lomového kamene do drátěných košů gabionů s urovnáním hran -</t>
    </r>
    <r>
      <rPr>
        <i/>
        <sz val="9"/>
        <rFont val="Arial"/>
        <family val="2"/>
        <charset val="238"/>
      </rPr>
      <t xml:space="preserve"> prop. a mosty</t>
    </r>
  </si>
  <si>
    <t>961021112</t>
  </si>
  <si>
    <r>
      <t>Bourání mostních konstrukcí z kamene -</t>
    </r>
    <r>
      <rPr>
        <i/>
        <sz val="9"/>
        <rFont val="Arial"/>
        <family val="2"/>
        <charset val="238"/>
      </rPr>
      <t xml:space="preserve"> prop.</t>
    </r>
  </si>
  <si>
    <t>174101101</t>
  </si>
  <si>
    <r>
      <t>Zásyp jam, šachet rýh nebo kolem objektů sypaninou se zhutněním  -</t>
    </r>
    <r>
      <rPr>
        <i/>
        <sz val="9"/>
        <rFont val="Arial"/>
        <family val="2"/>
        <charset val="238"/>
      </rPr>
      <t xml:space="preserve"> prop.</t>
    </r>
  </si>
  <si>
    <t>273311123</t>
  </si>
  <si>
    <t>183405212</t>
  </si>
  <si>
    <t xml:space="preserve">Výsev trávníku hydroosevem na hlušinu - </t>
  </si>
  <si>
    <t>990</t>
  </si>
  <si>
    <t>Celkem za 990</t>
  </si>
  <si>
    <t>23</t>
  </si>
  <si>
    <t>25</t>
  </si>
  <si>
    <t>Soupis prací</t>
  </si>
  <si>
    <t>Vodorovné přemístění do 10000 m výkopku/sypaniny z horniny tř. 1 až 4  
(1969 + 188,25 +8 +64,08+ 5,8)</t>
  </si>
  <si>
    <r>
      <t xml:space="preserve">Uložení sypaniny na skládku  </t>
    </r>
    <r>
      <rPr>
        <i/>
        <sz val="8"/>
        <rFont val="Arial"/>
        <family val="2"/>
        <charset val="238"/>
      </rPr>
      <t>(dle pol 7)</t>
    </r>
  </si>
  <si>
    <r>
      <t xml:space="preserve">Lože pro trativody z betonu prostého  </t>
    </r>
    <r>
      <rPr>
        <i/>
        <sz val="8"/>
        <rFont val="Arial"/>
        <family val="2"/>
        <charset val="238"/>
      </rPr>
      <t>( 71 * 0,13)</t>
    </r>
  </si>
  <si>
    <r>
      <t xml:space="preserve">Zalití rušených propustků betonem B 8/10    </t>
    </r>
    <r>
      <rPr>
        <i/>
        <sz val="8"/>
        <rFont val="Arial"/>
        <family val="2"/>
        <charset val="238"/>
      </rPr>
      <t xml:space="preserve"> (odhad)</t>
    </r>
  </si>
  <si>
    <r>
      <t xml:space="preserve">Odkopávky a prokopávky nezapažené pro spodní stavbu železnic do 1000 m3 v hornině tř. 3
</t>
    </r>
    <r>
      <rPr>
        <i/>
        <sz val="8"/>
        <rFont val="Arial"/>
        <family val="2"/>
        <charset val="238"/>
      </rPr>
      <t>( 103*1,83)</t>
    </r>
  </si>
  <si>
    <r>
      <t>Čištění dna od naplavenin tl přes 250 do 500 mm dno zpevněné kamenem -</t>
    </r>
    <r>
      <rPr>
        <i/>
        <sz val="8"/>
        <rFont val="Arial"/>
        <family val="2"/>
        <charset val="238"/>
      </rPr>
      <t xml:space="preserve"> (propustek - odhad)</t>
    </r>
  </si>
  <si>
    <r>
      <t xml:space="preserve">Vodorovné přemístění výkopku do 2000 m pracovním vlakem
</t>
    </r>
    <r>
      <rPr>
        <i/>
        <sz val="8"/>
        <rFont val="Arial"/>
        <family val="2"/>
        <charset val="238"/>
      </rPr>
      <t>(1969*1,6)</t>
    </r>
  </si>
  <si>
    <r>
      <t xml:space="preserve">Hloubení rýh š do 600 mm vedle kolejí v hornině tř. 3
</t>
    </r>
    <r>
      <rPr>
        <i/>
        <sz val="8"/>
        <rFont val="Arial"/>
        <family val="2"/>
        <charset val="238"/>
      </rPr>
      <t>( 71 * 0,9 )</t>
    </r>
  </si>
  <si>
    <t>17 03 04</t>
  </si>
  <si>
    <t>Stavební a demoliční suť - kámen</t>
  </si>
  <si>
    <r>
      <t xml:space="preserve">Úrovňová nástupiště se zídkami TISHER jednostranná do 4,75 m od osy koleje z drti kamenné - </t>
    </r>
    <r>
      <rPr>
        <i/>
        <sz val="8"/>
        <rFont val="Arial"/>
        <family val="2"/>
        <charset val="238"/>
      </rPr>
      <t>mat užitý</t>
    </r>
  </si>
  <si>
    <t>923563214 X</t>
  </si>
  <si>
    <t>Vodorovné přemístění vybouraných hmot do 7 km</t>
  </si>
  <si>
    <t>Vodorovná doprava suti po suchu na vzdálenost do 1 km</t>
  </si>
  <si>
    <t>997211519</t>
  </si>
  <si>
    <t>Příplatek ZKD 1 km u vodorovné dopravy suti</t>
  </si>
  <si>
    <t>27</t>
  </si>
  <si>
    <t>29</t>
  </si>
  <si>
    <r>
      <t xml:space="preserve">Odkopávky a prokopávky nezapažené pro spodní stavbu železnic do 1000 m3 v hornině tř. 1 a 2 -  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pozůst po čištění
( 3 200 * 0,61 m2 )
</t>
    </r>
  </si>
  <si>
    <r>
      <t xml:space="preserve">Odstranění podkladu pl do 50 m2 živičných tl 50 mm 
</t>
    </r>
    <r>
      <rPr>
        <i/>
        <sz val="8"/>
        <rFont val="Arial"/>
        <family val="2"/>
        <charset val="238"/>
      </rPr>
      <t>(měřeno v AutoCAD- demont nástupiště)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</si>
</sst>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71">
    <xf numFmtId="0" fontId="0" fillId="0" borderId="0" xfId="0"/>
    <xf numFmtId="4" fontId="23" fillId="0" borderId="2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1" applyNumberFormat="1" applyFont="1" applyFill="1" applyBorder="1" applyAlignment="1" applyProtection="1">
      <alignment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horizontal="center"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2" fillId="0" borderId="0" xfId="1" applyFont="1" applyFill="1" applyAlignment="1">
      <alignment horizontal="centerContinuous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horizontal="center"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1" fillId="0" borderId="0" xfId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center"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horizontal="center" vertical="center"/>
    </xf>
    <xf numFmtId="4" fontId="0" fillId="0" borderId="20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4" fontId="0" fillId="2" borderId="20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9" fontId="16" fillId="0" borderId="4" xfId="2" applyNumberFormat="1" applyFont="1" applyFill="1" applyBorder="1" applyAlignment="1" applyProtection="1">
      <alignment horizontal="center" vertical="center"/>
      <protection locked="0"/>
    </xf>
    <xf numFmtId="49" fontId="16" fillId="0" borderId="19" xfId="2" applyNumberFormat="1" applyFont="1" applyFill="1" applyBorder="1" applyAlignment="1" applyProtection="1">
      <alignment horizontal="left" vertical="center"/>
      <protection locked="0"/>
    </xf>
    <xf numFmtId="0" fontId="0" fillId="0" borderId="23" xfId="0" applyFill="1" applyBorder="1" applyAlignment="1">
      <alignment horizontal="center" vertical="center"/>
    </xf>
    <xf numFmtId="0" fontId="0" fillId="0" borderId="20" xfId="0" applyFill="1" applyBorder="1" applyAlignment="1">
      <alignment vertical="center"/>
    </xf>
    <xf numFmtId="4" fontId="23" fillId="0" borderId="21" xfId="0" applyNumberFormat="1" applyFont="1" applyFill="1" applyBorder="1" applyAlignment="1" applyProtection="1">
      <alignment horizontal="center" vertical="center" wrapText="1"/>
    </xf>
    <xf numFmtId="4" fontId="23" fillId="0" borderId="21" xfId="0" applyNumberFormat="1" applyFont="1" applyFill="1" applyBorder="1" applyAlignment="1" applyProtection="1">
      <alignment horizontal="left" vertical="center" wrapText="1"/>
    </xf>
    <xf numFmtId="4" fontId="23" fillId="0" borderId="20" xfId="17" applyNumberFormat="1" applyFont="1" applyFill="1" applyBorder="1" applyAlignment="1" applyProtection="1">
      <alignment horizontal="center" vertical="center" wrapText="1"/>
    </xf>
    <xf numFmtId="4" fontId="23" fillId="0" borderId="20" xfId="0" applyNumberFormat="1" applyFont="1" applyFill="1" applyBorder="1" applyAlignment="1" applyProtection="1">
      <alignment horizontal="center" vertical="center" wrapText="1"/>
    </xf>
    <xf numFmtId="4" fontId="23" fillId="0" borderId="7" xfId="0" applyNumberFormat="1" applyFont="1" applyFill="1" applyBorder="1" applyAlignment="1" applyProtection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21" xfId="15" applyNumberFormat="1" applyFont="1" applyFill="1" applyBorder="1" applyAlignment="1" applyProtection="1">
      <alignment horizontal="center" vertical="center" wrapText="1"/>
    </xf>
    <xf numFmtId="4" fontId="23" fillId="0" borderId="21" xfId="15" applyNumberFormat="1" applyFont="1" applyFill="1" applyBorder="1" applyAlignment="1" applyProtection="1">
      <alignment horizontal="left" vertical="center" wrapText="1"/>
    </xf>
    <xf numFmtId="4" fontId="23" fillId="0" borderId="21" xfId="16" applyNumberFormat="1" applyFont="1" applyFill="1" applyBorder="1" applyAlignment="1" applyProtection="1">
      <alignment horizontal="left" vertical="center" wrapText="1"/>
    </xf>
    <xf numFmtId="4" fontId="23" fillId="0" borderId="22" xfId="0" applyNumberFormat="1" applyFont="1" applyFill="1" applyBorder="1" applyAlignment="1" applyProtection="1">
      <alignment horizontal="center" vertical="center" wrapText="1"/>
    </xf>
    <xf numFmtId="4" fontId="23" fillId="0" borderId="20" xfId="0" applyNumberFormat="1" applyFont="1" applyFill="1" applyBorder="1" applyAlignment="1" applyProtection="1">
      <alignment horizontal="left" vertical="center" wrapText="1"/>
    </xf>
    <xf numFmtId="4" fontId="25" fillId="0" borderId="0" xfId="0" applyNumberFormat="1" applyFont="1" applyAlignment="1">
      <alignment vertical="center"/>
    </xf>
    <xf numFmtId="4" fontId="25" fillId="0" borderId="20" xfId="0" applyNumberFormat="1" applyFont="1" applyBorder="1" applyAlignment="1">
      <alignment vertical="center"/>
    </xf>
    <xf numFmtId="4" fontId="25" fillId="2" borderId="20" xfId="0" applyNumberFormat="1" applyFont="1" applyFill="1" applyBorder="1" applyAlignment="1">
      <alignment vertical="center"/>
    </xf>
    <xf numFmtId="4" fontId="26" fillId="2" borderId="20" xfId="2" applyNumberFormat="1" applyFont="1" applyFill="1" applyBorder="1" applyAlignment="1">
      <alignment vertical="center"/>
    </xf>
    <xf numFmtId="4" fontId="23" fillId="0" borderId="20" xfId="0" applyNumberFormat="1" applyFont="1" applyFill="1" applyBorder="1" applyAlignment="1">
      <alignment horizontal="center" vertical="center"/>
    </xf>
    <xf numFmtId="4" fontId="23" fillId="0" borderId="20" xfId="0" applyNumberFormat="1" applyFont="1" applyFill="1" applyBorder="1" applyAlignment="1">
      <alignment vertical="center"/>
    </xf>
    <xf numFmtId="1" fontId="0" fillId="0" borderId="0" xfId="0" applyNumberFormat="1" applyAlignment="1">
      <alignment horizontal="center" vertical="center"/>
    </xf>
    <xf numFmtId="4" fontId="23" fillId="0" borderId="24" xfId="0" applyNumberFormat="1" applyFont="1" applyFill="1" applyBorder="1" applyAlignment="1" applyProtection="1">
      <alignment horizontal="left" vertical="center" wrapText="1"/>
    </xf>
    <xf numFmtId="4" fontId="23" fillId="0" borderId="7" xfId="17" applyNumberFormat="1" applyFont="1" applyFill="1" applyBorder="1" applyAlignment="1" applyProtection="1">
      <alignment horizontal="left" vertical="center" wrapText="1"/>
    </xf>
    <xf numFmtId="0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1" xfId="0" applyNumberFormat="1" applyFont="1" applyFill="1" applyBorder="1" applyAlignment="1" applyProtection="1">
      <alignment horizontal="center" vertical="top" wrapText="1"/>
    </xf>
    <xf numFmtId="0" fontId="23" fillId="0" borderId="21" xfId="0" applyNumberFormat="1" applyFont="1" applyFill="1" applyBorder="1" applyAlignment="1" applyProtection="1">
      <alignment horizontal="left" vertical="top" wrapText="1"/>
    </xf>
    <xf numFmtId="1" fontId="23" fillId="0" borderId="21" xfId="16" applyNumberFormat="1" applyFont="1" applyFill="1" applyBorder="1" applyAlignment="1" applyProtection="1">
      <alignment horizontal="center" vertical="center" wrapText="1"/>
    </xf>
    <xf numFmtId="4" fontId="25" fillId="0" borderId="0" xfId="0" applyNumberFormat="1" applyFont="1" applyBorder="1" applyAlignment="1">
      <alignment horizontal="center" vertical="center"/>
    </xf>
    <xf numFmtId="4" fontId="25" fillId="0" borderId="0" xfId="0" applyNumberFormat="1" applyFont="1" applyBorder="1" applyAlignment="1">
      <alignment vertical="center"/>
    </xf>
    <xf numFmtId="4" fontId="25" fillId="2" borderId="25" xfId="0" applyNumberFormat="1" applyFont="1" applyFill="1" applyBorder="1" applyAlignment="1">
      <alignment vertical="center"/>
    </xf>
    <xf numFmtId="49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horizontal="center" vertical="center"/>
      <protection locked="0"/>
    </xf>
    <xf numFmtId="4" fontId="6" fillId="2" borderId="20" xfId="1" applyNumberFormat="1" applyFont="1" applyFill="1" applyBorder="1" applyAlignment="1" applyProtection="1">
      <alignment horizontal="right" vertical="center"/>
      <protection locked="0"/>
    </xf>
    <xf numFmtId="4" fontId="6" fillId="2" borderId="0" xfId="1" applyNumberFormat="1" applyFont="1" applyFill="1" applyBorder="1" applyAlignment="1" applyProtection="1">
      <alignment horizontal="right" vertical="center"/>
      <protection locked="0"/>
    </xf>
    <xf numFmtId="4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49" fontId="6" fillId="0" borderId="20" xfId="1" applyNumberFormat="1" applyFont="1" applyFill="1" applyBorder="1" applyAlignment="1" applyProtection="1">
      <alignment vertical="center"/>
      <protection locked="0"/>
    </xf>
    <xf numFmtId="4" fontId="6" fillId="0" borderId="0" xfId="1" applyNumberFormat="1" applyFont="1" applyFill="1" applyBorder="1" applyAlignment="1" applyProtection="1">
      <alignment horizontal="center" vertical="center"/>
      <protection locked="0"/>
    </xf>
    <xf numFmtId="4" fontId="6" fillId="0" borderId="2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vertical="center"/>
      <protection locked="0"/>
    </xf>
    <xf numFmtId="0" fontId="8" fillId="0" borderId="15" xfId="1" applyFont="1" applyFill="1" applyBorder="1" applyAlignment="1" applyProtection="1">
      <alignment horizontal="center" vertical="center"/>
      <protection locked="0"/>
    </xf>
    <xf numFmtId="4" fontId="1" fillId="0" borderId="0" xfId="1" applyNumberFormat="1" applyFont="1" applyFill="1" applyBorder="1" applyAlignment="1" applyProtection="1">
      <alignment horizontal="center" vertical="center"/>
      <protection locked="0"/>
    </xf>
    <xf numFmtId="4" fontId="1" fillId="0" borderId="2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Fill="1" applyAlignment="1">
      <alignment vertical="center"/>
    </xf>
    <xf numFmtId="0" fontId="0" fillId="4" borderId="26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0" xfId="0" applyFill="1" applyBorder="1" applyAlignment="1">
      <alignment horizontal="center" vertical="center"/>
    </xf>
    <xf numFmtId="0" fontId="0" fillId="4" borderId="27" xfId="0" applyFill="1" applyBorder="1" applyAlignment="1">
      <alignment vertical="center"/>
    </xf>
    <xf numFmtId="49" fontId="16" fillId="0" borderId="28" xfId="2" applyNumberFormat="1" applyFont="1" applyBorder="1" applyAlignment="1" applyProtection="1">
      <alignment horizontal="center" vertical="center"/>
      <protection locked="0"/>
    </xf>
    <xf numFmtId="4" fontId="17" fillId="2" borderId="29" xfId="2" applyNumberFormat="1" applyFont="1" applyFill="1" applyBorder="1" applyAlignment="1">
      <alignment vertical="center"/>
    </xf>
    <xf numFmtId="1" fontId="25" fillId="0" borderId="15" xfId="0" applyNumberFormat="1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1" fontId="6" fillId="2" borderId="17" xfId="1" applyNumberFormat="1" applyFont="1" applyFill="1" applyBorder="1" applyAlignment="1" applyProtection="1">
      <alignment horizontal="center"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1" fontId="16" fillId="0" borderId="28" xfId="2" applyNumberFormat="1" applyFont="1" applyBorder="1" applyAlignment="1" applyProtection="1">
      <alignment horizontal="center" vertical="center"/>
      <protection locked="0"/>
    </xf>
    <xf numFmtId="4" fontId="25" fillId="0" borderId="0" xfId="0" applyNumberFormat="1" applyFont="1" applyFill="1" applyBorder="1" applyAlignment="1">
      <alignment vertical="center"/>
    </xf>
    <xf numFmtId="1" fontId="6" fillId="0" borderId="15" xfId="1" applyNumberFormat="1" applyFont="1" applyFill="1" applyBorder="1" applyAlignment="1" applyProtection="1">
      <alignment horizontal="center" vertical="center"/>
      <protection locked="0"/>
    </xf>
    <xf numFmtId="4" fontId="6" fillId="2" borderId="25" xfId="1" applyNumberFormat="1" applyFont="1" applyFill="1" applyBorder="1" applyAlignment="1" applyProtection="1">
      <alignment vertical="center"/>
      <protection locked="0"/>
    </xf>
    <xf numFmtId="1" fontId="6" fillId="2" borderId="15" xfId="1" applyNumberFormat="1" applyFont="1" applyFill="1" applyBorder="1" applyAlignment="1" applyProtection="1">
      <alignment horizontal="center" vertical="center"/>
      <protection locked="0"/>
    </xf>
    <xf numFmtId="1" fontId="6" fillId="2" borderId="18" xfId="1" applyNumberFormat="1" applyFont="1" applyFill="1" applyBorder="1" applyAlignment="1" applyProtection="1">
      <alignment horizontal="center" vertical="center"/>
      <protection locked="0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49" fontId="6" fillId="2" borderId="32" xfId="1" applyNumberFormat="1" applyFont="1" applyFill="1" applyBorder="1" applyAlignment="1" applyProtection="1">
      <alignment vertical="center"/>
      <protection locked="0"/>
    </xf>
    <xf numFmtId="4" fontId="6" fillId="2" borderId="31" xfId="1" applyNumberFormat="1" applyFont="1" applyFill="1" applyBorder="1" applyAlignment="1" applyProtection="1">
      <alignment horizontal="center" vertical="center"/>
      <protection locked="0"/>
    </xf>
    <xf numFmtId="4" fontId="6" fillId="2" borderId="32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horizontal="right" vertical="center"/>
      <protection locked="0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3" xfId="1" applyNumberFormat="1" applyFont="1" applyFill="1" applyBorder="1" applyAlignment="1" applyProtection="1">
      <alignment vertical="center"/>
      <protection locked="0"/>
    </xf>
    <xf numFmtId="1" fontId="23" fillId="0" borderId="15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4" fontId="23" fillId="0" borderId="23" xfId="0" applyNumberFormat="1" applyFont="1" applyFill="1" applyBorder="1" applyAlignment="1">
      <alignment horizontal="center" vertical="center"/>
    </xf>
    <xf numFmtId="1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top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8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6"/>
    <cellStyle name="normální 28" xfId="17"/>
    <cellStyle name="normální 3" xfId="2"/>
    <cellStyle name="normální 57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zoomScaleSheetLayoutView="100" workbookViewId="0">
      <selection activeCell="Q25" sqref="Q25"/>
    </sheetView>
  </sheetViews>
  <sheetFormatPr defaultRowHeight="15" x14ac:dyDescent="0.25"/>
  <cols>
    <col min="1" max="1" width="5.140625" style="10" customWidth="1"/>
    <col min="2" max="2" width="15.42578125" style="10" customWidth="1"/>
    <col min="3" max="3" width="48.5703125" style="10" customWidth="1"/>
    <col min="4" max="4" width="9.140625" style="62"/>
    <col min="5" max="5" width="10" style="10" customWidth="1"/>
    <col min="6" max="6" width="9.140625" style="10"/>
    <col min="7" max="7" width="12.7109375" style="10" customWidth="1"/>
    <col min="8" max="8" width="11.7109375" style="10" customWidth="1"/>
    <col min="9" max="9" width="12.42578125" style="10" customWidth="1"/>
    <col min="10" max="10" width="11" style="10" customWidth="1"/>
    <col min="11" max="11" width="21.42578125" style="10" customWidth="1"/>
    <col min="12" max="12" width="9.140625" style="10"/>
    <col min="13" max="13" width="9.140625" style="132"/>
    <col min="14" max="16384" width="9.140625" style="10"/>
  </cols>
  <sheetData>
    <row r="1" spans="1:13" ht="20.25" thickTop="1" thickBot="1" x14ac:dyDescent="0.3">
      <c r="A1" s="4" t="s">
        <v>9</v>
      </c>
      <c r="B1" s="5"/>
      <c r="C1" s="5"/>
      <c r="D1" s="6"/>
      <c r="E1" s="7"/>
      <c r="F1" s="7"/>
      <c r="G1" s="7"/>
      <c r="H1" s="8" t="s">
        <v>10</v>
      </c>
      <c r="I1" s="169" t="s">
        <v>0</v>
      </c>
      <c r="J1" s="170"/>
      <c r="K1" s="9">
        <f>SUM(I11:I503,K11:K503)/2</f>
        <v>0</v>
      </c>
    </row>
    <row r="2" spans="1:13" ht="16.5" thickTop="1" thickBot="1" x14ac:dyDescent="0.3">
      <c r="A2" s="11" t="s">
        <v>106</v>
      </c>
      <c r="B2" s="11"/>
      <c r="C2" s="12"/>
      <c r="D2" s="13"/>
      <c r="E2" s="14"/>
      <c r="F2" s="15"/>
      <c r="G2" s="16"/>
      <c r="H2" s="16"/>
      <c r="I2" s="16"/>
      <c r="J2" s="14"/>
      <c r="K2" s="17" t="s">
        <v>43</v>
      </c>
    </row>
    <row r="3" spans="1:13" x14ac:dyDescent="0.25">
      <c r="A3" s="18" t="s">
        <v>1</v>
      </c>
      <c r="B3" s="5"/>
      <c r="C3" s="19" t="s">
        <v>2</v>
      </c>
      <c r="D3" s="20"/>
      <c r="E3" s="21"/>
      <c r="F3" s="22"/>
      <c r="G3" s="23"/>
      <c r="H3" s="23"/>
      <c r="I3" s="5" t="s">
        <v>11</v>
      </c>
      <c r="J3" s="24" t="s">
        <v>27</v>
      </c>
      <c r="K3" s="21"/>
    </row>
    <row r="4" spans="1:13" x14ac:dyDescent="0.25">
      <c r="A4" s="18" t="s">
        <v>4</v>
      </c>
      <c r="B4" s="5"/>
      <c r="C4" s="25" t="s">
        <v>44</v>
      </c>
      <c r="D4" s="20"/>
      <c r="E4" s="21"/>
      <c r="F4" s="22"/>
      <c r="G4" s="23"/>
      <c r="H4" s="23"/>
      <c r="I4" s="18" t="s">
        <v>12</v>
      </c>
      <c r="J4" s="26" t="s">
        <v>45</v>
      </c>
      <c r="K4" s="21"/>
    </row>
    <row r="5" spans="1:13" ht="15.75" thickBot="1" x14ac:dyDescent="0.3">
      <c r="A5" s="27" t="s">
        <v>3</v>
      </c>
      <c r="B5" s="18"/>
      <c r="C5" s="28" t="s">
        <v>27</v>
      </c>
      <c r="D5" s="20"/>
      <c r="E5" s="21"/>
      <c r="F5" s="22"/>
      <c r="G5" s="23"/>
      <c r="H5" s="23"/>
      <c r="I5" s="5" t="s">
        <v>13</v>
      </c>
      <c r="J5" s="29"/>
      <c r="K5" s="30" t="s">
        <v>27</v>
      </c>
    </row>
    <row r="6" spans="1:13" x14ac:dyDescent="0.25">
      <c r="A6" s="31" t="s">
        <v>14</v>
      </c>
      <c r="B6" s="32"/>
      <c r="C6" s="32"/>
      <c r="D6" s="33"/>
      <c r="E6" s="34"/>
      <c r="F6" s="35"/>
      <c r="G6" s="32"/>
      <c r="H6" s="36" t="s">
        <v>15</v>
      </c>
      <c r="I6" s="36"/>
      <c r="J6" s="36"/>
      <c r="K6" s="37"/>
    </row>
    <row r="7" spans="1:13" x14ac:dyDescent="0.25">
      <c r="A7" s="38" t="s">
        <v>7</v>
      </c>
      <c r="B7" s="39" t="s">
        <v>16</v>
      </c>
      <c r="C7" s="40"/>
      <c r="D7" s="39" t="s">
        <v>17</v>
      </c>
      <c r="E7" s="41"/>
      <c r="F7" s="42" t="s">
        <v>18</v>
      </c>
      <c r="G7" s="39" t="s">
        <v>19</v>
      </c>
      <c r="H7" s="43" t="s">
        <v>20</v>
      </c>
      <c r="I7" s="44"/>
      <c r="J7" s="43" t="s">
        <v>21</v>
      </c>
      <c r="K7" s="45"/>
    </row>
    <row r="8" spans="1:13" x14ac:dyDescent="0.25">
      <c r="A8" s="46" t="s">
        <v>22</v>
      </c>
      <c r="B8" s="47" t="s">
        <v>23</v>
      </c>
      <c r="C8" s="47" t="s">
        <v>24</v>
      </c>
      <c r="D8" s="47" t="s">
        <v>25</v>
      </c>
      <c r="E8" s="48" t="s">
        <v>5</v>
      </c>
      <c r="F8" s="49" t="s">
        <v>26</v>
      </c>
      <c r="G8" s="47" t="s">
        <v>26</v>
      </c>
      <c r="H8" s="50" t="s">
        <v>18</v>
      </c>
      <c r="I8" s="47" t="s">
        <v>6</v>
      </c>
      <c r="J8" s="50" t="s">
        <v>18</v>
      </c>
      <c r="K8" s="51" t="s">
        <v>6</v>
      </c>
    </row>
    <row r="9" spans="1:13" ht="15.75" thickBot="1" x14ac:dyDescent="0.3">
      <c r="A9" s="52"/>
      <c r="B9" s="53">
        <v>1</v>
      </c>
      <c r="C9" s="53">
        <v>2</v>
      </c>
      <c r="D9" s="53">
        <v>3</v>
      </c>
      <c r="E9" s="53">
        <v>4</v>
      </c>
      <c r="F9" s="54">
        <v>5</v>
      </c>
      <c r="G9" s="53">
        <v>6</v>
      </c>
      <c r="H9" s="53">
        <v>7</v>
      </c>
      <c r="I9" s="53">
        <v>8</v>
      </c>
      <c r="J9" s="54">
        <v>9</v>
      </c>
      <c r="K9" s="55">
        <v>10</v>
      </c>
    </row>
    <row r="10" spans="1:13" x14ac:dyDescent="0.25">
      <c r="A10" s="136"/>
      <c r="B10" s="137"/>
      <c r="C10" s="137"/>
      <c r="D10" s="138"/>
      <c r="E10" s="137"/>
      <c r="F10" s="137"/>
      <c r="G10" s="137"/>
      <c r="H10" s="137"/>
      <c r="I10" s="137"/>
      <c r="J10" s="137"/>
      <c r="K10" s="139"/>
    </row>
    <row r="11" spans="1:13" x14ac:dyDescent="0.25">
      <c r="A11" s="140" t="s">
        <v>28</v>
      </c>
      <c r="B11" s="73">
        <v>1</v>
      </c>
      <c r="C11" s="56" t="s">
        <v>8</v>
      </c>
      <c r="D11" s="57"/>
      <c r="E11" s="58"/>
      <c r="F11" s="59"/>
      <c r="G11" s="60"/>
      <c r="H11" s="59"/>
      <c r="I11" s="60"/>
      <c r="J11" s="59"/>
      <c r="K11" s="141"/>
    </row>
    <row r="12" spans="1:13" s="95" customFormat="1" ht="23.25" x14ac:dyDescent="0.25">
      <c r="A12" s="142">
        <v>1</v>
      </c>
      <c r="B12" s="84" t="s">
        <v>68</v>
      </c>
      <c r="C12" s="102" t="s">
        <v>126</v>
      </c>
      <c r="D12" s="109" t="s">
        <v>69</v>
      </c>
      <c r="E12" s="96">
        <v>507.5</v>
      </c>
      <c r="F12" s="110"/>
      <c r="G12" s="97"/>
      <c r="H12" s="110"/>
      <c r="I12" s="97"/>
      <c r="J12" s="110"/>
      <c r="K12" s="111">
        <f t="shared" ref="K12:K21" si="0">E12*J12</f>
        <v>0</v>
      </c>
      <c r="M12" s="133" t="s">
        <v>70</v>
      </c>
    </row>
    <row r="13" spans="1:13" s="95" customFormat="1" ht="39" customHeight="1" x14ac:dyDescent="0.25">
      <c r="A13" s="142">
        <v>2</v>
      </c>
      <c r="B13" s="104" t="s">
        <v>85</v>
      </c>
      <c r="C13" s="105" t="s">
        <v>125</v>
      </c>
      <c r="D13" s="109" t="s">
        <v>49</v>
      </c>
      <c r="E13" s="96">
        <v>1969</v>
      </c>
      <c r="F13" s="110"/>
      <c r="G13" s="97"/>
      <c r="H13" s="110"/>
      <c r="I13" s="97"/>
      <c r="J13" s="110"/>
      <c r="K13" s="111">
        <f t="shared" si="0"/>
        <v>0</v>
      </c>
      <c r="M13" s="133"/>
    </row>
    <row r="14" spans="1:13" s="95" customFormat="1" ht="35.25" x14ac:dyDescent="0.25">
      <c r="A14" s="142">
        <v>3</v>
      </c>
      <c r="B14" s="86" t="s">
        <v>67</v>
      </c>
      <c r="C14" s="103" t="s">
        <v>111</v>
      </c>
      <c r="D14" s="109" t="s">
        <v>49</v>
      </c>
      <c r="E14" s="96">
        <v>188.25</v>
      </c>
      <c r="F14" s="110"/>
      <c r="G14" s="97"/>
      <c r="H14" s="110"/>
      <c r="I14" s="97"/>
      <c r="J14" s="110"/>
      <c r="K14" s="111">
        <f t="shared" si="0"/>
        <v>0</v>
      </c>
      <c r="M14" s="133" t="s">
        <v>92</v>
      </c>
    </row>
    <row r="15" spans="1:13" s="95" customFormat="1" ht="24" x14ac:dyDescent="0.25">
      <c r="A15" s="142">
        <v>4</v>
      </c>
      <c r="B15" s="104" t="s">
        <v>89</v>
      </c>
      <c r="C15" s="105" t="s">
        <v>112</v>
      </c>
      <c r="D15" s="109" t="s">
        <v>49</v>
      </c>
      <c r="E15" s="96">
        <v>8</v>
      </c>
      <c r="F15" s="110"/>
      <c r="G15" s="97"/>
      <c r="H15" s="110"/>
      <c r="I15" s="97"/>
      <c r="J15" s="110"/>
      <c r="K15" s="111">
        <f>E15*J15</f>
        <v>0</v>
      </c>
      <c r="M15" s="133"/>
    </row>
    <row r="16" spans="1:13" s="95" customFormat="1" ht="23.25" x14ac:dyDescent="0.25">
      <c r="A16" s="142">
        <v>5</v>
      </c>
      <c r="B16" s="87" t="s">
        <v>51</v>
      </c>
      <c r="C16" s="88" t="s">
        <v>114</v>
      </c>
      <c r="D16" s="89" t="s">
        <v>49</v>
      </c>
      <c r="E16" s="1">
        <v>64.08</v>
      </c>
      <c r="F16" s="2"/>
      <c r="G16" s="98"/>
      <c r="H16" s="3"/>
      <c r="I16" s="98"/>
      <c r="J16" s="2"/>
      <c r="K16" s="111">
        <f t="shared" si="0"/>
        <v>0</v>
      </c>
      <c r="M16" s="133" t="s">
        <v>50</v>
      </c>
    </row>
    <row r="17" spans="1:13" s="95" customFormat="1" ht="28.5" customHeight="1" x14ac:dyDescent="0.25">
      <c r="A17" s="142">
        <v>6</v>
      </c>
      <c r="B17" s="106" t="s">
        <v>86</v>
      </c>
      <c r="C17" s="107" t="s">
        <v>113</v>
      </c>
      <c r="D17" s="89" t="s">
        <v>80</v>
      </c>
      <c r="E17" s="1">
        <v>3150</v>
      </c>
      <c r="F17" s="2"/>
      <c r="G17" s="98"/>
      <c r="H17" s="3"/>
      <c r="I17" s="98"/>
      <c r="J17" s="2"/>
      <c r="K17" s="111">
        <f t="shared" si="0"/>
        <v>0</v>
      </c>
      <c r="M17" s="133"/>
    </row>
    <row r="18" spans="1:13" s="95" customFormat="1" ht="36" x14ac:dyDescent="0.25">
      <c r="A18" s="142">
        <v>7</v>
      </c>
      <c r="B18" s="90" t="s">
        <v>52</v>
      </c>
      <c r="C18" s="91" t="s">
        <v>107</v>
      </c>
      <c r="D18" s="109" t="s">
        <v>49</v>
      </c>
      <c r="E18" s="96">
        <v>2235.13</v>
      </c>
      <c r="F18" s="110"/>
      <c r="G18" s="97"/>
      <c r="H18" s="110"/>
      <c r="I18" s="97"/>
      <c r="J18" s="110"/>
      <c r="K18" s="111">
        <f t="shared" si="0"/>
        <v>0</v>
      </c>
      <c r="M18" s="133" t="s">
        <v>84</v>
      </c>
    </row>
    <row r="19" spans="1:13" s="95" customFormat="1" ht="12" x14ac:dyDescent="0.25">
      <c r="A19" s="142">
        <v>8</v>
      </c>
      <c r="B19" s="106" t="s">
        <v>87</v>
      </c>
      <c r="C19" s="107" t="s">
        <v>88</v>
      </c>
      <c r="D19" s="109" t="s">
        <v>49</v>
      </c>
      <c r="E19" s="96">
        <v>1969</v>
      </c>
      <c r="F19" s="110"/>
      <c r="G19" s="97"/>
      <c r="H19" s="110"/>
      <c r="I19" s="97"/>
      <c r="J19" s="110"/>
      <c r="K19" s="111">
        <f t="shared" si="0"/>
        <v>0</v>
      </c>
      <c r="M19" s="133"/>
    </row>
    <row r="20" spans="1:13" s="95" customFormat="1" ht="15" customHeight="1" x14ac:dyDescent="0.25">
      <c r="A20" s="142">
        <v>9</v>
      </c>
      <c r="B20" s="108">
        <v>171201201</v>
      </c>
      <c r="C20" s="92" t="s">
        <v>108</v>
      </c>
      <c r="D20" s="109" t="s">
        <v>49</v>
      </c>
      <c r="E20" s="96">
        <v>2235.13</v>
      </c>
      <c r="F20" s="96"/>
      <c r="G20" s="97"/>
      <c r="H20" s="96"/>
      <c r="I20" s="97"/>
      <c r="J20" s="110"/>
      <c r="K20" s="111">
        <f t="shared" si="0"/>
        <v>0</v>
      </c>
      <c r="M20" s="133"/>
    </row>
    <row r="21" spans="1:13" s="95" customFormat="1" ht="24" x14ac:dyDescent="0.25">
      <c r="A21" s="142">
        <v>10</v>
      </c>
      <c r="B21" s="104" t="s">
        <v>97</v>
      </c>
      <c r="C21" s="105" t="s">
        <v>98</v>
      </c>
      <c r="D21" s="109" t="s">
        <v>49</v>
      </c>
      <c r="E21" s="96">
        <v>38</v>
      </c>
      <c r="F21" s="110"/>
      <c r="G21" s="97"/>
      <c r="H21" s="110"/>
      <c r="I21" s="97"/>
      <c r="J21" s="110"/>
      <c r="K21" s="111">
        <f t="shared" si="0"/>
        <v>0</v>
      </c>
      <c r="M21" s="133"/>
    </row>
    <row r="22" spans="1:13" s="131" customFormat="1" ht="12" x14ac:dyDescent="0.25">
      <c r="A22" s="142">
        <v>11</v>
      </c>
      <c r="B22" s="104" t="s">
        <v>100</v>
      </c>
      <c r="C22" s="105" t="s">
        <v>101</v>
      </c>
      <c r="D22" s="130" t="s">
        <v>69</v>
      </c>
      <c r="E22" s="1">
        <v>2080</v>
      </c>
      <c r="F22" s="110"/>
      <c r="G22" s="97"/>
      <c r="H22" s="110"/>
      <c r="I22" s="97"/>
      <c r="J22" s="110"/>
      <c r="K22" s="111">
        <f>E22*J22</f>
        <v>0</v>
      </c>
      <c r="M22" s="134"/>
    </row>
    <row r="23" spans="1:13" x14ac:dyDescent="0.25">
      <c r="A23" s="143"/>
      <c r="B23" s="144"/>
      <c r="C23" s="61"/>
      <c r="D23" s="145"/>
      <c r="E23" s="63"/>
      <c r="F23" s="146"/>
      <c r="G23" s="65"/>
      <c r="H23" s="146"/>
      <c r="I23" s="65"/>
      <c r="J23" s="146"/>
      <c r="K23" s="147"/>
    </row>
    <row r="24" spans="1:13" x14ac:dyDescent="0.25">
      <c r="A24" s="148"/>
      <c r="B24" s="66" t="s">
        <v>29</v>
      </c>
      <c r="C24" s="67" t="str">
        <f>C11</f>
        <v xml:space="preserve">Zemní práce </v>
      </c>
      <c r="D24" s="68"/>
      <c r="E24" s="69"/>
      <c r="F24" s="70"/>
      <c r="G24" s="71"/>
      <c r="H24" s="72"/>
      <c r="I24" s="71"/>
      <c r="J24" s="70"/>
      <c r="K24" s="149">
        <f>SUM(K12:K23)</f>
        <v>0</v>
      </c>
    </row>
    <row r="25" spans="1:13" x14ac:dyDescent="0.25">
      <c r="A25" s="150" t="s">
        <v>28</v>
      </c>
      <c r="B25" s="73" t="s">
        <v>30</v>
      </c>
      <c r="C25" s="56" t="s">
        <v>31</v>
      </c>
      <c r="D25" s="57"/>
      <c r="E25" s="58"/>
      <c r="F25" s="59"/>
      <c r="G25" s="60"/>
      <c r="H25" s="59"/>
      <c r="I25" s="60"/>
      <c r="J25" s="59"/>
      <c r="K25" s="141"/>
    </row>
    <row r="26" spans="1:13" s="95" customFormat="1" ht="24" x14ac:dyDescent="0.25">
      <c r="A26" s="142">
        <v>12</v>
      </c>
      <c r="B26" s="84" t="s">
        <v>53</v>
      </c>
      <c r="C26" s="85" t="s">
        <v>54</v>
      </c>
      <c r="D26" s="109" t="s">
        <v>48</v>
      </c>
      <c r="E26" s="96">
        <v>71</v>
      </c>
      <c r="F26" s="110"/>
      <c r="G26" s="97"/>
      <c r="H26" s="110"/>
      <c r="I26" s="97"/>
      <c r="J26" s="110"/>
      <c r="K26" s="111">
        <f>E26*J26</f>
        <v>0</v>
      </c>
      <c r="M26" s="133"/>
    </row>
    <row r="27" spans="1:13" s="95" customFormat="1" ht="12" x14ac:dyDescent="0.25">
      <c r="A27" s="142">
        <v>13</v>
      </c>
      <c r="B27" s="84" t="s">
        <v>65</v>
      </c>
      <c r="C27" s="85" t="s">
        <v>66</v>
      </c>
      <c r="D27" s="109" t="s">
        <v>48</v>
      </c>
      <c r="E27" s="96">
        <v>71</v>
      </c>
      <c r="F27" s="110"/>
      <c r="G27" s="97"/>
      <c r="H27" s="110"/>
      <c r="I27" s="97"/>
      <c r="J27" s="151"/>
      <c r="K27" s="111">
        <f>E27*J27</f>
        <v>0</v>
      </c>
      <c r="M27" s="133"/>
    </row>
    <row r="28" spans="1:13" s="95" customFormat="1" ht="24" x14ac:dyDescent="0.25">
      <c r="A28" s="142">
        <v>14</v>
      </c>
      <c r="B28" s="84" t="s">
        <v>55</v>
      </c>
      <c r="C28" s="85" t="s">
        <v>56</v>
      </c>
      <c r="D28" s="109" t="s">
        <v>49</v>
      </c>
      <c r="E28" s="96">
        <v>21.3</v>
      </c>
      <c r="F28" s="110"/>
      <c r="G28" s="97"/>
      <c r="H28" s="110"/>
      <c r="I28" s="97"/>
      <c r="J28" s="110"/>
      <c r="K28" s="111">
        <f>E28*J28</f>
        <v>0</v>
      </c>
      <c r="M28" s="133" t="s">
        <v>57</v>
      </c>
    </row>
    <row r="29" spans="1:13" s="95" customFormat="1" ht="13.5" customHeight="1" x14ac:dyDescent="0.25">
      <c r="A29" s="142">
        <v>15</v>
      </c>
      <c r="B29" s="93" t="s">
        <v>58</v>
      </c>
      <c r="C29" s="94" t="s">
        <v>109</v>
      </c>
      <c r="D29" s="109" t="s">
        <v>49</v>
      </c>
      <c r="E29" s="96">
        <v>9.23</v>
      </c>
      <c r="F29" s="110"/>
      <c r="G29" s="97"/>
      <c r="H29" s="110"/>
      <c r="I29" s="97"/>
      <c r="J29" s="110"/>
      <c r="K29" s="111">
        <f t="shared" ref="K29:K30" si="1">E29*J29</f>
        <v>0</v>
      </c>
      <c r="M29" s="133" t="s">
        <v>59</v>
      </c>
    </row>
    <row r="30" spans="1:13" s="95" customFormat="1" ht="13.5" customHeight="1" x14ac:dyDescent="0.25">
      <c r="A30" s="142">
        <v>16</v>
      </c>
      <c r="B30" s="106" t="s">
        <v>99</v>
      </c>
      <c r="C30" s="107" t="s">
        <v>110</v>
      </c>
      <c r="D30" s="109" t="s">
        <v>49</v>
      </c>
      <c r="E30" s="96">
        <v>6.24</v>
      </c>
      <c r="F30" s="110"/>
      <c r="G30" s="97"/>
      <c r="H30" s="110"/>
      <c r="I30" s="97"/>
      <c r="J30" s="110"/>
      <c r="K30" s="111">
        <f t="shared" si="1"/>
        <v>0</v>
      </c>
      <c r="M30" s="133"/>
    </row>
    <row r="31" spans="1:13" x14ac:dyDescent="0.25">
      <c r="A31" s="143"/>
      <c r="B31" s="75"/>
      <c r="C31" s="74"/>
      <c r="D31" s="145"/>
      <c r="E31" s="63"/>
      <c r="F31" s="146"/>
      <c r="G31" s="65"/>
      <c r="H31" s="146"/>
      <c r="I31" s="65"/>
      <c r="J31" s="146"/>
      <c r="K31" s="147"/>
    </row>
    <row r="32" spans="1:13" x14ac:dyDescent="0.25">
      <c r="A32" s="148"/>
      <c r="B32" s="66" t="s">
        <v>32</v>
      </c>
      <c r="C32" s="67" t="str">
        <f>C25</f>
        <v>Základy</v>
      </c>
      <c r="D32" s="68"/>
      <c r="E32" s="69"/>
      <c r="F32" s="70"/>
      <c r="G32" s="71"/>
      <c r="H32" s="72"/>
      <c r="I32" s="71"/>
      <c r="J32" s="70"/>
      <c r="K32" s="149">
        <f>SUM(K26:K31)</f>
        <v>0</v>
      </c>
    </row>
    <row r="33" spans="1:13" x14ac:dyDescent="0.25">
      <c r="A33" s="152"/>
      <c r="B33" s="118">
        <v>3</v>
      </c>
      <c r="C33" s="119" t="s">
        <v>90</v>
      </c>
      <c r="D33" s="120"/>
      <c r="E33" s="121"/>
      <c r="F33" s="122"/>
      <c r="G33" s="116"/>
      <c r="H33" s="123"/>
      <c r="I33" s="116"/>
      <c r="J33" s="122"/>
      <c r="K33" s="153"/>
    </row>
    <row r="34" spans="1:13" s="129" customFormat="1" ht="24" x14ac:dyDescent="0.25">
      <c r="A34" s="124">
        <v>17</v>
      </c>
      <c r="B34" s="104" t="s">
        <v>93</v>
      </c>
      <c r="C34" s="105" t="s">
        <v>94</v>
      </c>
      <c r="D34" s="125" t="s">
        <v>49</v>
      </c>
      <c r="E34" s="126">
        <v>8</v>
      </c>
      <c r="F34" s="127"/>
      <c r="G34" s="97"/>
      <c r="H34" s="128"/>
      <c r="I34" s="97"/>
      <c r="J34" s="127"/>
      <c r="K34" s="111">
        <f>E34*J34</f>
        <v>0</v>
      </c>
      <c r="M34" s="135"/>
    </row>
    <row r="35" spans="1:13" x14ac:dyDescent="0.25">
      <c r="A35" s="152"/>
      <c r="B35" s="118"/>
      <c r="C35" s="119"/>
      <c r="D35" s="120"/>
      <c r="E35" s="121"/>
      <c r="F35" s="122"/>
      <c r="G35" s="116"/>
      <c r="H35" s="123"/>
      <c r="I35" s="116"/>
      <c r="J35" s="122"/>
      <c r="K35" s="153"/>
    </row>
    <row r="36" spans="1:13" x14ac:dyDescent="0.25">
      <c r="A36" s="154"/>
      <c r="B36" s="66" t="s">
        <v>91</v>
      </c>
      <c r="C36" s="112" t="s">
        <v>90</v>
      </c>
      <c r="D36" s="113"/>
      <c r="E36" s="114"/>
      <c r="F36" s="115"/>
      <c r="G36" s="116"/>
      <c r="H36" s="117"/>
      <c r="I36" s="116"/>
      <c r="J36" s="115"/>
      <c r="K36" s="153">
        <f>SUM(K34:K35)</f>
        <v>0</v>
      </c>
    </row>
    <row r="37" spans="1:13" x14ac:dyDescent="0.25">
      <c r="A37" s="150" t="s">
        <v>28</v>
      </c>
      <c r="B37" s="73" t="s">
        <v>33</v>
      </c>
      <c r="C37" s="56" t="s">
        <v>35</v>
      </c>
      <c r="D37" s="57"/>
      <c r="E37" s="58"/>
      <c r="F37" s="59"/>
      <c r="G37" s="60"/>
      <c r="H37" s="59"/>
      <c r="I37" s="60"/>
      <c r="J37" s="59"/>
      <c r="K37" s="141"/>
    </row>
    <row r="38" spans="1:13" s="95" customFormat="1" ht="12" x14ac:dyDescent="0.25">
      <c r="A38" s="142">
        <v>18</v>
      </c>
      <c r="B38" s="84" t="s">
        <v>71</v>
      </c>
      <c r="C38" s="85" t="s">
        <v>72</v>
      </c>
      <c r="D38" s="109" t="s">
        <v>69</v>
      </c>
      <c r="E38" s="96">
        <v>300</v>
      </c>
      <c r="F38" s="110"/>
      <c r="G38" s="97"/>
      <c r="H38" s="110"/>
      <c r="I38" s="97"/>
      <c r="J38" s="110"/>
      <c r="K38" s="111">
        <f>E38*J38</f>
        <v>0</v>
      </c>
      <c r="M38" s="133" t="s">
        <v>75</v>
      </c>
    </row>
    <row r="39" spans="1:13" s="95" customFormat="1" ht="24" x14ac:dyDescent="0.25">
      <c r="A39" s="142">
        <v>19</v>
      </c>
      <c r="B39" s="84" t="s">
        <v>73</v>
      </c>
      <c r="C39" s="85" t="s">
        <v>74</v>
      </c>
      <c r="D39" s="109" t="s">
        <v>69</v>
      </c>
      <c r="E39" s="96">
        <v>300</v>
      </c>
      <c r="F39" s="110"/>
      <c r="G39" s="97"/>
      <c r="H39" s="110"/>
      <c r="I39" s="97"/>
      <c r="J39" s="110"/>
      <c r="K39" s="111">
        <f>E39*J39</f>
        <v>0</v>
      </c>
      <c r="M39" s="133"/>
    </row>
    <row r="40" spans="1:13" x14ac:dyDescent="0.25">
      <c r="A40" s="143"/>
      <c r="B40" s="145"/>
      <c r="C40" s="61"/>
      <c r="D40" s="145"/>
      <c r="E40" s="63"/>
      <c r="F40" s="146"/>
      <c r="G40" s="65"/>
      <c r="H40" s="146"/>
      <c r="I40" s="65"/>
      <c r="J40" s="146"/>
      <c r="K40" s="147"/>
    </row>
    <row r="41" spans="1:13" x14ac:dyDescent="0.25">
      <c r="A41" s="148"/>
      <c r="B41" s="66" t="s">
        <v>34</v>
      </c>
      <c r="C41" s="67" t="str">
        <f>C37</f>
        <v>Komunikace</v>
      </c>
      <c r="D41" s="68"/>
      <c r="E41" s="69"/>
      <c r="F41" s="70"/>
      <c r="G41" s="71"/>
      <c r="H41" s="72"/>
      <c r="I41" s="71"/>
      <c r="J41" s="70"/>
      <c r="K41" s="149">
        <f>SUM(K38:K39)</f>
        <v>0</v>
      </c>
    </row>
    <row r="42" spans="1:13" x14ac:dyDescent="0.25">
      <c r="A42" s="150" t="s">
        <v>28</v>
      </c>
      <c r="B42" s="73" t="s">
        <v>36</v>
      </c>
      <c r="C42" s="56" t="s">
        <v>40</v>
      </c>
      <c r="D42" s="57"/>
      <c r="E42" s="58"/>
      <c r="F42" s="59"/>
      <c r="G42" s="60"/>
      <c r="H42" s="59"/>
      <c r="I42" s="60"/>
      <c r="J42" s="59"/>
      <c r="K42" s="141"/>
    </row>
    <row r="43" spans="1:13" s="95" customFormat="1" ht="12" x14ac:dyDescent="0.25">
      <c r="A43" s="142">
        <v>20</v>
      </c>
      <c r="B43" s="84" t="s">
        <v>60</v>
      </c>
      <c r="C43" s="85" t="s">
        <v>61</v>
      </c>
      <c r="D43" s="109" t="s">
        <v>62</v>
      </c>
      <c r="E43" s="96">
        <v>2</v>
      </c>
      <c r="F43" s="110"/>
      <c r="G43" s="97"/>
      <c r="H43" s="110"/>
      <c r="I43" s="97"/>
      <c r="J43" s="110"/>
      <c r="K43" s="111">
        <f>E43*J43</f>
        <v>0</v>
      </c>
      <c r="M43" s="133"/>
    </row>
    <row r="44" spans="1:13" s="95" customFormat="1" ht="12" x14ac:dyDescent="0.25">
      <c r="A44" s="142">
        <v>21</v>
      </c>
      <c r="B44" s="84" t="s">
        <v>63</v>
      </c>
      <c r="C44" s="85" t="s">
        <v>64</v>
      </c>
      <c r="D44" s="109" t="s">
        <v>62</v>
      </c>
      <c r="E44" s="96">
        <v>1</v>
      </c>
      <c r="F44" s="110"/>
      <c r="G44" s="97"/>
      <c r="H44" s="110"/>
      <c r="I44" s="97"/>
      <c r="J44" s="110"/>
      <c r="K44" s="111">
        <f>E44*J44</f>
        <v>0</v>
      </c>
      <c r="M44" s="133"/>
    </row>
    <row r="45" spans="1:13" x14ac:dyDescent="0.25">
      <c r="A45" s="143"/>
      <c r="B45" s="145"/>
      <c r="C45" s="61"/>
      <c r="D45" s="145"/>
      <c r="E45" s="63"/>
      <c r="F45" s="146"/>
      <c r="G45" s="65"/>
      <c r="H45" s="146"/>
      <c r="I45" s="65"/>
      <c r="J45" s="146"/>
      <c r="K45" s="147"/>
    </row>
    <row r="46" spans="1:13" x14ac:dyDescent="0.25">
      <c r="A46" s="148"/>
      <c r="B46" s="66" t="s">
        <v>39</v>
      </c>
      <c r="C46" s="67" t="str">
        <f>C42</f>
        <v>Trubní vedení</v>
      </c>
      <c r="D46" s="68"/>
      <c r="E46" s="69"/>
      <c r="F46" s="70"/>
      <c r="G46" s="71"/>
      <c r="H46" s="72"/>
      <c r="I46" s="71"/>
      <c r="J46" s="70"/>
      <c r="K46" s="149">
        <f>SUM(K43:K44)</f>
        <v>0</v>
      </c>
    </row>
    <row r="47" spans="1:13" x14ac:dyDescent="0.25">
      <c r="A47" s="150" t="s">
        <v>28</v>
      </c>
      <c r="B47" s="73" t="s">
        <v>38</v>
      </c>
      <c r="C47" s="56" t="s">
        <v>41</v>
      </c>
      <c r="D47" s="57"/>
      <c r="E47" s="58"/>
      <c r="F47" s="59"/>
      <c r="G47" s="60"/>
      <c r="H47" s="59"/>
      <c r="I47" s="60"/>
      <c r="J47" s="59"/>
      <c r="K47" s="141"/>
    </row>
    <row r="48" spans="1:13" s="95" customFormat="1" ht="12" x14ac:dyDescent="0.25">
      <c r="A48" s="164">
        <v>22</v>
      </c>
      <c r="B48" s="84" t="s">
        <v>81</v>
      </c>
      <c r="C48" s="85" t="s">
        <v>82</v>
      </c>
      <c r="D48" s="76" t="s">
        <v>48</v>
      </c>
      <c r="E48" s="77">
        <v>2.5</v>
      </c>
      <c r="F48" s="78"/>
      <c r="G48" s="79"/>
      <c r="H48" s="78"/>
      <c r="I48" s="79"/>
      <c r="J48" s="78"/>
      <c r="K48" s="111">
        <f t="shared" ref="K48:K49" si="2">E48*J48</f>
        <v>0</v>
      </c>
      <c r="M48" s="133"/>
    </row>
    <row r="49" spans="1:13" s="95" customFormat="1" ht="12" x14ac:dyDescent="0.25">
      <c r="A49" s="165" t="s">
        <v>104</v>
      </c>
      <c r="B49" s="84" t="s">
        <v>65</v>
      </c>
      <c r="C49" s="85" t="s">
        <v>83</v>
      </c>
      <c r="D49" s="76" t="s">
        <v>48</v>
      </c>
      <c r="E49" s="77">
        <v>2.5</v>
      </c>
      <c r="F49" s="78"/>
      <c r="G49" s="79"/>
      <c r="H49" s="78"/>
      <c r="I49" s="79"/>
      <c r="J49" s="78"/>
      <c r="K49" s="111">
        <f t="shared" si="2"/>
        <v>0</v>
      </c>
      <c r="M49" s="133"/>
    </row>
    <row r="50" spans="1:13" s="95" customFormat="1" ht="24" x14ac:dyDescent="0.25">
      <c r="A50" s="164">
        <v>24</v>
      </c>
      <c r="B50" s="84" t="s">
        <v>46</v>
      </c>
      <c r="C50" s="85" t="s">
        <v>47</v>
      </c>
      <c r="D50" s="109" t="s">
        <v>48</v>
      </c>
      <c r="E50" s="96">
        <v>203</v>
      </c>
      <c r="F50" s="110"/>
      <c r="G50" s="97"/>
      <c r="H50" s="110"/>
      <c r="I50" s="97"/>
      <c r="J50" s="110"/>
      <c r="K50" s="111">
        <f>E50*J50</f>
        <v>0</v>
      </c>
      <c r="M50" s="133"/>
    </row>
    <row r="51" spans="1:13" s="95" customFormat="1" ht="12" x14ac:dyDescent="0.25">
      <c r="A51" s="165" t="s">
        <v>105</v>
      </c>
      <c r="B51" s="167">
        <v>997241511</v>
      </c>
      <c r="C51" s="107" t="s">
        <v>119</v>
      </c>
      <c r="D51" s="109" t="s">
        <v>80</v>
      </c>
      <c r="E51" s="96">
        <v>25.54</v>
      </c>
      <c r="F51" s="110"/>
      <c r="G51" s="97"/>
      <c r="H51" s="110"/>
      <c r="I51" s="97"/>
      <c r="J51" s="110"/>
      <c r="K51" s="111">
        <f>E51*J51</f>
        <v>0</v>
      </c>
      <c r="M51" s="133"/>
    </row>
    <row r="52" spans="1:13" s="95" customFormat="1" ht="24" x14ac:dyDescent="0.25">
      <c r="A52" s="164">
        <v>26</v>
      </c>
      <c r="B52" s="104" t="s">
        <v>118</v>
      </c>
      <c r="C52" s="107" t="s">
        <v>117</v>
      </c>
      <c r="D52" s="109" t="s">
        <v>48</v>
      </c>
      <c r="E52" s="96">
        <v>100</v>
      </c>
      <c r="F52" s="110"/>
      <c r="G52" s="97"/>
      <c r="H52" s="110"/>
      <c r="I52" s="97"/>
      <c r="J52" s="110"/>
      <c r="K52" s="111">
        <f>E52*J52</f>
        <v>0</v>
      </c>
      <c r="M52" s="133"/>
    </row>
    <row r="53" spans="1:13" s="95" customFormat="1" ht="12" x14ac:dyDescent="0.25">
      <c r="A53" s="165" t="s">
        <v>123</v>
      </c>
      <c r="B53" s="106" t="s">
        <v>95</v>
      </c>
      <c r="C53" s="107" t="s">
        <v>96</v>
      </c>
      <c r="D53" s="109" t="s">
        <v>49</v>
      </c>
      <c r="E53" s="96">
        <v>36</v>
      </c>
      <c r="F53" s="110"/>
      <c r="G53" s="97"/>
      <c r="H53" s="110"/>
      <c r="I53" s="97"/>
      <c r="J53" s="110"/>
      <c r="K53" s="111">
        <f>E53*J53</f>
        <v>0</v>
      </c>
      <c r="M53" s="133"/>
    </row>
    <row r="54" spans="1:13" s="95" customFormat="1" ht="12" x14ac:dyDescent="0.25">
      <c r="A54" s="164">
        <v>28</v>
      </c>
      <c r="B54" s="104">
        <v>997211511</v>
      </c>
      <c r="C54" s="107" t="s">
        <v>120</v>
      </c>
      <c r="D54" s="109" t="s">
        <v>80</v>
      </c>
      <c r="E54" s="96">
        <v>75.599999999999994</v>
      </c>
      <c r="F54" s="110"/>
      <c r="G54" s="97"/>
      <c r="H54" s="110"/>
      <c r="I54" s="97"/>
      <c r="J54" s="110"/>
      <c r="K54" s="111">
        <f>E54*J54</f>
        <v>0</v>
      </c>
      <c r="M54" s="133"/>
    </row>
    <row r="55" spans="1:13" s="95" customFormat="1" ht="12" x14ac:dyDescent="0.25">
      <c r="A55" s="165" t="s">
        <v>124</v>
      </c>
      <c r="B55" s="106" t="s">
        <v>121</v>
      </c>
      <c r="C55" s="107" t="s">
        <v>122</v>
      </c>
      <c r="D55" s="109" t="s">
        <v>80</v>
      </c>
      <c r="E55" s="96">
        <f>E54*9</f>
        <v>680.4</v>
      </c>
      <c r="F55" s="110"/>
      <c r="G55" s="97"/>
      <c r="H55" s="110"/>
      <c r="I55" s="97"/>
      <c r="J55" s="110"/>
      <c r="K55" s="111"/>
      <c r="M55" s="133"/>
    </row>
    <row r="56" spans="1:13" s="95" customFormat="1" ht="12" x14ac:dyDescent="0.25">
      <c r="A56" s="165"/>
      <c r="B56" s="75"/>
      <c r="C56" s="168"/>
      <c r="D56" s="109"/>
      <c r="E56" s="96"/>
      <c r="F56" s="110"/>
      <c r="G56" s="97"/>
      <c r="H56" s="110"/>
      <c r="I56" s="97"/>
      <c r="J56" s="110"/>
      <c r="K56" s="111"/>
      <c r="M56" s="133"/>
    </row>
    <row r="57" spans="1:13" x14ac:dyDescent="0.25">
      <c r="A57" s="148"/>
      <c r="B57" s="66" t="s">
        <v>37</v>
      </c>
      <c r="C57" s="67" t="str">
        <f>C47</f>
        <v>Ostatní konstrukce a práce, bourání</v>
      </c>
      <c r="D57" s="68"/>
      <c r="E57" s="69"/>
      <c r="F57" s="70"/>
      <c r="G57" s="71"/>
      <c r="H57" s="72"/>
      <c r="I57" s="71"/>
      <c r="J57" s="70"/>
      <c r="K57" s="149">
        <f>SUM(K48:K54)</f>
        <v>0</v>
      </c>
    </row>
    <row r="58" spans="1:13" x14ac:dyDescent="0.25">
      <c r="A58" s="150" t="s">
        <v>28</v>
      </c>
      <c r="B58" s="80" t="s">
        <v>102</v>
      </c>
      <c r="C58" s="81" t="s">
        <v>42</v>
      </c>
      <c r="D58" s="57"/>
      <c r="E58" s="58"/>
      <c r="F58" s="59"/>
      <c r="G58" s="60"/>
      <c r="H58" s="59"/>
      <c r="I58" s="60"/>
      <c r="J58" s="59"/>
      <c r="K58" s="141"/>
    </row>
    <row r="59" spans="1:13" s="95" customFormat="1" ht="12" x14ac:dyDescent="0.25">
      <c r="A59" s="142">
        <v>30</v>
      </c>
      <c r="B59" s="99" t="s">
        <v>76</v>
      </c>
      <c r="C59" s="100" t="s">
        <v>77</v>
      </c>
      <c r="D59" s="109" t="s">
        <v>80</v>
      </c>
      <c r="E59" s="96">
        <v>3566</v>
      </c>
      <c r="F59" s="110"/>
      <c r="G59" s="97"/>
      <c r="H59" s="110"/>
      <c r="I59" s="97"/>
      <c r="J59" s="110"/>
      <c r="K59" s="111">
        <f>E59*J59</f>
        <v>0</v>
      </c>
      <c r="M59" s="133"/>
    </row>
    <row r="60" spans="1:13" s="95" customFormat="1" ht="14.25" customHeight="1" x14ac:dyDescent="0.25">
      <c r="A60" s="142">
        <v>31</v>
      </c>
      <c r="B60" s="99" t="s">
        <v>78</v>
      </c>
      <c r="C60" s="100" t="s">
        <v>79</v>
      </c>
      <c r="D60" s="109" t="s">
        <v>80</v>
      </c>
      <c r="E60" s="96">
        <v>5.8</v>
      </c>
      <c r="F60" s="110"/>
      <c r="G60" s="97"/>
      <c r="H60" s="110"/>
      <c r="I60" s="97"/>
      <c r="J60" s="110"/>
      <c r="K60" s="111">
        <f>E60*J60</f>
        <v>0</v>
      </c>
      <c r="M60" s="133"/>
    </row>
    <row r="61" spans="1:13" s="95" customFormat="1" ht="14.25" customHeight="1" x14ac:dyDescent="0.25">
      <c r="A61" s="142">
        <v>32</v>
      </c>
      <c r="B61" s="166" t="s">
        <v>115</v>
      </c>
      <c r="C61" s="100" t="s">
        <v>116</v>
      </c>
      <c r="D61" s="109" t="s">
        <v>80</v>
      </c>
      <c r="E61" s="96">
        <v>75.599999999999994</v>
      </c>
      <c r="F61" s="110"/>
      <c r="G61" s="97"/>
      <c r="H61" s="110"/>
      <c r="I61" s="97"/>
      <c r="J61" s="110"/>
      <c r="K61" s="111"/>
      <c r="M61" s="133"/>
    </row>
    <row r="62" spans="1:13" x14ac:dyDescent="0.25">
      <c r="A62" s="143"/>
      <c r="B62" s="82"/>
      <c r="C62" s="83"/>
      <c r="D62" s="145"/>
      <c r="E62" s="63"/>
      <c r="F62" s="146"/>
      <c r="G62" s="65"/>
      <c r="H62" s="146"/>
      <c r="I62" s="65"/>
      <c r="J62" s="146"/>
      <c r="K62" s="147"/>
    </row>
    <row r="63" spans="1:13" ht="15.75" thickBot="1" x14ac:dyDescent="0.3">
      <c r="A63" s="155"/>
      <c r="B63" s="156" t="s">
        <v>103</v>
      </c>
      <c r="C63" s="157" t="str">
        <f>C58</f>
        <v>Poplatky za skládky</v>
      </c>
      <c r="D63" s="158"/>
      <c r="E63" s="159"/>
      <c r="F63" s="160"/>
      <c r="G63" s="161"/>
      <c r="H63" s="162"/>
      <c r="I63" s="161"/>
      <c r="J63" s="160"/>
      <c r="K63" s="163">
        <f>SUM(K59:K60)</f>
        <v>0</v>
      </c>
    </row>
    <row r="64" spans="1:13" x14ac:dyDescent="0.25">
      <c r="A64" s="101"/>
      <c r="B64" s="62"/>
      <c r="E64" s="64"/>
      <c r="F64" s="64"/>
      <c r="G64" s="64"/>
      <c r="H64" s="64"/>
      <c r="I64" s="64"/>
      <c r="J64" s="64"/>
      <c r="K64" s="64"/>
    </row>
    <row r="65" spans="1:11" x14ac:dyDescent="0.25">
      <c r="A65" s="101"/>
      <c r="E65" s="64"/>
      <c r="F65" s="64"/>
      <c r="G65" s="64"/>
      <c r="H65" s="64"/>
      <c r="I65" s="64"/>
      <c r="J65" s="64"/>
      <c r="K65" s="64"/>
    </row>
  </sheetData>
  <autoFilter ref="A10:K10"/>
  <sortState ref="B12:N16">
    <sortCondition ref="B12"/>
  </sortState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2014-09-12T04:23:10Z</dcterms:modified>
</cp:coreProperties>
</file>