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 yWindow="-105" windowWidth="23250" windowHeight="12570"/>
  </bookViews>
  <sheets>
    <sheet name="SO38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'SO380'!$A$10:$L$17</definedName>
    <definedName name="_xlnm.Print_Titles" localSheetId="0">'SO380'!$9:$12</definedName>
    <definedName name="_xlnm.Print_Area" localSheetId="0">'SO380'!$B$1:$L$175</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28" i="1" l="1"/>
  <c r="J128" i="1"/>
  <c r="C132" i="1"/>
  <c r="L132" i="1" l="1"/>
  <c r="L90" i="1"/>
  <c r="L118" i="1" l="1"/>
  <c r="L114" i="1"/>
  <c r="L110" i="1"/>
  <c r="L171" i="1" l="1"/>
  <c r="L175" i="1" s="1"/>
  <c r="J171" i="1"/>
  <c r="C175" i="1"/>
  <c r="L165" i="1" l="1"/>
  <c r="L169" i="1" s="1"/>
  <c r="J165" i="1"/>
  <c r="C169" i="1"/>
  <c r="L159" i="1"/>
  <c r="J159" i="1"/>
  <c r="L155" i="1"/>
  <c r="J155" i="1"/>
  <c r="L151" i="1"/>
  <c r="J151" i="1"/>
  <c r="C163" i="1"/>
  <c r="L145" i="1"/>
  <c r="J145" i="1"/>
  <c r="C149" i="1"/>
  <c r="L140" i="1"/>
  <c r="L134" i="1"/>
  <c r="L138" i="1" s="1"/>
  <c r="J134" i="1"/>
  <c r="C138" i="1"/>
  <c r="L122" i="1"/>
  <c r="J122" i="1"/>
  <c r="L106" i="1"/>
  <c r="J106" i="1"/>
  <c r="L102" i="1"/>
  <c r="J102" i="1"/>
  <c r="L98" i="1"/>
  <c r="J98" i="1"/>
  <c r="L94" i="1"/>
  <c r="J94" i="1"/>
  <c r="L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126" i="1"/>
  <c r="B18" i="1" l="1"/>
  <c r="B22" i="1" s="1"/>
  <c r="L163" i="1"/>
  <c r="L149" i="1"/>
  <c r="L126" i="1"/>
  <c r="B26" i="1" l="1"/>
  <c r="B30" i="1" s="1"/>
  <c r="J1" i="4"/>
  <c r="B34" i="1" l="1"/>
  <c r="B38" i="1" s="1"/>
  <c r="B42" i="1" s="1"/>
  <c r="L1" i="4"/>
  <c r="B46" i="1" l="1"/>
  <c r="B50" i="1" s="1"/>
  <c r="B54" i="1" s="1"/>
  <c r="L9" i="1"/>
  <c r="B9" i="1"/>
  <c r="B58" i="1" l="1"/>
  <c r="L1" i="1"/>
  <c r="F4" i="1"/>
  <c r="B62" i="1" l="1"/>
  <c r="B66" i="1" s="1"/>
  <c r="B70" i="1" s="1"/>
  <c r="B74" i="1" s="1"/>
  <c r="B78" i="1" s="1"/>
  <c r="B82" i="1" s="1"/>
  <c r="B86" i="1" s="1"/>
  <c r="K9" i="1"/>
  <c r="B90" i="1" l="1"/>
  <c r="B94" i="1" s="1"/>
  <c r="F5" i="1"/>
  <c r="Q2" i="1"/>
  <c r="B98" i="1" l="1"/>
  <c r="B102" i="1" s="1"/>
  <c r="B106" i="1" s="1"/>
  <c r="B110" i="1" l="1"/>
  <c r="B114" i="1" s="1"/>
  <c r="B118" i="1" s="1"/>
  <c r="B122" i="1" l="1"/>
  <c r="B128" i="1" s="1"/>
  <c r="B134" i="1" l="1"/>
  <c r="B140" i="1" s="1"/>
  <c r="B145" i="1" l="1"/>
  <c r="B151" i="1" s="1"/>
  <c r="B155" i="1" s="1"/>
  <c r="B159" i="1" s="1"/>
  <c r="B165" i="1" s="1"/>
  <c r="B171" i="1" l="1"/>
  <c r="K2" i="1" s="1"/>
  <c r="Q3" i="1" s="1"/>
  <c r="O1"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<sst xmlns="http://schemas.openxmlformats.org/spreadsheetml/2006/main" count="532" uniqueCount="243">
  <si>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</si>
  <si>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</si>
  <si>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</si>
  <si>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</si>
  <si>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</si>
  <si>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</si>
  <si>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</si>
  <si>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</si>
  <si>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</si>
  <si>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</si>
  <si>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</si>
  <si>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</si>
  <si>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</si>
  <si>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</si>
  <si>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</si>
  <si>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</si>
  <si>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</si>
  <si>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</si>
  <si>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</si>
  <si>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</si>
  <si>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</si>
  <si>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</si>
  <si>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</si>
  <si>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</si>
  <si>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</si>
  <si>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</si>
  <si>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</si>
  <si>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</si>
  <si>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</si>
  <si>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</si>
  <si>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</si>
  <si>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</si>
  <si>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</si>
  <si>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</si>
  <si>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</si>
  <si>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</si>
  <si>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</si>
  <si>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</si>
  <si>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</si>
  <si>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</si>
  <si>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</si>
  <si>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</si>
  <si>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</si>
  <si>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</si>
  <si>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</si>
  <si>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</si>
  <si>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</si>
  <si>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</si>
  <si>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</si>
  <si>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</si>
  <si>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</si>
  <si>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</si>
  <si>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</si>
  <si>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</si>
  <si>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</si>
  <si>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</si>
  <si>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</si>
  <si>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</si>
  <si>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</si>
  <si>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</si>
  <si>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</si>
  <si>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</si>
  <si>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</si>
  <si>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</si>
  <si>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</si>
  <si>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</si>
  <si>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</si>
  <si>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</si>
  <si>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</si>
  <si>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</si>
  <si>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</si>
  <si>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</si>
  <si>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</si>
  <si>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</si>
  <si>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</si>
  <si>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</si>
  <si>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</si>
  <si>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</si>
  <si>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</si>
  <si>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</si>
  <si>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</si>
  <si>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</si>
  <si>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</si>
  <si>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</si>
  <si>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</si>
  <si>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</si>
  <si>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</si>
  <si>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</si>
  <si>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</si>
  <si>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</si>
  <si>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</si>
  <si>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</si>
  <si>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</si>
  <si>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</si>
  <si>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</si>
  <si>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</si>
  <si>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</si>
  <si>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</si>
  <si>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</si>
  <si>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</si>
  <si>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</si>
  <si>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</si>
  <si>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</si>
  <si>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</si>
  <si>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</si>
  <si>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</si>
  <si>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</si>
  <si>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</si>
  <si>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</si>
  <si>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</si>
  <si>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</si>
  <si>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</si>
  <si>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</si>
  <si>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</si>
  <si>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</si>
  <si>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</si>
  <si>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</si>
  <si>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</si>
  <si>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</si>
  <si>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</si>
  <si>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</si>
  <si>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</si>
  <si>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</si>
  <si>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</si>
  <si>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</si>
  <si>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</si>
  <si>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</si>
  <si>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</si>
  <si>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</si>
  <si>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</si>
  <si>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</si>
  <si>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</si>
  <si>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</si>
  <si>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</si>
  <si>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</si>
  <si>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</si>
  <si>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</si>
  <si>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TNS Týnište nad Orlicí, vnější uzemnění</t>
  </si>
  <si>
    <t>Jiří Matys</t>
  </si>
  <si>
    <t>741811</t>
  </si>
  <si>
    <t>2018_OTSKP</t>
  </si>
  <si>
    <t>UZEMŇOVACÍ VODIČ NA POVRCHU FEZN DO 120 MM2</t>
  </si>
  <si>
    <t>M</t>
  </si>
  <si>
    <t>741911</t>
  </si>
  <si>
    <t>UZEMŇOVACÍ VODIČ V ZEMI FEZN DO 120 MM2</t>
  </si>
  <si>
    <t>741B11</t>
  </si>
  <si>
    <t>ZEMNÍCÍ TYČ FEZN DÉLKY DO 2 M</t>
  </si>
  <si>
    <t>KUS</t>
  </si>
  <si>
    <t>741B12</t>
  </si>
  <si>
    <t>ZEMNÍCÍ TYČ FEZN DÉLKY PŘES 2,0 DO 4,5 M</t>
  </si>
  <si>
    <t>741C02</t>
  </si>
  <si>
    <t>UZEMŇOVACÍ SVORKA</t>
  </si>
  <si>
    <t>741C03</t>
  </si>
  <si>
    <t>POUZDRO PRO PRŮCHOD PÁSKU STĚNOU</t>
  </si>
  <si>
    <t>741C05</t>
  </si>
  <si>
    <t>SPOJOVÁNÍ UZEMŇOVACÍCH VODIČŮ</t>
  </si>
  <si>
    <t>741C06</t>
  </si>
  <si>
    <t>VYVEDENÍ UZEMŇOVACÍCH VODIČŮ NA POVRCH/KONSTRUKCI</t>
  </si>
  <si>
    <t>KPL</t>
  </si>
  <si>
    <t>741C11</t>
  </si>
  <si>
    <t>ZKUŠEBNÍ JÍMKA, UZEMNĚNÍ VENKOVNÍ DO VOLNÉHO TERÉNU</t>
  </si>
  <si>
    <t>741C12</t>
  </si>
  <si>
    <t>ZKUŠEBNÍ JÍMKA, UZEMNĚNÍ VENKOVNÍ DO ZPEVNĚNÉ PLOCHY</t>
  </si>
  <si>
    <t>742F43</t>
  </si>
  <si>
    <t>KABEL NN NEBO VODIČ JEDNOŽÍLOVÝ CU FLEXIBILNÍ OD 25 DO 50 MM2</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</si>
  <si>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</si>
  <si>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</si>
  <si>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</si>
  <si>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</si>
  <si>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</si>
  <si>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</si>
  <si>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747416</t>
  </si>
  <si>
    <t>MĚŘENÍ ZEMNÍCH ODPORŮ - ZEMNICÍ SÍTĚ DÉLKY PÁSKU PŘES 500 DO 1000 M</t>
  </si>
  <si>
    <t>747421</t>
  </si>
  <si>
    <t>MĚŘENÍ KOROZNÍCH VLIVŮ NA UZEMŇOVACÍ SÍŤ</t>
  </si>
  <si>
    <t>747512</t>
  </si>
  <si>
    <t>ZKOUŠKY VODIČŮ A KABELŮ NN PRŮŘEZU ŽÍLY OD 4X35 DO 120 MM2</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</si>
  <si>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</si>
  <si>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</si>
  <si>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</si>
  <si>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</si>
  <si>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</si>
  <si>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</si>
  <si>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</si>
  <si>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</si>
  <si>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</si>
  <si>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</si>
  <si>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</si>
  <si>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747706</t>
  </si>
  <si>
    <t>ZJIŠŤOVÁNÍ STÁVAJÍCÍHO STAVU ROZVODŮ NN</t>
  </si>
  <si>
    <t>74</t>
  </si>
  <si>
    <t>SILNOPROUD - MONTÁŽ</t>
  </si>
  <si>
    <t>Součet</t>
  </si>
  <si>
    <t>70</t>
  </si>
  <si>
    <t>M3</t>
  </si>
  <si>
    <t>HLOUBENÉ VYKOPÁVKY</t>
  </si>
  <si>
    <t>13</t>
  </si>
  <si>
    <t>17</t>
  </si>
  <si>
    <t>17411</t>
  </si>
  <si>
    <t>ZÁSYP JAM A RÝH ZEMINOU SE ZHUTNĚNÍM</t>
  </si>
  <si>
    <t>KONSTRUKCE SE ZEMIN</t>
  </si>
  <si>
    <t>POVRCHOVÉ ÚPRAVY TERÉNU</t>
  </si>
  <si>
    <t>18</t>
  </si>
  <si>
    <t>18010</t>
  </si>
  <si>
    <t>VŠEOBECNÉ ÚPRAVY ZASTAVĚNÉHO ÚZEMÍ</t>
  </si>
  <si>
    <t>M2</t>
  </si>
  <si>
    <t>Zpětný záhos výkopkem se zhutněním</t>
  </si>
  <si>
    <t>Úprava plochy po výkopech rýh v šíři 1m</t>
  </si>
  <si>
    <t>PŘÍPRAVNÉ PRÁCE</t>
  </si>
  <si>
    <t>11</t>
  </si>
  <si>
    <t>113137</t>
  </si>
  <si>
    <t>ODSTRANĚNÍ KRYTU ZPEVNĚNÝCH PLOCH S ASFALT POJIVEM, ODVOZ DO 16KM</t>
  </si>
  <si>
    <t>Odhad délky cca 35m, šíře 0,35m a hloubky 0,01m</t>
  </si>
  <si>
    <t>015111</t>
  </si>
  <si>
    <t>POPLATKY ZA LIKVIDACI ODPADŮ NEKONTAMINOVANÝCH - 17 05 04 VYTĚŽENÉ ZEMINY A HORNINY - I. TŘÍDA TĚŽITELNOSTI</t>
  </si>
  <si>
    <t>T</t>
  </si>
  <si>
    <t>015130</t>
  </si>
  <si>
    <t>POPLATKY ZA LIKVIDACI ODPADŮ NEKONTAMINOVANÝCH - 17 03 02 VYBOURANÝ ASFALTOVÝ BETON BEZ DEHTU</t>
  </si>
  <si>
    <t>015240</t>
  </si>
  <si>
    <t>POPLATKY ZA LIKVIDACI ODPADŮ NEKONTAMINOVANÝCH - 20 03 99 ODPAD PODOBNÝ KOMUNÁLNÍMU ODPADU</t>
  </si>
  <si>
    <t>0</t>
  </si>
  <si>
    <t>VŠEOBECNÉ KONSTRUKCE A PRÁCE</t>
  </si>
  <si>
    <t>VŠEOBECNÉ PRÁCE PRO SILNOPROUD A SLABOPROUD</t>
  </si>
  <si>
    <t>702211</t>
  </si>
  <si>
    <t>KABELOVÁ CHRÁNIČKA ZEMNÍ DN DO 100 MM</t>
  </si>
  <si>
    <t>SILNOPROUD - DEMONTÁŽ</t>
  </si>
  <si>
    <t>R - položka</t>
  </si>
  <si>
    <t>R 741811</t>
  </si>
  <si>
    <t xml:space="preserve">KOMPLETNÍ DEMONTÁŽ STÁVAJÍCÍHO UZEMNĚNÍ </t>
  </si>
  <si>
    <t>742K13</t>
  </si>
  <si>
    <t>UKONČENÍ JEDNOŽÍLOVÉHO KABELU V ROZVADĚČI NEBO NA PŘÍSTROJI OD 25 DO 50 MM2</t>
  </si>
  <si>
    <t>742P13</t>
  </si>
  <si>
    <t>ZATAŽENÍ KABELU DO CHRÁNIČKY - KABEL DO 4 KG/M</t>
  </si>
  <si>
    <t>742P15</t>
  </si>
  <si>
    <t>OZNAČOVACÍ ŠTÍTEK NA KABEL</t>
  </si>
  <si>
    <t>747423</t>
  </si>
  <si>
    <t>MĚŘENÍ KROKOVÉHO A DOTYKOVÉHO NAPĚTÍ ZEMNÍCÍ SÍTĚ DO 200 M2 PLOCHY</t>
  </si>
  <si>
    <t>747424</t>
  </si>
  <si>
    <t>MĚŘENÍ KROKOVÉHO A DOTYKOVÉHO NAPĚTÍ ZEMNÍCÍ SÍTĚ ZA KAŽDÝCH DALŠÍCH 100 M2</t>
  </si>
  <si>
    <t>Položka obsahuje:
 – demontáž uzemňovací přípojnice v provozní budově cca 400m , uzemňovacích vodičů na povrchu cca 10m a demontáž jímek uzlů uzemnění cca 4 ks. Dále obsahuje cenu za dopravu na skládku a náklady spojené s uložením na skládku nebo likvidaci                                                                                                                                                                                                Způsob měření:
Udává se počet kusů kompletní konstrukce nebo práce.</t>
  </si>
  <si>
    <t>SO 380</t>
  </si>
  <si>
    <t>13273A</t>
  </si>
  <si>
    <t>HLOUBENÍ RÝH ŠÍŘ DO 2M PAŽ I NEPAŽ TŘ. I - BEZ DOPRAVY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</si>
</sst>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cellStyle name="Normální 3" xfId="2"/>
    <cellStyle name="normální_POL.XLS" xfId="4"/>
    <cellStyle name="normální_SOxxxxxx" xfId="3"/>
  </cellStyles>
  <dxfs count="52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175"/>
  <sheetViews>
    <sheetView tabSelected="1" view="pageBreakPreview" zoomScale="115" zoomScaleNormal="85" zoomScaleSheetLayoutView="115" workbookViewId="0">
      <pane xSplit="3" ySplit="12" topLeftCell="D121" activePane="bottomRight" state="frozen"/>
      <selection pane="topRight" activeCell="D1" sqref="D1"/>
      <selection pane="bottomLeft" activeCell="A13" sqref="A13"/>
      <selection pane="bottomRight" activeCell="O141" sqref="O141"/>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7" t="s">
        <v>90</v>
      </c>
      <c r="B1" s="137" t="s">
        <v>133</v>
      </c>
      <c r="C1" s="138"/>
      <c r="D1" s="74"/>
      <c r="E1" s="74"/>
      <c r="F1" s="76" t="s">
        <v>81</v>
      </c>
      <c r="G1" s="74"/>
      <c r="H1" s="75"/>
      <c r="I1" s="41"/>
      <c r="J1" s="42"/>
      <c r="K1" s="42"/>
      <c r="L1" s="43" t="str">
        <f>D3</f>
        <v>SO 380</v>
      </c>
      <c r="M1" s="91" t="s">
        <v>119</v>
      </c>
      <c r="N1" s="92">
        <v>1</v>
      </c>
      <c r="O1" s="93">
        <f>K2/N1</f>
        <v>0</v>
      </c>
      <c r="P1" s="94"/>
      <c r="Q1" s="95" t="s">
        <v>123</v>
      </c>
      <c r="R1" s="95"/>
    </row>
    <row r="2" spans="1:19" s="13" customFormat="1" ht="57" customHeight="1" thickTop="1" thickBot="1" x14ac:dyDescent="0.3">
      <c r="B2" s="161" t="s">
        <v>9</v>
      </c>
      <c r="C2" s="162"/>
      <c r="D2" s="45"/>
      <c r="E2" s="46"/>
      <c r="F2" s="88" t="s">
        <v>134</v>
      </c>
      <c r="G2" s="44"/>
      <c r="H2" s="73"/>
      <c r="I2" s="163" t="s">
        <v>24</v>
      </c>
      <c r="J2" s="164"/>
      <c r="K2" s="139">
        <f>SUMIFS(L:L,B:B,"SOUČET")</f>
        <v>0</v>
      </c>
      <c r="L2" s="140"/>
      <c r="M2" s="96" t="s">
        <v>120</v>
      </c>
      <c r="N2" s="97" t="s">
        <v>121</v>
      </c>
      <c r="O2" s="98" t="s">
        <v>122</v>
      </c>
      <c r="Q2" s="99">
        <f>SUMIFS(L:L,A:A,"P")</f>
        <v>0</v>
      </c>
      <c r="R2" s="99"/>
      <c r="S2" s="94"/>
    </row>
    <row r="3" spans="1:19" s="13" customFormat="1" ht="42.75" customHeight="1" thickTop="1" thickBot="1" x14ac:dyDescent="0.3">
      <c r="B3" s="28" t="s">
        <v>30</v>
      </c>
      <c r="C3" s="29"/>
      <c r="D3" s="136" t="s">
        <v>240</v>
      </c>
      <c r="E3" s="136"/>
      <c r="F3" s="113" t="s">
        <v>137</v>
      </c>
      <c r="G3" s="47"/>
      <c r="H3" s="48"/>
      <c r="I3" s="56"/>
      <c r="J3" s="55"/>
      <c r="K3" s="123"/>
      <c r="L3" s="124"/>
      <c r="Q3" s="100">
        <f>$K$2-Q2</f>
        <v>0</v>
      </c>
      <c r="R3" s="100"/>
      <c r="S3" s="94" t="s">
        <v>125</v>
      </c>
    </row>
    <row r="4" spans="1:19" s="13" customFormat="1" ht="18" customHeight="1" thickTop="1" x14ac:dyDescent="0.25">
      <c r="B4" s="145" t="s">
        <v>18</v>
      </c>
      <c r="C4" s="146"/>
      <c r="D4" s="126"/>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8" t="s">
        <v>26</v>
      </c>
      <c r="J4" s="159"/>
      <c r="K4" s="65"/>
      <c r="L4" s="66"/>
      <c r="Q4" s="13" t="s">
        <v>126</v>
      </c>
    </row>
    <row r="5" spans="1:19" s="13" customFormat="1" ht="18" customHeight="1" x14ac:dyDescent="0.25">
      <c r="B5" s="11" t="s">
        <v>25</v>
      </c>
      <c r="C5" s="10"/>
      <c r="D5" s="10"/>
      <c r="E5" s="67" t="s">
        <v>99</v>
      </c>
      <c r="F5" s="147" t="str">
        <f>IF((E5="Stádium 2"),"  Dokumentace pro územní řízení - DUR",(IF((E5="Stádium 3"),"  Projektová dokumentace (DOS/DSP)","")))</f>
        <v xml:space="preserve">  Projektová dokumentace (DOS/DSP)</v>
      </c>
      <c r="G5" s="147"/>
      <c r="H5" s="148"/>
      <c r="I5" s="125" t="s">
        <v>100</v>
      </c>
      <c r="J5" s="126"/>
      <c r="K5" s="64" t="s">
        <v>136</v>
      </c>
      <c r="L5" s="49"/>
    </row>
    <row r="6" spans="1:19" s="13" customFormat="1" ht="18" customHeight="1" x14ac:dyDescent="0.2">
      <c r="B6" s="11" t="s">
        <v>17</v>
      </c>
      <c r="C6" s="10"/>
      <c r="D6" s="10"/>
      <c r="E6" s="64" t="s">
        <v>97</v>
      </c>
      <c r="F6" s="127"/>
      <c r="G6" s="127"/>
      <c r="H6" s="128"/>
      <c r="I6" s="125" t="s">
        <v>20</v>
      </c>
      <c r="J6" s="126"/>
      <c r="K6" s="64" t="s">
        <v>135</v>
      </c>
      <c r="L6" s="49"/>
      <c r="O6" s="53"/>
    </row>
    <row r="7" spans="1:19" s="13" customFormat="1" ht="18" customHeight="1" x14ac:dyDescent="0.2">
      <c r="B7" s="149" t="s">
        <v>21</v>
      </c>
      <c r="C7" s="150"/>
      <c r="D7" s="150"/>
      <c r="E7" s="68">
        <v>43586</v>
      </c>
      <c r="F7" s="129" t="s">
        <v>16</v>
      </c>
      <c r="G7" s="130"/>
      <c r="H7" s="131"/>
      <c r="I7" s="157" t="s">
        <v>23</v>
      </c>
      <c r="J7" s="146"/>
      <c r="K7" s="63">
        <v>2018</v>
      </c>
      <c r="L7" s="50"/>
      <c r="O7" s="54"/>
    </row>
    <row r="8" spans="1:19" s="13" customFormat="1" ht="19.5" customHeight="1" thickBot="1" x14ac:dyDescent="0.3">
      <c r="B8" s="132" t="s">
        <v>22</v>
      </c>
      <c r="C8" s="133"/>
      <c r="D8" s="133"/>
      <c r="E8" s="69">
        <v>44180</v>
      </c>
      <c r="F8" s="58" t="s">
        <v>98</v>
      </c>
      <c r="G8" s="134" t="s">
        <v>138</v>
      </c>
      <c r="H8" s="135"/>
      <c r="I8" s="160" t="s">
        <v>15</v>
      </c>
      <c r="J8" s="150"/>
      <c r="K8" s="114">
        <v>43490</v>
      </c>
      <c r="L8" s="51"/>
    </row>
    <row r="9" spans="1:19" s="13" customFormat="1" ht="9.75" customHeight="1" x14ac:dyDescent="0.3">
      <c r="B9" s="155" t="str">
        <f>F2</f>
        <v>Modernizace TNS Týniště nad Orlicí (Voklik)</v>
      </c>
      <c r="C9" s="156"/>
      <c r="D9" s="156"/>
      <c r="E9" s="156"/>
      <c r="F9" s="156"/>
      <c r="G9" s="156"/>
      <c r="H9" s="156"/>
      <c r="I9" s="156"/>
      <c r="J9" s="156"/>
      <c r="K9" s="19" t="str">
        <f>$I$5</f>
        <v>ISPROFOND:</v>
      </c>
      <c r="L9" s="52" t="str">
        <f>K5</f>
        <v>5523720005</v>
      </c>
    </row>
    <row r="10" spans="1:19" s="13" customFormat="1" ht="15" customHeight="1" x14ac:dyDescent="0.25">
      <c r="B10" s="151" t="s">
        <v>10</v>
      </c>
      <c r="C10" s="143" t="s">
        <v>0</v>
      </c>
      <c r="D10" s="143" t="s">
        <v>1</v>
      </c>
      <c r="E10" s="143" t="s">
        <v>11</v>
      </c>
      <c r="F10" s="153" t="s">
        <v>27</v>
      </c>
      <c r="G10" s="153" t="s">
        <v>2</v>
      </c>
      <c r="H10" s="153" t="s">
        <v>3</v>
      </c>
      <c r="I10" s="143" t="s">
        <v>12</v>
      </c>
      <c r="J10" s="143" t="s">
        <v>13</v>
      </c>
      <c r="K10" s="141" t="s">
        <v>89</v>
      </c>
      <c r="L10" s="142"/>
    </row>
    <row r="11" spans="1:19" s="13" customFormat="1" ht="15" customHeight="1" x14ac:dyDescent="0.25">
      <c r="B11" s="151"/>
      <c r="C11" s="143"/>
      <c r="D11" s="143"/>
      <c r="E11" s="143"/>
      <c r="F11" s="153"/>
      <c r="G11" s="153"/>
      <c r="H11" s="153"/>
      <c r="I11" s="143"/>
      <c r="J11" s="143"/>
      <c r="K11" s="141"/>
      <c r="L11" s="142"/>
    </row>
    <row r="12" spans="1:19" s="13" customFormat="1" ht="12.75" customHeight="1" thickBot="1" x14ac:dyDescent="0.3">
      <c r="B12" s="152"/>
      <c r="C12" s="144"/>
      <c r="D12" s="144"/>
      <c r="E12" s="144"/>
      <c r="F12" s="154"/>
      <c r="G12" s="154"/>
      <c r="H12" s="154"/>
      <c r="I12" s="144"/>
      <c r="J12" s="144"/>
      <c r="K12" s="20" t="s">
        <v>14</v>
      </c>
      <c r="L12" s="21" t="s">
        <v>4</v>
      </c>
    </row>
    <row r="13" spans="1:19" s="1" customFormat="1" ht="13.5" thickBot="1" x14ac:dyDescent="0.3">
      <c r="A13" s="71" t="s">
        <v>29</v>
      </c>
      <c r="B13" s="105" t="s">
        <v>19</v>
      </c>
      <c r="C13" s="106" t="s">
        <v>190</v>
      </c>
      <c r="D13" s="107"/>
      <c r="E13" s="107"/>
      <c r="F13" s="106" t="s">
        <v>191</v>
      </c>
      <c r="G13" s="108"/>
      <c r="H13" s="108"/>
      <c r="I13" s="108"/>
      <c r="J13" s="109"/>
      <c r="K13" s="108"/>
      <c r="L13" s="110"/>
    </row>
    <row r="14" spans="1:19" s="104" customFormat="1" ht="12" thickBot="1" x14ac:dyDescent="0.3">
      <c r="A14" s="72" t="s">
        <v>6</v>
      </c>
      <c r="B14" s="78">
        <f>1+MAX($B$13:B13)</f>
        <v>1</v>
      </c>
      <c r="C14" s="59" t="s">
        <v>139</v>
      </c>
      <c r="D14" s="79"/>
      <c r="E14" s="59" t="s">
        <v>140</v>
      </c>
      <c r="F14" s="111" t="s">
        <v>141</v>
      </c>
      <c r="G14" s="59" t="s">
        <v>142</v>
      </c>
      <c r="H14" s="60">
        <v>540</v>
      </c>
      <c r="I14" s="83"/>
      <c r="J14" s="61" t="str">
        <f>IF(ISNUMBER(I14),ROUND(H14*I14,3),"")</f>
        <v/>
      </c>
      <c r="K14" s="101"/>
      <c r="L14" s="77">
        <f>ROUND(H14*K14,2)</f>
        <v>0</v>
      </c>
    </row>
    <row r="15" spans="1:19" s="104" customFormat="1" ht="10.15" x14ac:dyDescent="0.3">
      <c r="A15" s="72" t="s">
        <v>5</v>
      </c>
      <c r="B15" s="15"/>
      <c r="C15" s="12"/>
      <c r="D15" s="12"/>
      <c r="E15" s="12"/>
      <c r="F15" s="81"/>
      <c r="G15" s="6"/>
      <c r="H15" s="6"/>
      <c r="I15" s="6"/>
      <c r="J15" s="6"/>
      <c r="K15" s="102"/>
      <c r="L15" s="16"/>
    </row>
    <row r="16" spans="1:19" s="104" customFormat="1" ht="10.15" x14ac:dyDescent="0.3">
      <c r="A16" s="72" t="s">
        <v>7</v>
      </c>
      <c r="B16" s="15"/>
      <c r="C16" s="12"/>
      <c r="D16" s="12"/>
      <c r="E16" s="12"/>
      <c r="F16" s="82"/>
      <c r="G16" s="6"/>
      <c r="H16" s="6"/>
      <c r="I16" s="6"/>
      <c r="J16" s="6"/>
      <c r="K16" s="102"/>
      <c r="L16" s="16"/>
    </row>
    <row r="17" spans="1:12" s="104" customFormat="1" ht="12" thickBot="1" x14ac:dyDescent="0.3">
      <c r="A17" s="72" t="s">
        <v>8</v>
      </c>
      <c r="B17" s="17"/>
      <c r="C17" s="14"/>
      <c r="D17" s="14"/>
      <c r="E17" s="14"/>
      <c r="F17" s="112" t="s">
        <v>130</v>
      </c>
      <c r="G17" s="7"/>
      <c r="H17" s="7"/>
      <c r="I17" s="7"/>
      <c r="J17" s="7"/>
      <c r="K17" s="103"/>
      <c r="L17" s="18"/>
    </row>
    <row r="18" spans="1:12" s="104" customFormat="1" ht="12" thickBot="1" x14ac:dyDescent="0.3">
      <c r="A18" s="72" t="s">
        <v>6</v>
      </c>
      <c r="B18" s="78">
        <f>1+MAX($B$13:B17)</f>
        <v>2</v>
      </c>
      <c r="C18" s="59" t="s">
        <v>143</v>
      </c>
      <c r="D18" s="79"/>
      <c r="E18" s="59" t="s">
        <v>140</v>
      </c>
      <c r="F18" s="111" t="s">
        <v>144</v>
      </c>
      <c r="G18" s="59" t="s">
        <v>142</v>
      </c>
      <c r="H18" s="60">
        <v>6000</v>
      </c>
      <c r="I18" s="83"/>
      <c r="J18" s="60" t="str">
        <f>IF(ISNUMBER(I18),ROUND(H18*I18,3),"")</f>
        <v/>
      </c>
      <c r="K18" s="62"/>
      <c r="L18" s="77">
        <f>ROUND(H18*K18,2)</f>
        <v>0</v>
      </c>
    </row>
    <row r="19" spans="1:12" s="104" customFormat="1" ht="10.15" x14ac:dyDescent="0.3">
      <c r="A19" s="72" t="s">
        <v>5</v>
      </c>
      <c r="B19" s="15"/>
      <c r="C19" s="12"/>
      <c r="D19" s="12"/>
      <c r="E19" s="12"/>
      <c r="F19" s="81"/>
      <c r="G19" s="6"/>
      <c r="H19" s="6"/>
      <c r="I19" s="6"/>
      <c r="J19" s="6"/>
      <c r="K19" s="6"/>
      <c r="L19" s="16"/>
    </row>
    <row r="20" spans="1:12" s="104" customFormat="1" ht="10.15" x14ac:dyDescent="0.3">
      <c r="A20" s="72" t="s">
        <v>7</v>
      </c>
      <c r="B20" s="15"/>
      <c r="C20" s="12"/>
      <c r="D20" s="12"/>
      <c r="E20" s="12"/>
      <c r="F20" s="82"/>
      <c r="G20" s="6"/>
      <c r="H20" s="6"/>
      <c r="I20" s="6"/>
      <c r="J20" s="6"/>
      <c r="K20" s="6"/>
      <c r="L20" s="16"/>
    </row>
    <row r="21" spans="1:12" s="104" customFormat="1" ht="12" thickBot="1" x14ac:dyDescent="0.3">
      <c r="A21" s="72" t="s">
        <v>8</v>
      </c>
      <c r="B21" s="17"/>
      <c r="C21" s="14"/>
      <c r="D21" s="14"/>
      <c r="E21" s="14"/>
      <c r="F21" s="112" t="s">
        <v>130</v>
      </c>
      <c r="G21" s="7"/>
      <c r="H21" s="7"/>
      <c r="I21" s="7"/>
      <c r="J21" s="7"/>
      <c r="K21" s="7"/>
      <c r="L21" s="18"/>
    </row>
    <row r="22" spans="1:12" s="104" customFormat="1" ht="12" thickBot="1" x14ac:dyDescent="0.3">
      <c r="A22" s="72" t="s">
        <v>6</v>
      </c>
      <c r="B22" s="78">
        <f>1+MAX($B$13:B21)</f>
        <v>3</v>
      </c>
      <c r="C22" s="59" t="s">
        <v>145</v>
      </c>
      <c r="D22" s="79"/>
      <c r="E22" s="59" t="s">
        <v>140</v>
      </c>
      <c r="F22" s="111" t="s">
        <v>146</v>
      </c>
      <c r="G22" s="59" t="s">
        <v>147</v>
      </c>
      <c r="H22" s="60">
        <v>30</v>
      </c>
      <c r="I22" s="83"/>
      <c r="J22" s="60" t="str">
        <f>IF(ISNUMBER(I22),ROUND(H22*I22,3),"")</f>
        <v/>
      </c>
      <c r="K22" s="62"/>
      <c r="L22" s="77">
        <f>ROUND(H22*K22,2)</f>
        <v>0</v>
      </c>
    </row>
    <row r="23" spans="1:12" s="104" customFormat="1" ht="10.15" x14ac:dyDescent="0.3">
      <c r="A23" s="72" t="s">
        <v>5</v>
      </c>
      <c r="B23" s="15"/>
      <c r="C23" s="12"/>
      <c r="D23" s="12"/>
      <c r="E23" s="12"/>
      <c r="F23" s="81"/>
      <c r="G23" s="6"/>
      <c r="H23" s="6"/>
      <c r="I23" s="6"/>
      <c r="J23" s="6"/>
      <c r="K23" s="6"/>
      <c r="L23" s="16"/>
    </row>
    <row r="24" spans="1:12" s="104" customFormat="1" ht="10.15" x14ac:dyDescent="0.3">
      <c r="A24" s="72" t="s">
        <v>7</v>
      </c>
      <c r="B24" s="15"/>
      <c r="C24" s="12"/>
      <c r="D24" s="12"/>
      <c r="E24" s="12"/>
      <c r="F24" s="82"/>
      <c r="G24" s="6"/>
      <c r="H24" s="6"/>
      <c r="I24" s="6"/>
      <c r="J24" s="6"/>
      <c r="K24" s="6"/>
      <c r="L24" s="16"/>
    </row>
    <row r="25" spans="1:12" s="104" customFormat="1" ht="12" thickBot="1" x14ac:dyDescent="0.3">
      <c r="A25" s="72" t="s">
        <v>8</v>
      </c>
      <c r="B25" s="17"/>
      <c r="C25" s="14"/>
      <c r="D25" s="14"/>
      <c r="E25" s="14"/>
      <c r="F25" s="112" t="s">
        <v>130</v>
      </c>
      <c r="G25" s="7"/>
      <c r="H25" s="7"/>
      <c r="I25" s="7"/>
      <c r="J25" s="7"/>
      <c r="K25" s="7"/>
      <c r="L25" s="18"/>
    </row>
    <row r="26" spans="1:12" s="104" customFormat="1" ht="12" thickBot="1" x14ac:dyDescent="0.3">
      <c r="A26" s="72" t="s">
        <v>6</v>
      </c>
      <c r="B26" s="78">
        <f>1+MAX($B$13:B25)</f>
        <v>4</v>
      </c>
      <c r="C26" s="59" t="s">
        <v>148</v>
      </c>
      <c r="D26" s="79"/>
      <c r="E26" s="59" t="s">
        <v>140</v>
      </c>
      <c r="F26" s="111" t="s">
        <v>149</v>
      </c>
      <c r="G26" s="59" t="s">
        <v>147</v>
      </c>
      <c r="H26" s="60">
        <v>7</v>
      </c>
      <c r="I26" s="83"/>
      <c r="J26" s="60" t="str">
        <f>IF(ISNUMBER(I26),ROUND(H26*I26,3),"")</f>
        <v/>
      </c>
      <c r="K26" s="62"/>
      <c r="L26" s="77">
        <f>ROUND(H26*K26,2)</f>
        <v>0</v>
      </c>
    </row>
    <row r="27" spans="1:12" s="104" customFormat="1" ht="10.15" x14ac:dyDescent="0.3">
      <c r="A27" s="72" t="s">
        <v>5</v>
      </c>
      <c r="B27" s="15"/>
      <c r="C27" s="12"/>
      <c r="D27" s="12"/>
      <c r="E27" s="12"/>
      <c r="F27" s="81"/>
      <c r="G27" s="6"/>
      <c r="H27" s="6"/>
      <c r="I27" s="6"/>
      <c r="J27" s="6"/>
      <c r="K27" s="6"/>
      <c r="L27" s="16"/>
    </row>
    <row r="28" spans="1:12" s="104" customFormat="1" ht="10.15" x14ac:dyDescent="0.3">
      <c r="A28" s="72" t="s">
        <v>7</v>
      </c>
      <c r="B28" s="15"/>
      <c r="C28" s="12"/>
      <c r="D28" s="12"/>
      <c r="E28" s="12"/>
      <c r="F28" s="82"/>
      <c r="G28" s="6"/>
      <c r="H28" s="6"/>
      <c r="I28" s="6"/>
      <c r="J28" s="6"/>
      <c r="K28" s="6"/>
      <c r="L28" s="16"/>
    </row>
    <row r="29" spans="1:12" s="104" customFormat="1" ht="12" thickBot="1" x14ac:dyDescent="0.3">
      <c r="A29" s="72" t="s">
        <v>8</v>
      </c>
      <c r="B29" s="17"/>
      <c r="C29" s="14"/>
      <c r="D29" s="14"/>
      <c r="E29" s="14"/>
      <c r="F29" s="112" t="s">
        <v>130</v>
      </c>
      <c r="G29" s="7"/>
      <c r="H29" s="7"/>
      <c r="I29" s="7"/>
      <c r="J29" s="7"/>
      <c r="K29" s="7"/>
      <c r="L29" s="18"/>
    </row>
    <row r="30" spans="1:12" s="104" customFormat="1" ht="12" thickBot="1" x14ac:dyDescent="0.3">
      <c r="A30" s="72" t="s">
        <v>6</v>
      </c>
      <c r="B30" s="78">
        <f>1+MAX($B$13:B29)</f>
        <v>5</v>
      </c>
      <c r="C30" s="59" t="s">
        <v>150</v>
      </c>
      <c r="D30" s="79"/>
      <c r="E30" s="59" t="s">
        <v>140</v>
      </c>
      <c r="F30" s="111" t="s">
        <v>151</v>
      </c>
      <c r="G30" s="59" t="s">
        <v>147</v>
      </c>
      <c r="H30" s="60">
        <v>600</v>
      </c>
      <c r="I30" s="83"/>
      <c r="J30" s="60" t="str">
        <f>IF(ISNUMBER(I30),ROUND(H30*I30,3),"")</f>
        <v/>
      </c>
      <c r="K30" s="62"/>
      <c r="L30" s="77">
        <f>ROUND(H30*K30,2)</f>
        <v>0</v>
      </c>
    </row>
    <row r="31" spans="1:12" s="104" customFormat="1" ht="10.15" x14ac:dyDescent="0.3">
      <c r="A31" s="72" t="s">
        <v>5</v>
      </c>
      <c r="B31" s="15"/>
      <c r="C31" s="12"/>
      <c r="D31" s="12"/>
      <c r="E31" s="12"/>
      <c r="F31" s="81"/>
      <c r="G31" s="6"/>
      <c r="H31" s="6"/>
      <c r="I31" s="6"/>
      <c r="J31" s="6"/>
      <c r="K31" s="6"/>
      <c r="L31" s="16"/>
    </row>
    <row r="32" spans="1:12" s="104" customFormat="1" ht="10.15" x14ac:dyDescent="0.3">
      <c r="A32" s="72" t="s">
        <v>7</v>
      </c>
      <c r="B32" s="15"/>
      <c r="C32" s="12"/>
      <c r="D32" s="12"/>
      <c r="E32" s="12"/>
      <c r="F32" s="82"/>
      <c r="G32" s="6"/>
      <c r="H32" s="6"/>
      <c r="I32" s="6"/>
      <c r="J32" s="6"/>
      <c r="K32" s="6"/>
      <c r="L32" s="16"/>
    </row>
    <row r="33" spans="1:12" s="104" customFormat="1" ht="12" thickBot="1" x14ac:dyDescent="0.3">
      <c r="A33" s="72" t="s">
        <v>8</v>
      </c>
      <c r="B33" s="17"/>
      <c r="C33" s="14"/>
      <c r="D33" s="14"/>
      <c r="E33" s="14"/>
      <c r="F33" s="112" t="s">
        <v>130</v>
      </c>
      <c r="G33" s="7"/>
      <c r="H33" s="7"/>
      <c r="I33" s="7"/>
      <c r="J33" s="7"/>
      <c r="K33" s="7"/>
      <c r="L33" s="18"/>
    </row>
    <row r="34" spans="1:12" s="104" customFormat="1" ht="12" thickBot="1" x14ac:dyDescent="0.3">
      <c r="A34" s="72" t="s">
        <v>6</v>
      </c>
      <c r="B34" s="78">
        <f>1+MAX($B$13:B33)</f>
        <v>6</v>
      </c>
      <c r="C34" s="59" t="s">
        <v>152</v>
      </c>
      <c r="D34" s="79"/>
      <c r="E34" s="59" t="s">
        <v>140</v>
      </c>
      <c r="F34" s="111" t="s">
        <v>153</v>
      </c>
      <c r="G34" s="59" t="s">
        <v>147</v>
      </c>
      <c r="H34" s="60">
        <v>40</v>
      </c>
      <c r="I34" s="83"/>
      <c r="J34" s="60" t="str">
        <f>IF(ISNUMBER(I34),ROUND(H34*I34,3),"")</f>
        <v/>
      </c>
      <c r="K34" s="62"/>
      <c r="L34" s="77">
        <f>ROUND(H34*K34,2)</f>
        <v>0</v>
      </c>
    </row>
    <row r="35" spans="1:12" s="104" customFormat="1" ht="10.15" x14ac:dyDescent="0.3">
      <c r="A35" s="72" t="s">
        <v>5</v>
      </c>
      <c r="B35" s="15"/>
      <c r="C35" s="12"/>
      <c r="D35" s="12"/>
      <c r="E35" s="12"/>
      <c r="F35" s="81"/>
      <c r="G35" s="6"/>
      <c r="H35" s="6"/>
      <c r="I35" s="6"/>
      <c r="J35" s="6"/>
      <c r="K35" s="6"/>
      <c r="L35" s="16"/>
    </row>
    <row r="36" spans="1:12" s="104" customFormat="1" ht="10.15" x14ac:dyDescent="0.3">
      <c r="A36" s="72" t="s">
        <v>7</v>
      </c>
      <c r="B36" s="15"/>
      <c r="C36" s="12"/>
      <c r="D36" s="12"/>
      <c r="E36" s="12"/>
      <c r="F36" s="82"/>
      <c r="G36" s="6"/>
      <c r="H36" s="6"/>
      <c r="I36" s="6"/>
      <c r="J36" s="6"/>
      <c r="K36" s="6"/>
      <c r="L36" s="16"/>
    </row>
    <row r="37" spans="1:12" s="104" customFormat="1" ht="12" thickBot="1" x14ac:dyDescent="0.3">
      <c r="A37" s="72" t="s">
        <v>8</v>
      </c>
      <c r="B37" s="17"/>
      <c r="C37" s="14"/>
      <c r="D37" s="14"/>
      <c r="E37" s="14"/>
      <c r="F37" s="112" t="s">
        <v>130</v>
      </c>
      <c r="G37" s="7"/>
      <c r="H37" s="7"/>
      <c r="I37" s="7"/>
      <c r="J37" s="7"/>
      <c r="K37" s="7"/>
      <c r="L37" s="18"/>
    </row>
    <row r="38" spans="1:12" s="104" customFormat="1" ht="12" thickBot="1" x14ac:dyDescent="0.3">
      <c r="A38" s="72" t="s">
        <v>6</v>
      </c>
      <c r="B38" s="78">
        <f>1+MAX($B$13:B37)</f>
        <v>7</v>
      </c>
      <c r="C38" s="59" t="s">
        <v>154</v>
      </c>
      <c r="D38" s="79"/>
      <c r="E38" s="59" t="s">
        <v>140</v>
      </c>
      <c r="F38" s="111" t="s">
        <v>155</v>
      </c>
      <c r="G38" s="59" t="s">
        <v>147</v>
      </c>
      <c r="H38" s="60">
        <v>300</v>
      </c>
      <c r="I38" s="83"/>
      <c r="J38" s="60" t="str">
        <f>IF(ISNUMBER(I38),ROUND(H38*I38,3),"")</f>
        <v/>
      </c>
      <c r="K38" s="62"/>
      <c r="L38" s="77">
        <f>ROUND(H38*K38,2)</f>
        <v>0</v>
      </c>
    </row>
    <row r="39" spans="1:12" s="104" customFormat="1" ht="10.15" x14ac:dyDescent="0.3">
      <c r="A39" s="72" t="s">
        <v>5</v>
      </c>
      <c r="B39" s="15"/>
      <c r="C39" s="12"/>
      <c r="D39" s="12"/>
      <c r="E39" s="12"/>
      <c r="F39" s="81"/>
      <c r="G39" s="6"/>
      <c r="H39" s="6"/>
      <c r="I39" s="6"/>
      <c r="J39" s="6"/>
      <c r="K39" s="6"/>
      <c r="L39" s="16"/>
    </row>
    <row r="40" spans="1:12" s="104" customFormat="1" ht="10.15" x14ac:dyDescent="0.3">
      <c r="A40" s="72" t="s">
        <v>7</v>
      </c>
      <c r="B40" s="15"/>
      <c r="C40" s="12"/>
      <c r="D40" s="12"/>
      <c r="E40" s="12"/>
      <c r="F40" s="82"/>
      <c r="G40" s="6"/>
      <c r="H40" s="6"/>
      <c r="I40" s="6"/>
      <c r="J40" s="6"/>
      <c r="K40" s="6"/>
      <c r="L40" s="16"/>
    </row>
    <row r="41" spans="1:12" s="104" customFormat="1" ht="12" thickBot="1" x14ac:dyDescent="0.3">
      <c r="A41" s="72" t="s">
        <v>8</v>
      </c>
      <c r="B41" s="17"/>
      <c r="C41" s="14"/>
      <c r="D41" s="14"/>
      <c r="E41" s="14"/>
      <c r="F41" s="112" t="s">
        <v>130</v>
      </c>
      <c r="G41" s="7"/>
      <c r="H41" s="7"/>
      <c r="I41" s="7"/>
      <c r="J41" s="7"/>
      <c r="K41" s="7"/>
      <c r="L41" s="18"/>
    </row>
    <row r="42" spans="1:12" s="104" customFormat="1" ht="12" thickBot="1" x14ac:dyDescent="0.3">
      <c r="A42" s="72" t="s">
        <v>6</v>
      </c>
      <c r="B42" s="78">
        <f>1+MAX($B$13:B41)</f>
        <v>8</v>
      </c>
      <c r="C42" s="59" t="s">
        <v>156</v>
      </c>
      <c r="D42" s="79"/>
      <c r="E42" s="59" t="s">
        <v>140</v>
      </c>
      <c r="F42" s="111" t="s">
        <v>157</v>
      </c>
      <c r="G42" s="59" t="s">
        <v>158</v>
      </c>
      <c r="H42" s="60">
        <v>120</v>
      </c>
      <c r="I42" s="83"/>
      <c r="J42" s="60" t="str">
        <f>IF(ISNUMBER(I42),ROUND(H42*I42,3),"")</f>
        <v/>
      </c>
      <c r="K42" s="62"/>
      <c r="L42" s="77">
        <f>ROUND(H42*K42,2)</f>
        <v>0</v>
      </c>
    </row>
    <row r="43" spans="1:12" s="104" customFormat="1" ht="10.15" x14ac:dyDescent="0.3">
      <c r="A43" s="72" t="s">
        <v>5</v>
      </c>
      <c r="B43" s="15"/>
      <c r="C43" s="12"/>
      <c r="D43" s="12"/>
      <c r="E43" s="12"/>
      <c r="F43" s="81"/>
      <c r="G43" s="6"/>
      <c r="H43" s="6"/>
      <c r="I43" s="6"/>
      <c r="J43" s="6"/>
      <c r="K43" s="6"/>
      <c r="L43" s="16"/>
    </row>
    <row r="44" spans="1:12" s="104" customFormat="1" ht="10.15" x14ac:dyDescent="0.3">
      <c r="A44" s="72" t="s">
        <v>7</v>
      </c>
      <c r="B44" s="15"/>
      <c r="C44" s="12"/>
      <c r="D44" s="12"/>
      <c r="E44" s="12"/>
      <c r="F44" s="82"/>
      <c r="G44" s="6"/>
      <c r="H44" s="6"/>
      <c r="I44" s="6"/>
      <c r="J44" s="6"/>
      <c r="K44" s="6"/>
      <c r="L44" s="16"/>
    </row>
    <row r="45" spans="1:12" s="104" customFormat="1" ht="12" thickBot="1" x14ac:dyDescent="0.3">
      <c r="A45" s="72" t="s">
        <v>8</v>
      </c>
      <c r="B45" s="17"/>
      <c r="C45" s="14"/>
      <c r="D45" s="14"/>
      <c r="E45" s="14"/>
      <c r="F45" s="112" t="s">
        <v>130</v>
      </c>
      <c r="G45" s="7"/>
      <c r="H45" s="7"/>
      <c r="I45" s="7"/>
      <c r="J45" s="7"/>
      <c r="K45" s="7"/>
      <c r="L45" s="18"/>
    </row>
    <row r="46" spans="1:12" s="104" customFormat="1" ht="12" thickBot="1" x14ac:dyDescent="0.3">
      <c r="A46" s="72" t="s">
        <v>6</v>
      </c>
      <c r="B46" s="78">
        <f>1+MAX($B$13:B45)</f>
        <v>9</v>
      </c>
      <c r="C46" s="59" t="s">
        <v>159</v>
      </c>
      <c r="D46" s="79"/>
      <c r="E46" s="59" t="s">
        <v>140</v>
      </c>
      <c r="F46" s="111" t="s">
        <v>160</v>
      </c>
      <c r="G46" s="59" t="s">
        <v>158</v>
      </c>
      <c r="H46" s="60">
        <v>12</v>
      </c>
      <c r="I46" s="83"/>
      <c r="J46" s="60" t="str">
        <f>IF(ISNUMBER(I46),ROUND(H46*I46,3),"")</f>
        <v/>
      </c>
      <c r="K46" s="62"/>
      <c r="L46" s="77">
        <f>ROUND(H46*K46,2)</f>
        <v>0</v>
      </c>
    </row>
    <row r="47" spans="1:12" s="104" customFormat="1" ht="10.15" x14ac:dyDescent="0.3">
      <c r="A47" s="72" t="s">
        <v>5</v>
      </c>
      <c r="B47" s="15"/>
      <c r="C47" s="12"/>
      <c r="D47" s="12"/>
      <c r="E47" s="12"/>
      <c r="F47" s="81"/>
      <c r="G47" s="6"/>
      <c r="H47" s="6"/>
      <c r="I47" s="6"/>
      <c r="J47" s="6"/>
      <c r="K47" s="6"/>
      <c r="L47" s="16"/>
    </row>
    <row r="48" spans="1:12" s="104" customFormat="1" ht="10.15" x14ac:dyDescent="0.3">
      <c r="A48" s="72" t="s">
        <v>7</v>
      </c>
      <c r="B48" s="15"/>
      <c r="C48" s="12"/>
      <c r="D48" s="12"/>
      <c r="E48" s="12"/>
      <c r="F48" s="82"/>
      <c r="G48" s="6"/>
      <c r="H48" s="6"/>
      <c r="I48" s="6"/>
      <c r="J48" s="6"/>
      <c r="K48" s="6"/>
      <c r="L48" s="16"/>
    </row>
    <row r="49" spans="1:12" s="104" customFormat="1" ht="12" thickBot="1" x14ac:dyDescent="0.3">
      <c r="A49" s="72" t="s">
        <v>8</v>
      </c>
      <c r="B49" s="17"/>
      <c r="C49" s="14"/>
      <c r="D49" s="14"/>
      <c r="E49" s="14"/>
      <c r="F49" s="112" t="s">
        <v>130</v>
      </c>
      <c r="G49" s="7"/>
      <c r="H49" s="7"/>
      <c r="I49" s="7"/>
      <c r="J49" s="7"/>
      <c r="K49" s="7"/>
      <c r="L49" s="18"/>
    </row>
    <row r="50" spans="1:12" s="104" customFormat="1" ht="12" thickBot="1" x14ac:dyDescent="0.3">
      <c r="A50" s="72" t="s">
        <v>6</v>
      </c>
      <c r="B50" s="78">
        <f>1+MAX($B$13:B49)</f>
        <v>10</v>
      </c>
      <c r="C50" s="59" t="s">
        <v>161</v>
      </c>
      <c r="D50" s="79"/>
      <c r="E50" s="59" t="s">
        <v>140</v>
      </c>
      <c r="F50" s="111" t="s">
        <v>162</v>
      </c>
      <c r="G50" s="59" t="s">
        <v>158</v>
      </c>
      <c r="H50" s="60">
        <v>1</v>
      </c>
      <c r="I50" s="83"/>
      <c r="J50" s="60" t="str">
        <f>IF(ISNUMBER(I50),ROUND(H50*I50,3),"")</f>
        <v/>
      </c>
      <c r="K50" s="62"/>
      <c r="L50" s="77">
        <f>ROUND(H50*K50,2)</f>
        <v>0</v>
      </c>
    </row>
    <row r="51" spans="1:12" s="104" customFormat="1" ht="10.15" x14ac:dyDescent="0.3">
      <c r="A51" s="72" t="s">
        <v>5</v>
      </c>
      <c r="B51" s="15"/>
      <c r="C51" s="12"/>
      <c r="D51" s="12"/>
      <c r="E51" s="12"/>
      <c r="F51" s="81"/>
      <c r="G51" s="6"/>
      <c r="H51" s="6"/>
      <c r="I51" s="6"/>
      <c r="J51" s="6"/>
      <c r="K51" s="6"/>
      <c r="L51" s="16"/>
    </row>
    <row r="52" spans="1:12" s="104" customFormat="1" ht="10.15" x14ac:dyDescent="0.3">
      <c r="A52" s="72" t="s">
        <v>7</v>
      </c>
      <c r="B52" s="15"/>
      <c r="C52" s="12"/>
      <c r="D52" s="12"/>
      <c r="E52" s="12"/>
      <c r="F52" s="82"/>
      <c r="G52" s="6"/>
      <c r="H52" s="6"/>
      <c r="I52" s="6"/>
      <c r="J52" s="6"/>
      <c r="K52" s="6"/>
      <c r="L52" s="16"/>
    </row>
    <row r="53" spans="1:12" s="104" customFormat="1" ht="12" thickBot="1" x14ac:dyDescent="0.3">
      <c r="A53" s="72" t="s">
        <v>8</v>
      </c>
      <c r="B53" s="17"/>
      <c r="C53" s="14"/>
      <c r="D53" s="14"/>
      <c r="E53" s="14"/>
      <c r="F53" s="112" t="s">
        <v>130</v>
      </c>
      <c r="G53" s="7"/>
      <c r="H53" s="7"/>
      <c r="I53" s="7"/>
      <c r="J53" s="7"/>
      <c r="K53" s="7"/>
      <c r="L53" s="18"/>
    </row>
    <row r="54" spans="1:12" s="104" customFormat="1" ht="12" thickBot="1" x14ac:dyDescent="0.3">
      <c r="A54" s="72" t="s">
        <v>6</v>
      </c>
      <c r="B54" s="78">
        <f>1+MAX($B$13:B53)</f>
        <v>11</v>
      </c>
      <c r="C54" s="59" t="s">
        <v>163</v>
      </c>
      <c r="D54" s="79"/>
      <c r="E54" s="59" t="s">
        <v>140</v>
      </c>
      <c r="F54" s="111" t="s">
        <v>164</v>
      </c>
      <c r="G54" s="59" t="s">
        <v>142</v>
      </c>
      <c r="H54" s="60">
        <v>180</v>
      </c>
      <c r="I54" s="83"/>
      <c r="J54" s="60" t="str">
        <f>IF(ISNUMBER(I54),ROUND(H54*I54,3),"")</f>
        <v/>
      </c>
      <c r="K54" s="62"/>
      <c r="L54" s="77">
        <f>ROUND(H54*K54,2)</f>
        <v>0</v>
      </c>
    </row>
    <row r="55" spans="1:12" s="104" customFormat="1" ht="10.15" x14ac:dyDescent="0.3">
      <c r="A55" s="72" t="s">
        <v>5</v>
      </c>
      <c r="B55" s="15"/>
      <c r="C55" s="12"/>
      <c r="D55" s="12"/>
      <c r="E55" s="12"/>
      <c r="F55" s="81"/>
      <c r="G55" s="6"/>
      <c r="H55" s="6"/>
      <c r="I55" s="6"/>
      <c r="J55" s="6"/>
      <c r="K55" s="6"/>
      <c r="L55" s="16"/>
    </row>
    <row r="56" spans="1:12" s="104" customFormat="1" ht="10.15" x14ac:dyDescent="0.3">
      <c r="A56" s="72" t="s">
        <v>7</v>
      </c>
      <c r="B56" s="15"/>
      <c r="C56" s="12"/>
      <c r="D56" s="12"/>
      <c r="E56" s="12"/>
      <c r="F56" s="82"/>
      <c r="G56" s="6"/>
      <c r="H56" s="6"/>
      <c r="I56" s="6"/>
      <c r="J56" s="6"/>
      <c r="K56" s="6"/>
      <c r="L56" s="16"/>
    </row>
    <row r="57" spans="1:12" s="104" customFormat="1" ht="12" thickBot="1" x14ac:dyDescent="0.3">
      <c r="A57" s="72" t="s">
        <v>8</v>
      </c>
      <c r="B57" s="17"/>
      <c r="C57" s="14"/>
      <c r="D57" s="14"/>
      <c r="E57" s="14"/>
      <c r="F57" s="112" t="s">
        <v>130</v>
      </c>
      <c r="G57" s="7"/>
      <c r="H57" s="7"/>
      <c r="I57" s="7"/>
      <c r="J57" s="7"/>
      <c r="K57" s="7"/>
      <c r="L57" s="18"/>
    </row>
    <row r="58" spans="1:12" s="104" customFormat="1" ht="23.25" thickBot="1" x14ac:dyDescent="0.3">
      <c r="A58" s="72" t="s">
        <v>6</v>
      </c>
      <c r="B58" s="78">
        <f>1+MAX($B$13:B57)</f>
        <v>12</v>
      </c>
      <c r="C58" s="59" t="s">
        <v>165</v>
      </c>
      <c r="D58" s="79"/>
      <c r="E58" s="59" t="s">
        <v>140</v>
      </c>
      <c r="F58" s="111" t="s">
        <v>166</v>
      </c>
      <c r="G58" s="59" t="s">
        <v>147</v>
      </c>
      <c r="H58" s="60">
        <v>1</v>
      </c>
      <c r="I58" s="83"/>
      <c r="J58" s="60" t="str">
        <f>IF(ISNUMBER(I58),ROUND(H58*I58,3),"")</f>
        <v/>
      </c>
      <c r="K58" s="62"/>
      <c r="L58" s="77">
        <f>ROUND(H58*K58,2)</f>
        <v>0</v>
      </c>
    </row>
    <row r="59" spans="1:12" s="104" customFormat="1" ht="10.15" x14ac:dyDescent="0.3">
      <c r="A59" s="72" t="s">
        <v>5</v>
      </c>
      <c r="B59" s="15"/>
      <c r="C59" s="12"/>
      <c r="D59" s="12"/>
      <c r="E59" s="12"/>
      <c r="F59" s="81"/>
      <c r="G59" s="6"/>
      <c r="H59" s="6"/>
      <c r="I59" s="6"/>
      <c r="J59" s="6"/>
      <c r="K59" s="6"/>
      <c r="L59" s="16"/>
    </row>
    <row r="60" spans="1:12" s="104" customFormat="1" ht="10.15" x14ac:dyDescent="0.3">
      <c r="A60" s="72" t="s">
        <v>7</v>
      </c>
      <c r="B60" s="15"/>
      <c r="C60" s="12"/>
      <c r="D60" s="12"/>
      <c r="E60" s="12"/>
      <c r="F60" s="82"/>
      <c r="G60" s="6"/>
      <c r="H60" s="6"/>
      <c r="I60" s="6"/>
      <c r="J60" s="6"/>
      <c r="K60" s="6"/>
      <c r="L60" s="16"/>
    </row>
    <row r="61" spans="1:12" s="104" customFormat="1" ht="12" thickBot="1" x14ac:dyDescent="0.3">
      <c r="A61" s="72" t="s">
        <v>8</v>
      </c>
      <c r="B61" s="17"/>
      <c r="C61" s="14"/>
      <c r="D61" s="14"/>
      <c r="E61" s="14"/>
      <c r="F61" s="112" t="s">
        <v>130</v>
      </c>
      <c r="G61" s="7"/>
      <c r="H61" s="7"/>
      <c r="I61" s="7"/>
      <c r="J61" s="7"/>
      <c r="K61" s="7"/>
      <c r="L61" s="18"/>
    </row>
    <row r="62" spans="1:12" s="104" customFormat="1" ht="23.25" thickBot="1" x14ac:dyDescent="0.3">
      <c r="A62" s="72" t="s">
        <v>6</v>
      </c>
      <c r="B62" s="78">
        <f>1+MAX($B$13:B61)</f>
        <v>13</v>
      </c>
      <c r="C62" s="59" t="s">
        <v>167</v>
      </c>
      <c r="D62" s="79"/>
      <c r="E62" s="59" t="s">
        <v>140</v>
      </c>
      <c r="F62" s="111" t="s">
        <v>168</v>
      </c>
      <c r="G62" s="59" t="s">
        <v>147</v>
      </c>
      <c r="H62" s="60">
        <v>10</v>
      </c>
      <c r="I62" s="83"/>
      <c r="J62" s="60" t="str">
        <f>IF(ISNUMBER(I62),ROUND(H62*I62,3),"")</f>
        <v/>
      </c>
      <c r="K62" s="62"/>
      <c r="L62" s="77">
        <f>ROUND(H62*K62,2)</f>
        <v>0</v>
      </c>
    </row>
    <row r="63" spans="1:12" s="104" customFormat="1" ht="10.15" x14ac:dyDescent="0.3">
      <c r="A63" s="72" t="s">
        <v>5</v>
      </c>
      <c r="B63" s="15"/>
      <c r="C63" s="12"/>
      <c r="D63" s="12"/>
      <c r="E63" s="12"/>
      <c r="F63" s="81"/>
      <c r="G63" s="6"/>
      <c r="H63" s="6"/>
      <c r="I63" s="6"/>
      <c r="J63" s="6"/>
      <c r="K63" s="6"/>
      <c r="L63" s="16"/>
    </row>
    <row r="64" spans="1:12" s="104" customFormat="1" ht="10.15" x14ac:dyDescent="0.3">
      <c r="A64" s="72" t="s">
        <v>7</v>
      </c>
      <c r="B64" s="15"/>
      <c r="C64" s="12"/>
      <c r="D64" s="12"/>
      <c r="E64" s="12"/>
      <c r="F64" s="82"/>
      <c r="G64" s="6"/>
      <c r="H64" s="6"/>
      <c r="I64" s="6"/>
      <c r="J64" s="6"/>
      <c r="K64" s="6"/>
      <c r="L64" s="16"/>
    </row>
    <row r="65" spans="1:12" s="104" customFormat="1" ht="12" thickBot="1" x14ac:dyDescent="0.3">
      <c r="A65" s="72" t="s">
        <v>8</v>
      </c>
      <c r="B65" s="17"/>
      <c r="C65" s="14"/>
      <c r="D65" s="14"/>
      <c r="E65" s="14"/>
      <c r="F65" s="112" t="s">
        <v>130</v>
      </c>
      <c r="G65" s="7"/>
      <c r="H65" s="7"/>
      <c r="I65" s="7"/>
      <c r="J65" s="7"/>
      <c r="K65" s="7"/>
      <c r="L65" s="18"/>
    </row>
    <row r="66" spans="1:12" s="104" customFormat="1" ht="26.25" customHeight="1" thickBot="1" x14ac:dyDescent="0.3">
      <c r="A66" s="72" t="s">
        <v>6</v>
      </c>
      <c r="B66" s="78">
        <f>1+MAX($B$13:B65)</f>
        <v>14</v>
      </c>
      <c r="C66" s="59" t="s">
        <v>169</v>
      </c>
      <c r="D66" s="79"/>
      <c r="E66" s="59" t="s">
        <v>140</v>
      </c>
      <c r="F66" s="111" t="s">
        <v>170</v>
      </c>
      <c r="G66" s="59" t="s">
        <v>147</v>
      </c>
      <c r="H66" s="60">
        <v>1</v>
      </c>
      <c r="I66" s="83"/>
      <c r="J66" s="60" t="str">
        <f>IF(ISNUMBER(I66),ROUND(H66*I66,3),"")</f>
        <v/>
      </c>
      <c r="K66" s="62"/>
      <c r="L66" s="77">
        <f>ROUND(H66*K66,2)</f>
        <v>0</v>
      </c>
    </row>
    <row r="67" spans="1:12" s="104" customFormat="1" ht="10.15" x14ac:dyDescent="0.3">
      <c r="A67" s="72" t="s">
        <v>5</v>
      </c>
      <c r="B67" s="15"/>
      <c r="C67" s="12"/>
      <c r="D67" s="12"/>
      <c r="E67" s="12"/>
      <c r="F67" s="81"/>
      <c r="G67" s="6"/>
      <c r="H67" s="6"/>
      <c r="I67" s="6"/>
      <c r="J67" s="6"/>
      <c r="K67" s="6"/>
      <c r="L67" s="16"/>
    </row>
    <row r="68" spans="1:12" s="104" customFormat="1" ht="10.15" x14ac:dyDescent="0.3">
      <c r="A68" s="72" t="s">
        <v>7</v>
      </c>
      <c r="B68" s="15"/>
      <c r="C68" s="12"/>
      <c r="D68" s="12"/>
      <c r="E68" s="12"/>
      <c r="F68" s="82"/>
      <c r="G68" s="6"/>
      <c r="H68" s="6"/>
      <c r="I68" s="6"/>
      <c r="J68" s="6"/>
      <c r="K68" s="6"/>
      <c r="L68" s="16"/>
    </row>
    <row r="69" spans="1:12" s="104" customFormat="1" ht="12" thickBot="1" x14ac:dyDescent="0.3">
      <c r="A69" s="72" t="s">
        <v>8</v>
      </c>
      <c r="B69" s="17"/>
      <c r="C69" s="14"/>
      <c r="D69" s="14"/>
      <c r="E69" s="14"/>
      <c r="F69" s="112" t="s">
        <v>130</v>
      </c>
      <c r="G69" s="7"/>
      <c r="H69" s="7"/>
      <c r="I69" s="7"/>
      <c r="J69" s="7"/>
      <c r="K69" s="7"/>
      <c r="L69" s="18"/>
    </row>
    <row r="70" spans="1:12" s="104" customFormat="1" ht="12" thickBot="1" x14ac:dyDescent="0.3">
      <c r="A70" s="72" t="s">
        <v>6</v>
      </c>
      <c r="B70" s="78">
        <f>1+MAX($B$13:B69)</f>
        <v>15</v>
      </c>
      <c r="C70" s="59" t="s">
        <v>171</v>
      </c>
      <c r="D70" s="79"/>
      <c r="E70" s="59" t="s">
        <v>140</v>
      </c>
      <c r="F70" s="111" t="s">
        <v>172</v>
      </c>
      <c r="G70" s="59" t="s">
        <v>147</v>
      </c>
      <c r="H70" s="60">
        <v>6</v>
      </c>
      <c r="I70" s="83"/>
      <c r="J70" s="60" t="str">
        <f>IF(ISNUMBER(I70),ROUND(H70*I70,3),"")</f>
        <v/>
      </c>
      <c r="K70" s="62"/>
      <c r="L70" s="77">
        <f>ROUND(H70*K70,2)</f>
        <v>0</v>
      </c>
    </row>
    <row r="71" spans="1:12" s="104" customFormat="1" ht="10.15" x14ac:dyDescent="0.3">
      <c r="A71" s="72" t="s">
        <v>5</v>
      </c>
      <c r="B71" s="15"/>
      <c r="C71" s="12"/>
      <c r="D71" s="12"/>
      <c r="E71" s="12"/>
      <c r="F71" s="81"/>
      <c r="G71" s="6"/>
      <c r="H71" s="6"/>
      <c r="I71" s="6"/>
      <c r="J71" s="6"/>
      <c r="K71" s="6"/>
      <c r="L71" s="16"/>
    </row>
    <row r="72" spans="1:12" s="104" customFormat="1" ht="10.15" x14ac:dyDescent="0.3">
      <c r="A72" s="72" t="s">
        <v>7</v>
      </c>
      <c r="B72" s="15"/>
      <c r="C72" s="12"/>
      <c r="D72" s="12"/>
      <c r="E72" s="12"/>
      <c r="F72" s="82"/>
      <c r="G72" s="6"/>
      <c r="H72" s="6"/>
      <c r="I72" s="6"/>
      <c r="J72" s="6"/>
      <c r="K72" s="6"/>
      <c r="L72" s="16"/>
    </row>
    <row r="73" spans="1:12" s="104" customFormat="1" ht="12" thickBot="1" x14ac:dyDescent="0.3">
      <c r="A73" s="72" t="s">
        <v>8</v>
      </c>
      <c r="B73" s="17"/>
      <c r="C73" s="14"/>
      <c r="D73" s="14"/>
      <c r="E73" s="14"/>
      <c r="F73" s="112" t="s">
        <v>130</v>
      </c>
      <c r="G73" s="7"/>
      <c r="H73" s="7"/>
      <c r="I73" s="7"/>
      <c r="J73" s="7"/>
      <c r="K73" s="7"/>
      <c r="L73" s="18"/>
    </row>
    <row r="74" spans="1:12" s="104" customFormat="1" ht="12" thickBot="1" x14ac:dyDescent="0.3">
      <c r="A74" s="72" t="s">
        <v>6</v>
      </c>
      <c r="B74" s="78">
        <f>1+MAX($B$13:B73)</f>
        <v>16</v>
      </c>
      <c r="C74" s="59" t="s">
        <v>173</v>
      </c>
      <c r="D74" s="79"/>
      <c r="E74" s="59" t="s">
        <v>140</v>
      </c>
      <c r="F74" s="111" t="s">
        <v>174</v>
      </c>
      <c r="G74" s="59" t="s">
        <v>147</v>
      </c>
      <c r="H74" s="60">
        <v>1</v>
      </c>
      <c r="I74" s="83"/>
      <c r="J74" s="60" t="str">
        <f>IF(ISNUMBER(I74),ROUND(H74*I74,3),"")</f>
        <v/>
      </c>
      <c r="K74" s="62"/>
      <c r="L74" s="77">
        <f>ROUND(H74*K74,2)</f>
        <v>0</v>
      </c>
    </row>
    <row r="75" spans="1:12" s="104" customFormat="1" ht="10.15" x14ac:dyDescent="0.3">
      <c r="A75" s="72" t="s">
        <v>5</v>
      </c>
      <c r="B75" s="15"/>
      <c r="C75" s="12"/>
      <c r="D75" s="12"/>
      <c r="E75" s="12"/>
      <c r="F75" s="81"/>
      <c r="G75" s="6"/>
      <c r="H75" s="6"/>
      <c r="I75" s="6"/>
      <c r="J75" s="6"/>
      <c r="K75" s="6"/>
      <c r="L75" s="16"/>
    </row>
    <row r="76" spans="1:12" s="104" customFormat="1" ht="10.15" x14ac:dyDescent="0.3">
      <c r="A76" s="72" t="s">
        <v>7</v>
      </c>
      <c r="B76" s="15"/>
      <c r="C76" s="12"/>
      <c r="D76" s="12"/>
      <c r="E76" s="12"/>
      <c r="F76" s="82"/>
      <c r="G76" s="6"/>
      <c r="H76" s="6"/>
      <c r="I76" s="6"/>
      <c r="J76" s="6"/>
      <c r="K76" s="6"/>
      <c r="L76" s="16"/>
    </row>
    <row r="77" spans="1:12" s="104" customFormat="1" ht="12" thickBot="1" x14ac:dyDescent="0.3">
      <c r="A77" s="72" t="s">
        <v>8</v>
      </c>
      <c r="B77" s="17"/>
      <c r="C77" s="14"/>
      <c r="D77" s="14"/>
      <c r="E77" s="14"/>
      <c r="F77" s="112" t="s">
        <v>130</v>
      </c>
      <c r="G77" s="7"/>
      <c r="H77" s="7"/>
      <c r="I77" s="7"/>
      <c r="J77" s="7"/>
      <c r="K77" s="7"/>
      <c r="L77" s="18"/>
    </row>
    <row r="78" spans="1:12" s="104" customFormat="1" ht="12" thickBot="1" x14ac:dyDescent="0.3">
      <c r="A78" s="72" t="s">
        <v>6</v>
      </c>
      <c r="B78" s="78">
        <f>1+MAX($B$13:B77)</f>
        <v>17</v>
      </c>
      <c r="C78" s="59" t="s">
        <v>175</v>
      </c>
      <c r="D78" s="79"/>
      <c r="E78" s="59" t="s">
        <v>140</v>
      </c>
      <c r="F78" s="111" t="s">
        <v>176</v>
      </c>
      <c r="G78" s="59" t="s">
        <v>147</v>
      </c>
      <c r="H78" s="60">
        <v>2</v>
      </c>
      <c r="I78" s="83"/>
      <c r="J78" s="60" t="str">
        <f>IF(ISNUMBER(I78),ROUND(H78*I78,3),"")</f>
        <v/>
      </c>
      <c r="K78" s="62"/>
      <c r="L78" s="77">
        <f>ROUND(H78*K78,2)</f>
        <v>0</v>
      </c>
    </row>
    <row r="79" spans="1:12" s="104" customFormat="1" ht="10.15" x14ac:dyDescent="0.3">
      <c r="A79" s="72" t="s">
        <v>5</v>
      </c>
      <c r="B79" s="15"/>
      <c r="C79" s="12"/>
      <c r="D79" s="12"/>
      <c r="E79" s="12"/>
      <c r="F79" s="81"/>
      <c r="G79" s="6"/>
      <c r="H79" s="6"/>
      <c r="I79" s="6"/>
      <c r="J79" s="6"/>
      <c r="K79" s="6"/>
      <c r="L79" s="16"/>
    </row>
    <row r="80" spans="1:12" s="104" customFormat="1" ht="10.15" x14ac:dyDescent="0.3">
      <c r="A80" s="72" t="s">
        <v>7</v>
      </c>
      <c r="B80" s="15"/>
      <c r="C80" s="12"/>
      <c r="D80" s="12"/>
      <c r="E80" s="12"/>
      <c r="F80" s="82"/>
      <c r="G80" s="6"/>
      <c r="H80" s="6"/>
      <c r="I80" s="6"/>
      <c r="J80" s="6"/>
      <c r="K80" s="6"/>
      <c r="L80" s="16"/>
    </row>
    <row r="81" spans="1:12" s="104" customFormat="1" ht="12" thickBot="1" x14ac:dyDescent="0.3">
      <c r="A81" s="72" t="s">
        <v>8</v>
      </c>
      <c r="B81" s="17"/>
      <c r="C81" s="14"/>
      <c r="D81" s="14"/>
      <c r="E81" s="14"/>
      <c r="F81" s="112" t="s">
        <v>130</v>
      </c>
      <c r="G81" s="7"/>
      <c r="H81" s="7"/>
      <c r="I81" s="7"/>
      <c r="J81" s="7"/>
      <c r="K81" s="7"/>
      <c r="L81" s="18"/>
    </row>
    <row r="82" spans="1:12" s="104" customFormat="1" ht="12" thickBot="1" x14ac:dyDescent="0.3">
      <c r="A82" s="72" t="s">
        <v>6</v>
      </c>
      <c r="B82" s="78">
        <f>1+MAX($B$13:B81)</f>
        <v>18</v>
      </c>
      <c r="C82" s="59" t="s">
        <v>177</v>
      </c>
      <c r="D82" s="79"/>
      <c r="E82" s="59" t="s">
        <v>140</v>
      </c>
      <c r="F82" s="111" t="s">
        <v>178</v>
      </c>
      <c r="G82" s="59" t="s">
        <v>147</v>
      </c>
      <c r="H82" s="60">
        <v>1</v>
      </c>
      <c r="I82" s="83"/>
      <c r="J82" s="60" t="str">
        <f>IF(ISNUMBER(I82),ROUND(H82*I82,3),"")</f>
        <v/>
      </c>
      <c r="K82" s="62"/>
      <c r="L82" s="77">
        <f>ROUND(H82*K82,2)</f>
        <v>0</v>
      </c>
    </row>
    <row r="83" spans="1:12" s="104" customFormat="1" ht="10.15" x14ac:dyDescent="0.3">
      <c r="A83" s="72" t="s">
        <v>5</v>
      </c>
      <c r="B83" s="15"/>
      <c r="C83" s="12"/>
      <c r="D83" s="12"/>
      <c r="E83" s="12"/>
      <c r="F83" s="81"/>
      <c r="G83" s="6"/>
      <c r="H83" s="6"/>
      <c r="I83" s="6"/>
      <c r="J83" s="6"/>
      <c r="K83" s="6"/>
      <c r="L83" s="16"/>
    </row>
    <row r="84" spans="1:12" s="104" customFormat="1" ht="10.15" x14ac:dyDescent="0.3">
      <c r="A84" s="72" t="s">
        <v>7</v>
      </c>
      <c r="B84" s="15"/>
      <c r="C84" s="12"/>
      <c r="D84" s="12"/>
      <c r="E84" s="12"/>
      <c r="F84" s="82"/>
      <c r="G84" s="6"/>
      <c r="H84" s="6"/>
      <c r="I84" s="6"/>
      <c r="J84" s="6"/>
      <c r="K84" s="6"/>
      <c r="L84" s="16"/>
    </row>
    <row r="85" spans="1:12" s="104" customFormat="1" ht="12" thickBot="1" x14ac:dyDescent="0.3">
      <c r="A85" s="72" t="s">
        <v>8</v>
      </c>
      <c r="B85" s="17"/>
      <c r="C85" s="14"/>
      <c r="D85" s="14"/>
      <c r="E85" s="14"/>
      <c r="F85" s="112" t="s">
        <v>130</v>
      </c>
      <c r="G85" s="7"/>
      <c r="H85" s="7"/>
      <c r="I85" s="7"/>
      <c r="J85" s="7"/>
      <c r="K85" s="7"/>
      <c r="L85" s="18"/>
    </row>
    <row r="86" spans="1:12" s="104" customFormat="1" ht="12" thickBot="1" x14ac:dyDescent="0.3">
      <c r="A86" s="72" t="s">
        <v>6</v>
      </c>
      <c r="B86" s="78">
        <f>1+MAX($B$13:B85)</f>
        <v>19</v>
      </c>
      <c r="C86" s="59" t="s">
        <v>235</v>
      </c>
      <c r="D86" s="79"/>
      <c r="E86" s="59" t="s">
        <v>140</v>
      </c>
      <c r="F86" s="111" t="s">
        <v>236</v>
      </c>
      <c r="G86" s="59" t="s">
        <v>147</v>
      </c>
      <c r="H86" s="60">
        <v>1</v>
      </c>
      <c r="I86" s="83"/>
      <c r="J86" s="60"/>
      <c r="K86" s="62"/>
      <c r="L86" s="77">
        <f>ROUND(H86*K86,2)</f>
        <v>0</v>
      </c>
    </row>
    <row r="87" spans="1:12" s="104" customFormat="1" ht="10.15" x14ac:dyDescent="0.3">
      <c r="A87" s="72" t="s">
        <v>5</v>
      </c>
      <c r="B87" s="15"/>
      <c r="C87" s="12"/>
      <c r="D87" s="12"/>
      <c r="E87" s="12"/>
      <c r="F87" s="81"/>
      <c r="G87" s="6"/>
      <c r="H87" s="6"/>
      <c r="I87" s="6"/>
      <c r="J87" s="6"/>
      <c r="K87" s="6"/>
      <c r="L87" s="16"/>
    </row>
    <row r="88" spans="1:12" s="104" customFormat="1" ht="10.15" x14ac:dyDescent="0.3">
      <c r="A88" s="72" t="s">
        <v>7</v>
      </c>
      <c r="B88" s="15"/>
      <c r="C88" s="12"/>
      <c r="D88" s="12"/>
      <c r="E88" s="12"/>
      <c r="F88" s="82"/>
      <c r="G88" s="6"/>
      <c r="H88" s="6"/>
      <c r="I88" s="6"/>
      <c r="J88" s="6"/>
      <c r="K88" s="6"/>
      <c r="L88" s="16"/>
    </row>
    <row r="89" spans="1:12" s="104" customFormat="1" ht="12" thickBot="1" x14ac:dyDescent="0.3">
      <c r="A89" s="72" t="s">
        <v>8</v>
      </c>
      <c r="B89" s="17"/>
      <c r="C89" s="14"/>
      <c r="D89" s="14"/>
      <c r="E89" s="14"/>
      <c r="F89" s="112" t="s">
        <v>130</v>
      </c>
      <c r="G89" s="7"/>
      <c r="H89" s="7"/>
      <c r="I89" s="7"/>
      <c r="J89" s="7"/>
      <c r="K89" s="7"/>
      <c r="L89" s="18"/>
    </row>
    <row r="90" spans="1:12" s="104" customFormat="1" ht="13.5" customHeight="1" thickBot="1" x14ac:dyDescent="0.3">
      <c r="A90" s="72" t="s">
        <v>6</v>
      </c>
      <c r="B90" s="78">
        <f>1+MAX($B$13:B89)</f>
        <v>20</v>
      </c>
      <c r="C90" s="59" t="s">
        <v>237</v>
      </c>
      <c r="D90" s="79"/>
      <c r="E90" s="59" t="s">
        <v>140</v>
      </c>
      <c r="F90" s="111" t="s">
        <v>238</v>
      </c>
      <c r="G90" s="59" t="s">
        <v>147</v>
      </c>
      <c r="H90" s="60">
        <v>70</v>
      </c>
      <c r="I90" s="83"/>
      <c r="J90" s="60"/>
      <c r="K90" s="62"/>
      <c r="L90" s="77">
        <f>ROUND((ROUND(H90,3))*(ROUND(K90,2)),2)</f>
        <v>0</v>
      </c>
    </row>
    <row r="91" spans="1:12" s="104" customFormat="1" ht="12.75" customHeight="1" x14ac:dyDescent="0.25">
      <c r="A91" s="72" t="s">
        <v>5</v>
      </c>
      <c r="B91" s="15"/>
      <c r="C91" s="12"/>
      <c r="D91" s="12"/>
      <c r="E91" s="12"/>
      <c r="F91" s="81"/>
      <c r="G91" s="6"/>
      <c r="H91" s="6"/>
      <c r="I91" s="6"/>
      <c r="J91" s="6"/>
      <c r="K91" s="6"/>
      <c r="L91" s="16"/>
    </row>
    <row r="92" spans="1:12" s="104" customFormat="1" ht="12.75" customHeight="1" x14ac:dyDescent="0.25">
      <c r="A92" s="72" t="s">
        <v>7</v>
      </c>
      <c r="B92" s="15"/>
      <c r="C92" s="12"/>
      <c r="D92" s="12"/>
      <c r="E92" s="12"/>
      <c r="F92" s="82"/>
      <c r="G92" s="6"/>
      <c r="H92" s="6"/>
      <c r="I92" s="6"/>
      <c r="J92" s="6"/>
      <c r="K92" s="6"/>
      <c r="L92" s="16"/>
    </row>
    <row r="93" spans="1:12" s="104" customFormat="1" ht="12.75" customHeight="1" thickBot="1" x14ac:dyDescent="0.3">
      <c r="A93" s="72" t="s">
        <v>8</v>
      </c>
      <c r="B93" s="17"/>
      <c r="C93" s="14"/>
      <c r="D93" s="14"/>
      <c r="E93" s="14"/>
      <c r="F93" s="112" t="s">
        <v>130</v>
      </c>
      <c r="G93" s="7"/>
      <c r="H93" s="7"/>
      <c r="I93" s="7"/>
      <c r="J93" s="7"/>
      <c r="K93" s="7"/>
      <c r="L93" s="18"/>
    </row>
    <row r="94" spans="1:12" s="104" customFormat="1" ht="12" thickBot="1" x14ac:dyDescent="0.3">
      <c r="A94" s="72" t="s">
        <v>6</v>
      </c>
      <c r="B94" s="78">
        <f>1+MAX($B$13:B93)</f>
        <v>21</v>
      </c>
      <c r="C94" s="59" t="s">
        <v>179</v>
      </c>
      <c r="D94" s="79"/>
      <c r="E94" s="59" t="s">
        <v>140</v>
      </c>
      <c r="F94" s="111" t="s">
        <v>180</v>
      </c>
      <c r="G94" s="59" t="s">
        <v>181</v>
      </c>
      <c r="H94" s="60">
        <v>80</v>
      </c>
      <c r="I94" s="83"/>
      <c r="J94" s="60" t="str">
        <f>IF(ISNUMBER(I94),ROUND(H94*I94,3),"")</f>
        <v/>
      </c>
      <c r="K94" s="62"/>
      <c r="L94" s="77">
        <f>ROUND(H94*K94,2)</f>
        <v>0</v>
      </c>
    </row>
    <row r="95" spans="1:12" s="104" customFormat="1" x14ac:dyDescent="0.25">
      <c r="A95" s="72" t="s">
        <v>5</v>
      </c>
      <c r="B95" s="15"/>
      <c r="C95" s="12"/>
      <c r="D95" s="12"/>
      <c r="E95" s="12"/>
      <c r="F95" s="81"/>
      <c r="G95" s="6"/>
      <c r="H95" s="6"/>
      <c r="I95" s="6"/>
      <c r="J95" s="6"/>
      <c r="K95" s="6"/>
      <c r="L95" s="16"/>
    </row>
    <row r="96" spans="1:12" s="104" customFormat="1" x14ac:dyDescent="0.25">
      <c r="A96" s="72" t="s">
        <v>7</v>
      </c>
      <c r="B96" s="15"/>
      <c r="C96" s="12"/>
      <c r="D96" s="12"/>
      <c r="E96" s="12"/>
      <c r="F96" s="82"/>
      <c r="G96" s="6"/>
      <c r="H96" s="6"/>
      <c r="I96" s="6"/>
      <c r="J96" s="6"/>
      <c r="K96" s="6"/>
      <c r="L96" s="16"/>
    </row>
    <row r="97" spans="1:12" s="104" customFormat="1" ht="12" thickBot="1" x14ac:dyDescent="0.3">
      <c r="A97" s="72" t="s">
        <v>8</v>
      </c>
      <c r="B97" s="17"/>
      <c r="C97" s="14"/>
      <c r="D97" s="14"/>
      <c r="E97" s="14"/>
      <c r="F97" s="112" t="s">
        <v>130</v>
      </c>
      <c r="G97" s="7"/>
      <c r="H97" s="7"/>
      <c r="I97" s="7"/>
      <c r="J97" s="7"/>
      <c r="K97" s="7"/>
      <c r="L97" s="18"/>
    </row>
    <row r="98" spans="1:12" s="104" customFormat="1" ht="12" thickBot="1" x14ac:dyDescent="0.3">
      <c r="A98" s="72" t="s">
        <v>6</v>
      </c>
      <c r="B98" s="78">
        <f>1+MAX($B$13:B97)</f>
        <v>22</v>
      </c>
      <c r="C98" s="59" t="s">
        <v>182</v>
      </c>
      <c r="D98" s="79"/>
      <c r="E98" s="59" t="s">
        <v>140</v>
      </c>
      <c r="F98" s="111" t="s">
        <v>183</v>
      </c>
      <c r="G98" s="59" t="s">
        <v>181</v>
      </c>
      <c r="H98" s="60">
        <v>40</v>
      </c>
      <c r="I98" s="83"/>
      <c r="J98" s="60" t="str">
        <f>IF(ISNUMBER(I98),ROUND(H98*I98,3),"")</f>
        <v/>
      </c>
      <c r="K98" s="62"/>
      <c r="L98" s="77">
        <f>ROUND(H98*K98,2)</f>
        <v>0</v>
      </c>
    </row>
    <row r="99" spans="1:12" s="104" customFormat="1" x14ac:dyDescent="0.25">
      <c r="A99" s="72" t="s">
        <v>5</v>
      </c>
      <c r="B99" s="15"/>
      <c r="C99" s="12"/>
      <c r="D99" s="12"/>
      <c r="E99" s="12"/>
      <c r="F99" s="81"/>
      <c r="G99" s="6"/>
      <c r="H99" s="6"/>
      <c r="I99" s="6"/>
      <c r="J99" s="6"/>
      <c r="K99" s="6"/>
      <c r="L99" s="16"/>
    </row>
    <row r="100" spans="1:12" s="104" customFormat="1" x14ac:dyDescent="0.25">
      <c r="A100" s="72" t="s">
        <v>7</v>
      </c>
      <c r="B100" s="15"/>
      <c r="C100" s="12"/>
      <c r="D100" s="12"/>
      <c r="E100" s="12"/>
      <c r="F100" s="82"/>
      <c r="G100" s="6"/>
      <c r="H100" s="6"/>
      <c r="I100" s="6"/>
      <c r="J100" s="6"/>
      <c r="K100" s="6"/>
      <c r="L100" s="16"/>
    </row>
    <row r="101" spans="1:12" s="104" customFormat="1" ht="12" thickBot="1" x14ac:dyDescent="0.3">
      <c r="A101" s="72" t="s">
        <v>8</v>
      </c>
      <c r="B101" s="17"/>
      <c r="C101" s="14"/>
      <c r="D101" s="14"/>
      <c r="E101" s="14"/>
      <c r="F101" s="112" t="s">
        <v>130</v>
      </c>
      <c r="G101" s="7"/>
      <c r="H101" s="7"/>
      <c r="I101" s="7"/>
      <c r="J101" s="7"/>
      <c r="K101" s="7"/>
      <c r="L101" s="18"/>
    </row>
    <row r="102" spans="1:12" s="104" customFormat="1" ht="12" thickBot="1" x14ac:dyDescent="0.3">
      <c r="A102" s="72" t="s">
        <v>6</v>
      </c>
      <c r="B102" s="78">
        <f>1+MAX($B$13:B101)</f>
        <v>23</v>
      </c>
      <c r="C102" s="59" t="s">
        <v>184</v>
      </c>
      <c r="D102" s="79"/>
      <c r="E102" s="59" t="s">
        <v>140</v>
      </c>
      <c r="F102" s="111" t="s">
        <v>185</v>
      </c>
      <c r="G102" s="59" t="s">
        <v>181</v>
      </c>
      <c r="H102" s="60">
        <v>40</v>
      </c>
      <c r="I102" s="83"/>
      <c r="J102" s="60" t="str">
        <f>IF(ISNUMBER(I102),ROUND(H102*I102,3),"")</f>
        <v/>
      </c>
      <c r="K102" s="62"/>
      <c r="L102" s="77">
        <f>ROUND(H102*K102,2)</f>
        <v>0</v>
      </c>
    </row>
    <row r="103" spans="1:12" s="104" customFormat="1" x14ac:dyDescent="0.25">
      <c r="A103" s="72" t="s">
        <v>5</v>
      </c>
      <c r="B103" s="15"/>
      <c r="C103" s="12"/>
      <c r="D103" s="12"/>
      <c r="E103" s="12"/>
      <c r="F103" s="81"/>
      <c r="G103" s="6"/>
      <c r="H103" s="6"/>
      <c r="I103" s="6"/>
      <c r="J103" s="6"/>
      <c r="K103" s="6"/>
      <c r="L103" s="16"/>
    </row>
    <row r="104" spans="1:12" s="104" customFormat="1" x14ac:dyDescent="0.25">
      <c r="A104" s="72" t="s">
        <v>7</v>
      </c>
      <c r="B104" s="15"/>
      <c r="C104" s="12"/>
      <c r="D104" s="12"/>
      <c r="E104" s="12"/>
      <c r="F104" s="82"/>
      <c r="G104" s="6"/>
      <c r="H104" s="6"/>
      <c r="I104" s="6"/>
      <c r="J104" s="6"/>
      <c r="K104" s="6"/>
      <c r="L104" s="16"/>
    </row>
    <row r="105" spans="1:12" s="104" customFormat="1" ht="12" thickBot="1" x14ac:dyDescent="0.3">
      <c r="A105" s="72" t="s">
        <v>8</v>
      </c>
      <c r="B105" s="17"/>
      <c r="C105" s="14"/>
      <c r="D105" s="14"/>
      <c r="E105" s="14"/>
      <c r="F105" s="112" t="s">
        <v>130</v>
      </c>
      <c r="G105" s="7"/>
      <c r="H105" s="7"/>
      <c r="I105" s="7"/>
      <c r="J105" s="7"/>
      <c r="K105" s="7"/>
      <c r="L105" s="18"/>
    </row>
    <row r="106" spans="1:12" s="104" customFormat="1" ht="12" thickBot="1" x14ac:dyDescent="0.3">
      <c r="A106" s="72" t="s">
        <v>6</v>
      </c>
      <c r="B106" s="78">
        <f>1+MAX($B$13:B105)</f>
        <v>24</v>
      </c>
      <c r="C106" s="59" t="s">
        <v>186</v>
      </c>
      <c r="D106" s="79"/>
      <c r="E106" s="59" t="s">
        <v>140</v>
      </c>
      <c r="F106" s="111" t="s">
        <v>187</v>
      </c>
      <c r="G106" s="59" t="s">
        <v>181</v>
      </c>
      <c r="H106" s="60">
        <v>40</v>
      </c>
      <c r="I106" s="83"/>
      <c r="J106" s="60" t="str">
        <f>IF(ISNUMBER(I106),ROUND(H106*I106,3),"")</f>
        <v/>
      </c>
      <c r="K106" s="62"/>
      <c r="L106" s="77">
        <f>ROUND(H106*K106,2)</f>
        <v>0</v>
      </c>
    </row>
    <row r="107" spans="1:12" s="104" customFormat="1" x14ac:dyDescent="0.25">
      <c r="A107" s="72" t="s">
        <v>5</v>
      </c>
      <c r="B107" s="15"/>
      <c r="C107" s="12"/>
      <c r="D107" s="12"/>
      <c r="E107" s="12"/>
      <c r="F107" s="81"/>
      <c r="G107" s="6"/>
      <c r="H107" s="6"/>
      <c r="I107" s="6"/>
      <c r="J107" s="6"/>
      <c r="K107" s="6"/>
      <c r="L107" s="16"/>
    </row>
    <row r="108" spans="1:12" s="104" customFormat="1" x14ac:dyDescent="0.25">
      <c r="A108" s="72" t="s">
        <v>7</v>
      </c>
      <c r="B108" s="15"/>
      <c r="C108" s="12"/>
      <c r="D108" s="12"/>
      <c r="E108" s="12"/>
      <c r="F108" s="82"/>
      <c r="G108" s="6"/>
      <c r="H108" s="6"/>
      <c r="I108" s="6"/>
      <c r="J108" s="6"/>
      <c r="K108" s="6"/>
      <c r="L108" s="16"/>
    </row>
    <row r="109" spans="1:12" s="104" customFormat="1" ht="12" thickBot="1" x14ac:dyDescent="0.3">
      <c r="A109" s="72" t="s">
        <v>8</v>
      </c>
      <c r="B109" s="17"/>
      <c r="C109" s="14"/>
      <c r="D109" s="14"/>
      <c r="E109" s="14"/>
      <c r="F109" s="112" t="s">
        <v>130</v>
      </c>
      <c r="G109" s="7"/>
      <c r="H109" s="7"/>
      <c r="I109" s="7"/>
      <c r="J109" s="7"/>
      <c r="K109" s="7"/>
      <c r="L109" s="18"/>
    </row>
    <row r="110" spans="1:12" s="104" customFormat="1" ht="13.5" customHeight="1" thickBot="1" x14ac:dyDescent="0.3">
      <c r="A110" s="72" t="s">
        <v>6</v>
      </c>
      <c r="B110" s="78">
        <f>1+MAX($B$13:B109)</f>
        <v>25</v>
      </c>
      <c r="C110" s="59" t="s">
        <v>229</v>
      </c>
      <c r="D110" s="79"/>
      <c r="E110" s="59" t="s">
        <v>140</v>
      </c>
      <c r="F110" s="111" t="s">
        <v>230</v>
      </c>
      <c r="G110" s="59" t="s">
        <v>147</v>
      </c>
      <c r="H110" s="60">
        <v>2</v>
      </c>
      <c r="I110" s="83"/>
      <c r="J110" s="60"/>
      <c r="K110" s="62"/>
      <c r="L110" s="77">
        <f>ROUND((ROUND(H110,3))*(ROUND(K110,2)),2)</f>
        <v>0</v>
      </c>
    </row>
    <row r="111" spans="1:12" s="104" customFormat="1" ht="12.75" customHeight="1" x14ac:dyDescent="0.25">
      <c r="A111" s="72" t="s">
        <v>5</v>
      </c>
      <c r="B111" s="15"/>
      <c r="C111" s="12"/>
      <c r="D111" s="12"/>
      <c r="E111" s="12"/>
      <c r="F111" s="81"/>
      <c r="G111" s="6"/>
      <c r="H111" s="6"/>
      <c r="I111" s="6"/>
      <c r="J111" s="6"/>
      <c r="K111" s="6"/>
      <c r="L111" s="16"/>
    </row>
    <row r="112" spans="1:12" s="104" customFormat="1" ht="12.75" customHeight="1" x14ac:dyDescent="0.25">
      <c r="A112" s="72" t="s">
        <v>7</v>
      </c>
      <c r="B112" s="15"/>
      <c r="C112" s="12"/>
      <c r="D112" s="12"/>
      <c r="E112" s="12"/>
      <c r="F112" s="82"/>
      <c r="G112" s="6"/>
      <c r="H112" s="6"/>
      <c r="I112" s="6"/>
      <c r="J112" s="6"/>
      <c r="K112" s="6"/>
      <c r="L112" s="16"/>
    </row>
    <row r="113" spans="1:12" s="104" customFormat="1" ht="12.75" customHeight="1" thickBot="1" x14ac:dyDescent="0.3">
      <c r="A113" s="72" t="s">
        <v>8</v>
      </c>
      <c r="B113" s="17"/>
      <c r="C113" s="14"/>
      <c r="D113" s="14"/>
      <c r="E113" s="14"/>
      <c r="F113" s="112" t="s">
        <v>130</v>
      </c>
      <c r="G113" s="7"/>
      <c r="H113" s="7"/>
      <c r="I113" s="7"/>
      <c r="J113" s="7"/>
      <c r="K113" s="7"/>
      <c r="L113" s="18"/>
    </row>
    <row r="114" spans="1:12" s="104" customFormat="1" ht="13.5" customHeight="1" thickBot="1" x14ac:dyDescent="0.3">
      <c r="A114" s="72" t="s">
        <v>6</v>
      </c>
      <c r="B114" s="78">
        <f>1+MAX($B$13:B113)</f>
        <v>26</v>
      </c>
      <c r="C114" s="59" t="s">
        <v>231</v>
      </c>
      <c r="D114" s="79"/>
      <c r="E114" s="59" t="s">
        <v>140</v>
      </c>
      <c r="F114" s="111" t="s">
        <v>232</v>
      </c>
      <c r="G114" s="59" t="s">
        <v>142</v>
      </c>
      <c r="H114" s="60">
        <v>180</v>
      </c>
      <c r="I114" s="83"/>
      <c r="J114" s="60"/>
      <c r="K114" s="62"/>
      <c r="L114" s="77">
        <f>ROUND((ROUND(H114,3))*(ROUND(K114,2)),2)</f>
        <v>0</v>
      </c>
    </row>
    <row r="115" spans="1:12" s="104" customFormat="1" ht="12.75" customHeight="1" x14ac:dyDescent="0.25">
      <c r="A115" s="72" t="s">
        <v>5</v>
      </c>
      <c r="B115" s="15"/>
      <c r="C115" s="12"/>
      <c r="D115" s="12"/>
      <c r="E115" s="12"/>
      <c r="F115" s="81"/>
      <c r="G115" s="6"/>
      <c r="H115" s="6"/>
      <c r="I115" s="6"/>
      <c r="J115" s="6"/>
      <c r="K115" s="6"/>
      <c r="L115" s="16"/>
    </row>
    <row r="116" spans="1:12" s="104" customFormat="1" ht="12.75" customHeight="1" x14ac:dyDescent="0.25">
      <c r="A116" s="72" t="s">
        <v>7</v>
      </c>
      <c r="B116" s="15"/>
      <c r="C116" s="12"/>
      <c r="D116" s="12"/>
      <c r="E116" s="12"/>
      <c r="F116" s="82"/>
      <c r="G116" s="6"/>
      <c r="H116" s="6"/>
      <c r="I116" s="6"/>
      <c r="J116" s="6"/>
      <c r="K116" s="6"/>
      <c r="L116" s="16"/>
    </row>
    <row r="117" spans="1:12" s="104" customFormat="1" ht="12.75" customHeight="1" thickBot="1" x14ac:dyDescent="0.3">
      <c r="A117" s="72" t="s">
        <v>8</v>
      </c>
      <c r="B117" s="17"/>
      <c r="C117" s="14"/>
      <c r="D117" s="14"/>
      <c r="E117" s="14"/>
      <c r="F117" s="112" t="s">
        <v>130</v>
      </c>
      <c r="G117" s="7"/>
      <c r="H117" s="7"/>
      <c r="I117" s="7"/>
      <c r="J117" s="7"/>
      <c r="K117" s="7"/>
      <c r="L117" s="18"/>
    </row>
    <row r="118" spans="1:12" s="104" customFormat="1" ht="13.5" customHeight="1" thickBot="1" x14ac:dyDescent="0.3">
      <c r="A118" s="72" t="s">
        <v>6</v>
      </c>
      <c r="B118" s="78">
        <f>1+MAX($B$13:B117)</f>
        <v>27</v>
      </c>
      <c r="C118" s="59" t="s">
        <v>233</v>
      </c>
      <c r="D118" s="79"/>
      <c r="E118" s="59" t="s">
        <v>140</v>
      </c>
      <c r="F118" s="111" t="s">
        <v>234</v>
      </c>
      <c r="G118" s="59" t="s">
        <v>147</v>
      </c>
      <c r="H118" s="60">
        <v>4</v>
      </c>
      <c r="I118" s="83"/>
      <c r="J118" s="60"/>
      <c r="K118" s="62"/>
      <c r="L118" s="77">
        <f>ROUND((ROUND(H118,3))*(ROUND(K118,2)),2)</f>
        <v>0</v>
      </c>
    </row>
    <row r="119" spans="1:12" s="104" customFormat="1" ht="12.75" customHeight="1" x14ac:dyDescent="0.25">
      <c r="A119" s="72" t="s">
        <v>5</v>
      </c>
      <c r="B119" s="15"/>
      <c r="C119" s="12"/>
      <c r="D119" s="12"/>
      <c r="E119" s="12"/>
      <c r="F119" s="81"/>
      <c r="G119" s="6"/>
      <c r="H119" s="6"/>
      <c r="I119" s="6"/>
      <c r="J119" s="6"/>
      <c r="K119" s="6"/>
      <c r="L119" s="16"/>
    </row>
    <row r="120" spans="1:12" s="104" customFormat="1" ht="12.75" customHeight="1" x14ac:dyDescent="0.25">
      <c r="A120" s="72" t="s">
        <v>7</v>
      </c>
      <c r="B120" s="15"/>
      <c r="C120" s="12"/>
      <c r="D120" s="12"/>
      <c r="E120" s="12"/>
      <c r="F120" s="82"/>
      <c r="G120" s="6"/>
      <c r="H120" s="6"/>
      <c r="I120" s="6"/>
      <c r="J120" s="6"/>
      <c r="K120" s="6"/>
      <c r="L120" s="16"/>
    </row>
    <row r="121" spans="1:12" s="104" customFormat="1" ht="12.75" customHeight="1" thickBot="1" x14ac:dyDescent="0.3">
      <c r="A121" s="72" t="s">
        <v>8</v>
      </c>
      <c r="B121" s="17"/>
      <c r="C121" s="14"/>
      <c r="D121" s="14"/>
      <c r="E121" s="14"/>
      <c r="F121" s="112" t="s">
        <v>130</v>
      </c>
      <c r="G121" s="7"/>
      <c r="H121" s="7"/>
      <c r="I121" s="7"/>
      <c r="J121" s="7"/>
      <c r="K121" s="7"/>
      <c r="L121" s="18"/>
    </row>
    <row r="122" spans="1:12" s="104" customFormat="1" ht="12" thickBot="1" x14ac:dyDescent="0.3">
      <c r="A122" s="72" t="s">
        <v>6</v>
      </c>
      <c r="B122" s="78">
        <f>1+MAX($B$13:B121)</f>
        <v>28</v>
      </c>
      <c r="C122" s="59" t="s">
        <v>188</v>
      </c>
      <c r="D122" s="79"/>
      <c r="E122" s="59" t="s">
        <v>140</v>
      </c>
      <c r="F122" s="111" t="s">
        <v>189</v>
      </c>
      <c r="G122" s="59" t="s">
        <v>181</v>
      </c>
      <c r="H122" s="60">
        <v>40</v>
      </c>
      <c r="I122" s="83"/>
      <c r="J122" s="60" t="str">
        <f>IF(ISNUMBER(I122),ROUND(H122*I122,3),"")</f>
        <v/>
      </c>
      <c r="K122" s="62"/>
      <c r="L122" s="77">
        <f>ROUND(H122*K122,2)</f>
        <v>0</v>
      </c>
    </row>
    <row r="123" spans="1:12" s="104" customFormat="1" x14ac:dyDescent="0.25">
      <c r="A123" s="72" t="s">
        <v>5</v>
      </c>
      <c r="B123" s="15"/>
      <c r="C123" s="12"/>
      <c r="D123" s="12"/>
      <c r="E123" s="12"/>
      <c r="F123" s="81"/>
      <c r="G123" s="6"/>
      <c r="H123" s="6"/>
      <c r="I123" s="6"/>
      <c r="J123" s="6"/>
      <c r="K123" s="6"/>
      <c r="L123" s="16"/>
    </row>
    <row r="124" spans="1:12" s="104" customFormat="1" x14ac:dyDescent="0.25">
      <c r="A124" s="72" t="s">
        <v>7</v>
      </c>
      <c r="B124" s="15"/>
      <c r="C124" s="12"/>
      <c r="D124" s="12"/>
      <c r="E124" s="12"/>
      <c r="F124" s="82"/>
      <c r="G124" s="6"/>
      <c r="H124" s="6"/>
      <c r="I124" s="6"/>
      <c r="J124" s="6"/>
      <c r="K124" s="6"/>
      <c r="L124" s="16"/>
    </row>
    <row r="125" spans="1:12" s="104" customFormat="1" ht="12" thickBot="1" x14ac:dyDescent="0.3">
      <c r="A125" s="72" t="s">
        <v>8</v>
      </c>
      <c r="B125" s="17"/>
      <c r="C125" s="14"/>
      <c r="D125" s="14"/>
      <c r="E125" s="14"/>
      <c r="F125" s="112" t="s">
        <v>130</v>
      </c>
      <c r="G125" s="7"/>
      <c r="H125" s="7"/>
      <c r="I125" s="7"/>
      <c r="J125" s="7"/>
      <c r="K125" s="7"/>
      <c r="L125" s="18"/>
    </row>
    <row r="126" spans="1:12" ht="13.5" thickBot="1" x14ac:dyDescent="0.25">
      <c r="A126" s="115" t="s">
        <v>82</v>
      </c>
      <c r="B126" s="116" t="s">
        <v>192</v>
      </c>
      <c r="C126" s="122" t="str">
        <f xml:space="preserve"> CONCATENATE("za Díl ",C13)</f>
        <v>za Díl 74</v>
      </c>
      <c r="D126" s="118"/>
      <c r="E126" s="118"/>
      <c r="F126" s="117" t="s">
        <v>191</v>
      </c>
      <c r="G126" s="119"/>
      <c r="H126" s="119"/>
      <c r="I126" s="119"/>
      <c r="J126" s="120"/>
      <c r="K126" s="119"/>
      <c r="L126" s="121">
        <f>SUM(L14:L125)</f>
        <v>0</v>
      </c>
    </row>
    <row r="127" spans="1:12" ht="13.5" thickBot="1" x14ac:dyDescent="0.25">
      <c r="A127" s="71" t="s">
        <v>29</v>
      </c>
      <c r="B127" s="105" t="s">
        <v>19</v>
      </c>
      <c r="C127" s="106" t="s">
        <v>196</v>
      </c>
      <c r="D127" s="107"/>
      <c r="E127" s="107"/>
      <c r="F127" s="106" t="s">
        <v>195</v>
      </c>
      <c r="G127" s="108"/>
      <c r="H127" s="108"/>
      <c r="I127" s="108"/>
      <c r="J127" s="109"/>
      <c r="K127" s="108"/>
      <c r="L127" s="110"/>
    </row>
    <row r="128" spans="1:12" ht="12" thickBot="1" x14ac:dyDescent="0.25">
      <c r="A128" s="72" t="s">
        <v>6</v>
      </c>
      <c r="B128" s="78">
        <f>1+MAX($B$13:B127)</f>
        <v>29</v>
      </c>
      <c r="C128" s="59" t="s">
        <v>241</v>
      </c>
      <c r="D128" s="79"/>
      <c r="E128" s="59" t="s">
        <v>140</v>
      </c>
      <c r="F128" s="111" t="s">
        <v>242</v>
      </c>
      <c r="G128" s="59" t="s">
        <v>194</v>
      </c>
      <c r="H128" s="60">
        <v>800</v>
      </c>
      <c r="I128" s="83"/>
      <c r="J128" s="60" t="str">
        <f>IF(ISNUMBER(I128),ROUND(H128*I128,3),"")</f>
        <v/>
      </c>
      <c r="K128" s="62"/>
      <c r="L128" s="77">
        <f>ROUND(H128*K128,2)</f>
        <v>0</v>
      </c>
    </row>
    <row r="129" spans="1:12" x14ac:dyDescent="0.2">
      <c r="A129" s="72" t="s">
        <v>5</v>
      </c>
      <c r="B129" s="15"/>
      <c r="C129" s="12"/>
      <c r="D129" s="12"/>
      <c r="E129" s="12"/>
      <c r="F129" s="81"/>
      <c r="G129" s="6"/>
      <c r="H129" s="6"/>
      <c r="I129" s="6"/>
      <c r="J129" s="6"/>
      <c r="K129" s="6"/>
      <c r="L129" s="16"/>
    </row>
    <row r="130" spans="1:12" x14ac:dyDescent="0.2">
      <c r="A130" s="72" t="s">
        <v>7</v>
      </c>
      <c r="B130" s="15"/>
      <c r="C130" s="12"/>
      <c r="D130" s="12"/>
      <c r="E130" s="12"/>
      <c r="F130" s="82"/>
      <c r="G130" s="6"/>
      <c r="H130" s="6"/>
      <c r="I130" s="6"/>
      <c r="J130" s="6"/>
      <c r="K130" s="6"/>
      <c r="L130" s="16"/>
    </row>
    <row r="131" spans="1:12" ht="12" thickBot="1" x14ac:dyDescent="0.25">
      <c r="A131" s="72" t="s">
        <v>8</v>
      </c>
      <c r="B131" s="17"/>
      <c r="C131" s="14"/>
      <c r="D131" s="14"/>
      <c r="E131" s="14"/>
      <c r="F131" s="112" t="s">
        <v>130</v>
      </c>
      <c r="G131" s="7"/>
      <c r="H131" s="7"/>
      <c r="I131" s="7"/>
      <c r="J131" s="7"/>
      <c r="K131" s="7"/>
      <c r="L131" s="18"/>
    </row>
    <row r="132" spans="1:12" ht="13.5" thickBot="1" x14ac:dyDescent="0.25">
      <c r="A132" s="115" t="s">
        <v>82</v>
      </c>
      <c r="B132" s="116" t="s">
        <v>192</v>
      </c>
      <c r="C132" s="122" t="str">
        <f xml:space="preserve"> CONCATENATE("za Díl ",C127)</f>
        <v>za Díl 13</v>
      </c>
      <c r="D132" s="118"/>
      <c r="E132" s="118"/>
      <c r="F132" s="117" t="s">
        <v>195</v>
      </c>
      <c r="G132" s="119"/>
      <c r="H132" s="119"/>
      <c r="I132" s="119"/>
      <c r="J132" s="120"/>
      <c r="K132" s="119"/>
      <c r="L132" s="121">
        <f>SUM(L128:L131)</f>
        <v>0</v>
      </c>
    </row>
    <row r="133" spans="1:12" ht="13.5" thickBot="1" x14ac:dyDescent="0.25">
      <c r="A133" s="71" t="s">
        <v>29</v>
      </c>
      <c r="B133" s="105" t="s">
        <v>19</v>
      </c>
      <c r="C133" s="106" t="s">
        <v>197</v>
      </c>
      <c r="D133" s="107"/>
      <c r="E133" s="107"/>
      <c r="F133" s="106" t="s">
        <v>200</v>
      </c>
      <c r="G133" s="108"/>
      <c r="H133" s="108"/>
      <c r="I133" s="108"/>
      <c r="J133" s="109"/>
      <c r="K133" s="108"/>
      <c r="L133" s="110"/>
    </row>
    <row r="134" spans="1:12" ht="12" thickBot="1" x14ac:dyDescent="0.25">
      <c r="A134" s="72" t="s">
        <v>6</v>
      </c>
      <c r="B134" s="78">
        <f>1+MAX($B$13:B133)</f>
        <v>30</v>
      </c>
      <c r="C134" s="59" t="s">
        <v>198</v>
      </c>
      <c r="D134" s="79"/>
      <c r="E134" s="59" t="s">
        <v>140</v>
      </c>
      <c r="F134" s="111" t="s">
        <v>199</v>
      </c>
      <c r="G134" s="59" t="s">
        <v>194</v>
      </c>
      <c r="H134" s="60">
        <v>800</v>
      </c>
      <c r="I134" s="83"/>
      <c r="J134" s="60" t="str">
        <f>IF(ISNUMBER(I134),ROUND(H134*I134,3),"")</f>
        <v/>
      </c>
      <c r="K134" s="62"/>
      <c r="L134" s="77">
        <f>ROUND(H134*K134,2)</f>
        <v>0</v>
      </c>
    </row>
    <row r="135" spans="1:12" x14ac:dyDescent="0.2">
      <c r="A135" s="72" t="s">
        <v>5</v>
      </c>
      <c r="B135" s="15"/>
      <c r="C135" s="12"/>
      <c r="D135" s="12"/>
      <c r="E135" s="12"/>
      <c r="F135" s="81"/>
      <c r="G135" s="6"/>
      <c r="H135" s="6"/>
      <c r="I135" s="6"/>
      <c r="J135" s="6"/>
      <c r="K135" s="6"/>
      <c r="L135" s="16"/>
    </row>
    <row r="136" spans="1:12" x14ac:dyDescent="0.2">
      <c r="A136" s="72" t="s">
        <v>7</v>
      </c>
      <c r="B136" s="15"/>
      <c r="C136" s="12"/>
      <c r="D136" s="12"/>
      <c r="E136" s="12"/>
      <c r="F136" s="82" t="s">
        <v>206</v>
      </c>
      <c r="G136" s="6"/>
      <c r="H136" s="6"/>
      <c r="I136" s="6"/>
      <c r="J136" s="6"/>
      <c r="K136" s="6"/>
      <c r="L136" s="16"/>
    </row>
    <row r="137" spans="1:12" ht="12" thickBot="1" x14ac:dyDescent="0.25">
      <c r="A137" s="72" t="s">
        <v>8</v>
      </c>
      <c r="B137" s="17"/>
      <c r="C137" s="14"/>
      <c r="D137" s="14"/>
      <c r="E137" s="14"/>
      <c r="F137" s="112" t="s">
        <v>130</v>
      </c>
      <c r="G137" s="7"/>
      <c r="H137" s="7"/>
      <c r="I137" s="7"/>
      <c r="J137" s="7"/>
      <c r="K137" s="7"/>
      <c r="L137" s="18"/>
    </row>
    <row r="138" spans="1:12" ht="13.5" thickBot="1" x14ac:dyDescent="0.25">
      <c r="A138" s="115" t="s">
        <v>82</v>
      </c>
      <c r="B138" s="116" t="s">
        <v>192</v>
      </c>
      <c r="C138" s="122" t="str">
        <f xml:space="preserve"> CONCATENATE("za Díl ",C133)</f>
        <v>za Díl 17</v>
      </c>
      <c r="D138" s="118"/>
      <c r="E138" s="118"/>
      <c r="F138" s="117" t="s">
        <v>200</v>
      </c>
      <c r="G138" s="119"/>
      <c r="H138" s="119"/>
      <c r="I138" s="119"/>
      <c r="J138" s="120"/>
      <c r="K138" s="119"/>
      <c r="L138" s="121">
        <f>SUM(L134:L137)</f>
        <v>0</v>
      </c>
    </row>
    <row r="139" spans="1:12" ht="13.5" thickBot="1" x14ac:dyDescent="0.25">
      <c r="A139" s="71" t="s">
        <v>29</v>
      </c>
      <c r="B139" s="105" t="s">
        <v>19</v>
      </c>
      <c r="C139" s="106" t="s">
        <v>202</v>
      </c>
      <c r="D139" s="107"/>
      <c r="E139" s="107"/>
      <c r="F139" s="106" t="s">
        <v>201</v>
      </c>
      <c r="G139" s="108"/>
      <c r="H139" s="108"/>
      <c r="I139" s="108"/>
      <c r="J139" s="109"/>
      <c r="K139" s="108"/>
      <c r="L139" s="110"/>
    </row>
    <row r="140" spans="1:12" ht="13.5" customHeight="1" thickBot="1" x14ac:dyDescent="0.25">
      <c r="A140" s="72" t="s">
        <v>6</v>
      </c>
      <c r="B140" s="78">
        <f>1+MAX($B$13:B139)</f>
        <v>31</v>
      </c>
      <c r="C140" s="59" t="s">
        <v>203</v>
      </c>
      <c r="D140" s="79"/>
      <c r="E140" s="59" t="s">
        <v>140</v>
      </c>
      <c r="F140" s="111" t="s">
        <v>204</v>
      </c>
      <c r="G140" s="59" t="s">
        <v>205</v>
      </c>
      <c r="H140" s="60">
        <v>3450</v>
      </c>
      <c r="I140" s="83"/>
      <c r="J140" s="60"/>
      <c r="K140" s="62"/>
      <c r="L140" s="77">
        <f>ROUND((ROUND(H140,3))*(ROUND(K140,2)),2)</f>
        <v>0</v>
      </c>
    </row>
    <row r="141" spans="1:12" ht="12.75" customHeight="1" x14ac:dyDescent="0.2">
      <c r="A141" s="72" t="s">
        <v>5</v>
      </c>
      <c r="B141" s="15"/>
      <c r="C141" s="12"/>
      <c r="D141" s="12"/>
      <c r="E141" s="12"/>
      <c r="F141" s="81"/>
      <c r="G141" s="6"/>
      <c r="H141" s="6"/>
      <c r="I141" s="6"/>
      <c r="J141" s="6"/>
      <c r="K141" s="6"/>
      <c r="L141" s="16"/>
    </row>
    <row r="142" spans="1:12" ht="12.75" customHeight="1" x14ac:dyDescent="0.2">
      <c r="A142" s="72" t="s">
        <v>7</v>
      </c>
      <c r="B142" s="15"/>
      <c r="C142" s="12"/>
      <c r="D142" s="12"/>
      <c r="E142" s="12"/>
      <c r="F142" s="82" t="s">
        <v>207</v>
      </c>
      <c r="G142" s="6"/>
      <c r="H142" s="6"/>
      <c r="I142" s="6"/>
      <c r="J142" s="6"/>
      <c r="K142" s="6"/>
      <c r="L142" s="16"/>
    </row>
    <row r="143" spans="1:12" ht="12.75" customHeight="1" thickBot="1" x14ac:dyDescent="0.25">
      <c r="A143" s="72" t="s">
        <v>8</v>
      </c>
      <c r="B143" s="17"/>
      <c r="C143" s="14"/>
      <c r="D143" s="14"/>
      <c r="E143" s="14"/>
      <c r="F143" s="112" t="s">
        <v>130</v>
      </c>
      <c r="G143" s="7"/>
      <c r="H143" s="7"/>
      <c r="I143" s="7"/>
      <c r="J143" s="7"/>
      <c r="K143" s="7"/>
      <c r="L143" s="18"/>
    </row>
    <row r="144" spans="1:12" ht="13.5" thickBot="1" x14ac:dyDescent="0.25">
      <c r="A144" s="71" t="s">
        <v>29</v>
      </c>
      <c r="B144" s="105" t="s">
        <v>19</v>
      </c>
      <c r="C144" s="106" t="s">
        <v>209</v>
      </c>
      <c r="D144" s="107"/>
      <c r="E144" s="107"/>
      <c r="F144" s="106" t="s">
        <v>208</v>
      </c>
      <c r="G144" s="108"/>
      <c r="H144" s="108"/>
      <c r="I144" s="108"/>
      <c r="J144" s="109"/>
      <c r="K144" s="108"/>
      <c r="L144" s="110"/>
    </row>
    <row r="145" spans="1:12" ht="12" thickBot="1" x14ac:dyDescent="0.25">
      <c r="A145" s="72" t="s">
        <v>6</v>
      </c>
      <c r="B145" s="78">
        <f>1+MAX($B$13:B144)</f>
        <v>32</v>
      </c>
      <c r="C145" s="59" t="s">
        <v>210</v>
      </c>
      <c r="D145" s="79"/>
      <c r="E145" s="59" t="s">
        <v>140</v>
      </c>
      <c r="F145" s="111" t="s">
        <v>211</v>
      </c>
      <c r="G145" s="59" t="s">
        <v>194</v>
      </c>
      <c r="H145" s="60">
        <v>1.1299999999999999</v>
      </c>
      <c r="I145" s="83"/>
      <c r="J145" s="60" t="str">
        <f>IF(ISNUMBER(I145),ROUND(H145*I145,3),"")</f>
        <v/>
      </c>
      <c r="K145" s="62"/>
      <c r="L145" s="77">
        <f>ROUND(H145*K145,2)</f>
        <v>0</v>
      </c>
    </row>
    <row r="146" spans="1:12" x14ac:dyDescent="0.2">
      <c r="A146" s="72" t="s">
        <v>5</v>
      </c>
      <c r="B146" s="15"/>
      <c r="C146" s="12"/>
      <c r="D146" s="12"/>
      <c r="E146" s="12"/>
      <c r="F146" s="81"/>
      <c r="G146" s="6"/>
      <c r="H146" s="6"/>
      <c r="I146" s="6"/>
      <c r="J146" s="6"/>
      <c r="K146" s="6"/>
      <c r="L146" s="16"/>
    </row>
    <row r="147" spans="1:12" x14ac:dyDescent="0.2">
      <c r="A147" s="72" t="s">
        <v>7</v>
      </c>
      <c r="B147" s="15"/>
      <c r="C147" s="12"/>
      <c r="D147" s="12"/>
      <c r="E147" s="12"/>
      <c r="F147" s="82" t="s">
        <v>212</v>
      </c>
      <c r="G147" s="6"/>
      <c r="H147" s="6"/>
      <c r="I147" s="6"/>
      <c r="J147" s="6"/>
      <c r="K147" s="6"/>
      <c r="L147" s="16"/>
    </row>
    <row r="148" spans="1:12" ht="12" thickBot="1" x14ac:dyDescent="0.25">
      <c r="A148" s="72" t="s">
        <v>8</v>
      </c>
      <c r="B148" s="17"/>
      <c r="C148" s="14"/>
      <c r="D148" s="14"/>
      <c r="E148" s="14"/>
      <c r="F148" s="112" t="s">
        <v>130</v>
      </c>
      <c r="G148" s="7"/>
      <c r="H148" s="7"/>
      <c r="I148" s="7"/>
      <c r="J148" s="7"/>
      <c r="K148" s="7"/>
      <c r="L148" s="18"/>
    </row>
    <row r="149" spans="1:12" ht="13.5" thickBot="1" x14ac:dyDescent="0.25">
      <c r="A149" s="115" t="s">
        <v>82</v>
      </c>
      <c r="B149" s="116" t="s">
        <v>192</v>
      </c>
      <c r="C149" s="122" t="str">
        <f xml:space="preserve"> CONCATENATE("za Díl ",C144)</f>
        <v>za Díl 11</v>
      </c>
      <c r="D149" s="118"/>
      <c r="E149" s="118"/>
      <c r="F149" s="117" t="s">
        <v>208</v>
      </c>
      <c r="G149" s="119"/>
      <c r="H149" s="119"/>
      <c r="I149" s="119"/>
      <c r="J149" s="120"/>
      <c r="K149" s="119"/>
      <c r="L149" s="121">
        <f>SUM(L145:L148)</f>
        <v>0</v>
      </c>
    </row>
    <row r="150" spans="1:12" ht="13.5" thickBot="1" x14ac:dyDescent="0.25">
      <c r="A150" s="71" t="s">
        <v>29</v>
      </c>
      <c r="B150" s="105" t="s">
        <v>19</v>
      </c>
      <c r="C150" s="106" t="s">
        <v>220</v>
      </c>
      <c r="D150" s="107"/>
      <c r="E150" s="107"/>
      <c r="F150" s="106" t="s">
        <v>221</v>
      </c>
      <c r="G150" s="108"/>
      <c r="H150" s="108"/>
      <c r="I150" s="108"/>
      <c r="J150" s="109"/>
      <c r="K150" s="108"/>
      <c r="L150" s="110"/>
    </row>
    <row r="151" spans="1:12" ht="23.25" thickBot="1" x14ac:dyDescent="0.25">
      <c r="A151" s="72" t="s">
        <v>6</v>
      </c>
      <c r="B151" s="78">
        <f>1+MAX($B$13:B150)</f>
        <v>33</v>
      </c>
      <c r="C151" s="59" t="s">
        <v>213</v>
      </c>
      <c r="D151" s="79"/>
      <c r="E151" s="59" t="s">
        <v>140</v>
      </c>
      <c r="F151" s="111" t="s">
        <v>214</v>
      </c>
      <c r="G151" s="59" t="s">
        <v>215</v>
      </c>
      <c r="H151" s="60">
        <v>30</v>
      </c>
      <c r="I151" s="83"/>
      <c r="J151" s="60" t="str">
        <f>IF(ISNUMBER(I151),ROUND(H151*I151,3),"")</f>
        <v/>
      </c>
      <c r="K151" s="62"/>
      <c r="L151" s="77">
        <f>ROUND(H151*K151,2)</f>
        <v>0</v>
      </c>
    </row>
    <row r="152" spans="1:12" x14ac:dyDescent="0.2">
      <c r="A152" s="72" t="s">
        <v>5</v>
      </c>
      <c r="B152" s="15"/>
      <c r="C152" s="12"/>
      <c r="D152" s="12"/>
      <c r="E152" s="12"/>
      <c r="F152" s="81"/>
      <c r="G152" s="6"/>
      <c r="H152" s="6"/>
      <c r="I152" s="6"/>
      <c r="J152" s="6"/>
      <c r="K152" s="6"/>
      <c r="L152" s="16"/>
    </row>
    <row r="153" spans="1:12" x14ac:dyDescent="0.2">
      <c r="A153" s="72" t="s">
        <v>7</v>
      </c>
      <c r="B153" s="15"/>
      <c r="C153" s="12"/>
      <c r="D153" s="12"/>
      <c r="E153" s="12"/>
      <c r="F153" s="82"/>
      <c r="G153" s="6"/>
      <c r="H153" s="6"/>
      <c r="I153" s="6"/>
      <c r="J153" s="6"/>
      <c r="K153" s="6"/>
      <c r="L153" s="16"/>
    </row>
    <row r="154" spans="1:12" ht="12" thickBot="1" x14ac:dyDescent="0.25">
      <c r="A154" s="72" t="s">
        <v>8</v>
      </c>
      <c r="B154" s="17"/>
      <c r="C154" s="14"/>
      <c r="D154" s="14"/>
      <c r="E154" s="14"/>
      <c r="F154" s="112" t="s">
        <v>130</v>
      </c>
      <c r="G154" s="7"/>
      <c r="H154" s="7"/>
      <c r="I154" s="7"/>
      <c r="J154" s="7"/>
      <c r="K154" s="7"/>
      <c r="L154" s="18"/>
    </row>
    <row r="155" spans="1:12" ht="23.25" thickBot="1" x14ac:dyDescent="0.25">
      <c r="A155" s="72" t="s">
        <v>6</v>
      </c>
      <c r="B155" s="78">
        <f>1+MAX($B$13:B154)</f>
        <v>34</v>
      </c>
      <c r="C155" s="59" t="s">
        <v>216</v>
      </c>
      <c r="D155" s="79"/>
      <c r="E155" s="59" t="s">
        <v>140</v>
      </c>
      <c r="F155" s="111" t="s">
        <v>217</v>
      </c>
      <c r="G155" s="59" t="s">
        <v>215</v>
      </c>
      <c r="H155" s="60">
        <v>2.5</v>
      </c>
      <c r="I155" s="83"/>
      <c r="J155" s="60" t="str">
        <f>IF(ISNUMBER(I155),ROUND(H155*I155,3),"")</f>
        <v/>
      </c>
      <c r="K155" s="62"/>
      <c r="L155" s="77">
        <f>ROUND(H155*K155,2)</f>
        <v>0</v>
      </c>
    </row>
    <row r="156" spans="1:12" x14ac:dyDescent="0.2">
      <c r="A156" s="72" t="s">
        <v>5</v>
      </c>
      <c r="B156" s="15"/>
      <c r="C156" s="12"/>
      <c r="D156" s="12"/>
      <c r="E156" s="12"/>
      <c r="F156" s="81"/>
      <c r="G156" s="6"/>
      <c r="H156" s="6"/>
      <c r="I156" s="6"/>
      <c r="J156" s="6"/>
      <c r="K156" s="6"/>
      <c r="L156" s="16"/>
    </row>
    <row r="157" spans="1:12" x14ac:dyDescent="0.2">
      <c r="A157" s="72" t="s">
        <v>7</v>
      </c>
      <c r="B157" s="15"/>
      <c r="C157" s="12"/>
      <c r="D157" s="12"/>
      <c r="E157" s="12"/>
      <c r="F157" s="82"/>
      <c r="G157" s="6"/>
      <c r="H157" s="6"/>
      <c r="I157" s="6"/>
      <c r="J157" s="6"/>
      <c r="K157" s="6"/>
      <c r="L157" s="16"/>
    </row>
    <row r="158" spans="1:12" ht="12" thickBot="1" x14ac:dyDescent="0.25">
      <c r="A158" s="72" t="s">
        <v>8</v>
      </c>
      <c r="B158" s="17"/>
      <c r="C158" s="14"/>
      <c r="D158" s="14"/>
      <c r="E158" s="14"/>
      <c r="F158" s="112" t="s">
        <v>130</v>
      </c>
      <c r="G158" s="7"/>
      <c r="H158" s="7"/>
      <c r="I158" s="7"/>
      <c r="J158" s="7"/>
      <c r="K158" s="7"/>
      <c r="L158" s="18"/>
    </row>
    <row r="159" spans="1:12" ht="23.25" thickBot="1" x14ac:dyDescent="0.25">
      <c r="A159" s="72" t="s">
        <v>6</v>
      </c>
      <c r="B159" s="78">
        <f>1+MAX($B$13:B158)</f>
        <v>35</v>
      </c>
      <c r="C159" s="59" t="s">
        <v>218</v>
      </c>
      <c r="D159" s="79"/>
      <c r="E159" s="59" t="s">
        <v>140</v>
      </c>
      <c r="F159" s="111" t="s">
        <v>219</v>
      </c>
      <c r="G159" s="59" t="s">
        <v>215</v>
      </c>
      <c r="H159" s="60">
        <v>0.01</v>
      </c>
      <c r="I159" s="83"/>
      <c r="J159" s="60" t="str">
        <f>IF(ISNUMBER(I159),ROUND(H159*I159,3),"")</f>
        <v/>
      </c>
      <c r="K159" s="62"/>
      <c r="L159" s="77">
        <f>ROUND(H159*K159,2)</f>
        <v>0</v>
      </c>
    </row>
    <row r="160" spans="1:12" x14ac:dyDescent="0.2">
      <c r="A160" s="72" t="s">
        <v>5</v>
      </c>
      <c r="B160" s="15"/>
      <c r="C160" s="12"/>
      <c r="D160" s="12"/>
      <c r="E160" s="12"/>
      <c r="F160" s="81"/>
      <c r="G160" s="6"/>
      <c r="H160" s="6"/>
      <c r="I160" s="6"/>
      <c r="J160" s="6"/>
      <c r="K160" s="6"/>
      <c r="L160" s="16"/>
    </row>
    <row r="161" spans="1:12" x14ac:dyDescent="0.2">
      <c r="A161" s="72" t="s">
        <v>7</v>
      </c>
      <c r="B161" s="15"/>
      <c r="C161" s="12"/>
      <c r="D161" s="12"/>
      <c r="E161" s="12"/>
      <c r="F161" s="82"/>
      <c r="G161" s="6"/>
      <c r="H161" s="6"/>
      <c r="I161" s="6"/>
      <c r="J161" s="6"/>
      <c r="K161" s="6"/>
      <c r="L161" s="16"/>
    </row>
    <row r="162" spans="1:12" ht="12" thickBot="1" x14ac:dyDescent="0.25">
      <c r="A162" s="72" t="s">
        <v>8</v>
      </c>
      <c r="B162" s="17"/>
      <c r="C162" s="14"/>
      <c r="D162" s="14"/>
      <c r="E162" s="14"/>
      <c r="F162" s="112" t="s">
        <v>130</v>
      </c>
      <c r="G162" s="7"/>
      <c r="H162" s="7"/>
      <c r="I162" s="7"/>
      <c r="J162" s="7"/>
      <c r="K162" s="7"/>
      <c r="L162" s="18"/>
    </row>
    <row r="163" spans="1:12" ht="13.5" thickBot="1" x14ac:dyDescent="0.25">
      <c r="A163" s="115" t="s">
        <v>82</v>
      </c>
      <c r="B163" s="116" t="s">
        <v>192</v>
      </c>
      <c r="C163" s="122" t="str">
        <f xml:space="preserve"> CONCATENATE("za Díl ",C150)</f>
        <v>za Díl 0</v>
      </c>
      <c r="D163" s="118"/>
      <c r="E163" s="118"/>
      <c r="F163" s="117" t="s">
        <v>221</v>
      </c>
      <c r="G163" s="119"/>
      <c r="H163" s="119"/>
      <c r="I163" s="119"/>
      <c r="J163" s="120"/>
      <c r="K163" s="119"/>
      <c r="L163" s="121">
        <f>SUM(L151:L162)</f>
        <v>0</v>
      </c>
    </row>
    <row r="164" spans="1:12" ht="13.5" thickBot="1" x14ac:dyDescent="0.25">
      <c r="A164" s="71" t="s">
        <v>29</v>
      </c>
      <c r="B164" s="105" t="s">
        <v>19</v>
      </c>
      <c r="C164" s="106" t="s">
        <v>193</v>
      </c>
      <c r="D164" s="107"/>
      <c r="E164" s="107"/>
      <c r="F164" s="106" t="s">
        <v>222</v>
      </c>
      <c r="G164" s="108"/>
      <c r="H164" s="108"/>
      <c r="I164" s="108"/>
      <c r="J164" s="109"/>
      <c r="K164" s="108"/>
      <c r="L164" s="110"/>
    </row>
    <row r="165" spans="1:12" ht="12" thickBot="1" x14ac:dyDescent="0.25">
      <c r="A165" s="72" t="s">
        <v>6</v>
      </c>
      <c r="B165" s="78">
        <f>1+MAX($B$13:B164)</f>
        <v>36</v>
      </c>
      <c r="C165" s="59" t="s">
        <v>223</v>
      </c>
      <c r="D165" s="79"/>
      <c r="E165" s="59" t="s">
        <v>140</v>
      </c>
      <c r="F165" s="80" t="s">
        <v>224</v>
      </c>
      <c r="G165" s="59" t="s">
        <v>142</v>
      </c>
      <c r="H165" s="60">
        <v>160</v>
      </c>
      <c r="I165" s="83"/>
      <c r="J165" s="60" t="str">
        <f>IF(ISNUMBER(I165),ROUND(H165*I165,3),"")</f>
        <v/>
      </c>
      <c r="K165" s="62"/>
      <c r="L165" s="77">
        <f>ROUND(H165*K165,2)</f>
        <v>0</v>
      </c>
    </row>
    <row r="166" spans="1:12" x14ac:dyDescent="0.2">
      <c r="A166" s="72" t="s">
        <v>5</v>
      </c>
      <c r="B166" s="15"/>
      <c r="C166" s="12"/>
      <c r="D166" s="12"/>
      <c r="E166" s="12"/>
      <c r="F166" s="81"/>
      <c r="G166" s="6"/>
      <c r="H166" s="6"/>
      <c r="I166" s="6"/>
      <c r="J166" s="6"/>
      <c r="K166" s="6"/>
      <c r="L166" s="16"/>
    </row>
    <row r="167" spans="1:12" x14ac:dyDescent="0.2">
      <c r="A167" s="72" t="s">
        <v>7</v>
      </c>
      <c r="B167" s="15"/>
      <c r="C167" s="12"/>
      <c r="D167" s="12"/>
      <c r="E167" s="12"/>
      <c r="F167" s="82"/>
      <c r="G167" s="6"/>
      <c r="H167" s="6"/>
      <c r="I167" s="6"/>
      <c r="J167" s="6"/>
      <c r="K167" s="6"/>
      <c r="L167" s="16"/>
    </row>
    <row r="168" spans="1:12" ht="12" thickBot="1" x14ac:dyDescent="0.25">
      <c r="A168" s="72" t="s">
        <v>8</v>
      </c>
      <c r="B168" s="17"/>
      <c r="C168" s="14"/>
      <c r="D168" s="14"/>
      <c r="E168" s="14"/>
      <c r="F168" s="112" t="s">
        <v>130</v>
      </c>
      <c r="G168" s="7"/>
      <c r="H168" s="7"/>
      <c r="I168" s="7"/>
      <c r="J168" s="7"/>
      <c r="K168" s="7"/>
      <c r="L168" s="18"/>
    </row>
    <row r="169" spans="1:12" ht="13.5" thickBot="1" x14ac:dyDescent="0.25">
      <c r="A169" s="115" t="s">
        <v>82</v>
      </c>
      <c r="B169" s="116" t="s">
        <v>192</v>
      </c>
      <c r="C169" s="122" t="str">
        <f xml:space="preserve"> CONCATENATE("za Díl ",C164)</f>
        <v>za Díl 70</v>
      </c>
      <c r="D169" s="118"/>
      <c r="E169" s="118"/>
      <c r="F169" s="117" t="s">
        <v>222</v>
      </c>
      <c r="G169" s="119"/>
      <c r="H169" s="119"/>
      <c r="I169" s="119"/>
      <c r="J169" s="120"/>
      <c r="K169" s="119"/>
      <c r="L169" s="121">
        <f>SUM(L165:L168)</f>
        <v>0</v>
      </c>
    </row>
    <row r="170" spans="1:12" ht="13.5" thickBot="1" x14ac:dyDescent="0.25">
      <c r="A170" s="71" t="s">
        <v>29</v>
      </c>
      <c r="B170" s="105" t="s">
        <v>19</v>
      </c>
      <c r="C170" s="106" t="s">
        <v>190</v>
      </c>
      <c r="D170" s="107"/>
      <c r="E170" s="107"/>
      <c r="F170" s="106" t="s">
        <v>225</v>
      </c>
      <c r="G170" s="108"/>
      <c r="H170" s="108"/>
      <c r="I170" s="108"/>
      <c r="J170" s="109"/>
      <c r="K170" s="108"/>
      <c r="L170" s="110"/>
    </row>
    <row r="171" spans="1:12" ht="12" thickBot="1" x14ac:dyDescent="0.25">
      <c r="A171" s="72" t="s">
        <v>6</v>
      </c>
      <c r="B171" s="78">
        <f>1+MAX($B$13:B170)</f>
        <v>37</v>
      </c>
      <c r="C171" s="59" t="s">
        <v>227</v>
      </c>
      <c r="D171" s="79"/>
      <c r="E171" s="59" t="s">
        <v>226</v>
      </c>
      <c r="F171" s="80" t="s">
        <v>228</v>
      </c>
      <c r="G171" s="59" t="s">
        <v>158</v>
      </c>
      <c r="H171" s="60">
        <v>1</v>
      </c>
      <c r="I171" s="83"/>
      <c r="J171" s="60" t="str">
        <f>IF(ISNUMBER(I171),ROUND(H171*I171,3),"")</f>
        <v/>
      </c>
      <c r="K171" s="62"/>
      <c r="L171" s="77">
        <f>ROUND(H171*K171,2)</f>
        <v>0</v>
      </c>
    </row>
    <row r="172" spans="1:12" x14ac:dyDescent="0.2">
      <c r="A172" s="72" t="s">
        <v>5</v>
      </c>
      <c r="B172" s="15"/>
      <c r="C172" s="12"/>
      <c r="D172" s="12"/>
      <c r="E172" s="12"/>
      <c r="F172" s="81"/>
      <c r="G172" s="6"/>
      <c r="H172" s="6"/>
      <c r="I172" s="6"/>
      <c r="J172" s="6"/>
      <c r="K172" s="6"/>
      <c r="L172" s="16"/>
    </row>
    <row r="173" spans="1:12" ht="67.5" x14ac:dyDescent="0.2">
      <c r="A173" s="72" t="s">
        <v>7</v>
      </c>
      <c r="B173" s="15"/>
      <c r="C173" s="12"/>
      <c r="D173" s="12"/>
      <c r="E173" s="12"/>
      <c r="F173" s="82" t="s">
        <v>239</v>
      </c>
      <c r="G173" s="6"/>
      <c r="H173" s="6"/>
      <c r="I173" s="6"/>
      <c r="J173" s="6"/>
      <c r="K173" s="6"/>
      <c r="L173" s="16"/>
    </row>
    <row r="174" spans="1:12" ht="12" thickBot="1" x14ac:dyDescent="0.25">
      <c r="A174" s="72" t="s">
        <v>8</v>
      </c>
      <c r="B174" s="17"/>
      <c r="C174" s="14"/>
      <c r="D174" s="14"/>
      <c r="E174" s="14"/>
      <c r="F174" s="112" t="s">
        <v>130</v>
      </c>
      <c r="G174" s="7"/>
      <c r="H174" s="7"/>
      <c r="I174" s="7"/>
      <c r="J174" s="7"/>
      <c r="K174" s="7"/>
      <c r="L174" s="18"/>
    </row>
    <row r="175" spans="1:12" ht="12.75" x14ac:dyDescent="0.2">
      <c r="A175" s="115" t="s">
        <v>82</v>
      </c>
      <c r="B175" s="116" t="s">
        <v>192</v>
      </c>
      <c r="C175" s="122" t="str">
        <f xml:space="preserve"> CONCATENATE("za Díl ",C170)</f>
        <v>za Díl 74</v>
      </c>
      <c r="D175" s="118"/>
      <c r="E175" s="118"/>
      <c r="F175" s="117" t="s">
        <v>225</v>
      </c>
      <c r="G175" s="119"/>
      <c r="H175" s="119"/>
      <c r="I175" s="119"/>
      <c r="J175" s="120"/>
      <c r="K175" s="119"/>
      <c r="L175" s="121">
        <f>SUM(L171:L174)</f>
        <v>0</v>
      </c>
    </row>
  </sheetData>
  <sheetProtection formatCells="0" formatColumns="0" formatRows="0" insertColumns="0" insertRows="0" deleteColumns="0" deleteRows="0" sort="0" autoFilter="0"/>
  <autoFilter ref="A10:L17">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19" priority="2226">
      <formula>$E$5="Ostatní"</formula>
    </cfRule>
    <cfRule type="expression" dxfId="518" priority="2228">
      <formula>$E$6="Ostatní"</formula>
    </cfRule>
  </conditionalFormatting>
  <conditionalFormatting sqref="F2">
    <cfRule type="expression" dxfId="517" priority="2224">
      <formula>IF($F$2="Název stavby","Vybarvit",IF($F$2="","Vybarvit",""))="Vybarvit"</formula>
    </cfRule>
  </conditionalFormatting>
  <conditionalFormatting sqref="D3">
    <cfRule type="expression" dxfId="516" priority="2223">
      <formula>IF($D$3="SO XX-XX-XX","Vybarvit",IF($D$3="","Vybarvit",""))="Vybarvit"</formula>
    </cfRule>
  </conditionalFormatting>
  <conditionalFormatting sqref="F3">
    <cfRule type="expression" dxfId="515" priority="2222">
      <formula>IF($F$3="Název SO/PS","Vybarvit",IF($F$3="","Vybarvit",""))="Vybarvit"</formula>
    </cfRule>
  </conditionalFormatting>
  <conditionalFormatting sqref="F8">
    <cfRule type="expression" dxfId="514" priority="2221">
      <formula>IF($F$8="Obchodní název firmy/společnosti, v případě fyzické osoby podnikající  IČO","Vybarvit",IF($F$8="","Vybarvit",""))="Vybarvit"</formula>
    </cfRule>
  </conditionalFormatting>
  <conditionalFormatting sqref="G8:H8">
    <cfRule type="expression" dxfId="513" priority="2220">
      <formula>IF($G$8="Titul Jméno Příjmení","Vybarvit",IF($G$8="","Vybarvit",""))="Vybarvit"</formula>
    </cfRule>
  </conditionalFormatting>
  <conditionalFormatting sqref="K8">
    <cfRule type="expression" dxfId="512" priority="2195">
      <formula>$K$8=""</formula>
    </cfRule>
  </conditionalFormatting>
  <conditionalFormatting sqref="K7">
    <cfRule type="expression" dxfId="511" priority="2194">
      <formula>$K$7=""</formula>
    </cfRule>
  </conditionalFormatting>
  <conditionalFormatting sqref="K5">
    <cfRule type="expression" dxfId="510" priority="2192">
      <formula>$K$5=""</formula>
    </cfRule>
  </conditionalFormatting>
  <conditionalFormatting sqref="K4">
    <cfRule type="expression" dxfId="509" priority="2191">
      <formula>$K$4=""</formula>
    </cfRule>
  </conditionalFormatting>
  <conditionalFormatting sqref="L4">
    <cfRule type="expression" dxfId="508" priority="2190">
      <formula>$L$4=""</formula>
    </cfRule>
  </conditionalFormatting>
  <conditionalFormatting sqref="E8">
    <cfRule type="expression" dxfId="507" priority="2189">
      <formula>$E$8=""</formula>
    </cfRule>
  </conditionalFormatting>
  <conditionalFormatting sqref="E7">
    <cfRule type="expression" dxfId="506" priority="2188">
      <formula>$E$7=""</formula>
    </cfRule>
  </conditionalFormatting>
  <conditionalFormatting sqref="E6">
    <cfRule type="expression" dxfId="505" priority="2187">
      <formula>$E$6=""</formula>
    </cfRule>
  </conditionalFormatting>
  <conditionalFormatting sqref="E5">
    <cfRule type="expression" dxfId="504" priority="2186">
      <formula>$E$5=""</formula>
    </cfRule>
  </conditionalFormatting>
  <conditionalFormatting sqref="E4">
    <cfRule type="expression" dxfId="503" priority="2184">
      <formula>$E$4=""</formula>
    </cfRule>
  </conditionalFormatting>
  <conditionalFormatting sqref="F13">
    <cfRule type="expression" dxfId="502" priority="761">
      <formula>F13="Název dílu"</formula>
    </cfRule>
  </conditionalFormatting>
  <conditionalFormatting sqref="Q3">
    <cfRule type="cellIs" dxfId="501" priority="760" operator="notEqual">
      <formula>0</formula>
    </cfRule>
  </conditionalFormatting>
  <conditionalFormatting sqref="C13">
    <cfRule type="expression" dxfId="500" priority="759">
      <formula>C13="Kód dílu"</formula>
    </cfRule>
  </conditionalFormatting>
  <conditionalFormatting sqref="K6">
    <cfRule type="expression" dxfId="499" priority="703">
      <formula>$K$6=""</formula>
    </cfRule>
  </conditionalFormatting>
  <conditionalFormatting sqref="J14">
    <cfRule type="expression" dxfId="498" priority="678">
      <formula>J14=""</formula>
    </cfRule>
  </conditionalFormatting>
  <conditionalFormatting sqref="C14">
    <cfRule type="expression" dxfId="497" priority="677">
      <formula>C14=""</formula>
    </cfRule>
  </conditionalFormatting>
  <conditionalFormatting sqref="E14">
    <cfRule type="expression" dxfId="496" priority="676">
      <formula>E14=""</formula>
    </cfRule>
  </conditionalFormatting>
  <conditionalFormatting sqref="F14">
    <cfRule type="expression" dxfId="495" priority="675">
      <formula>F14=""</formula>
    </cfRule>
  </conditionalFormatting>
  <conditionalFormatting sqref="F15">
    <cfRule type="expression" dxfId="494" priority="674">
      <formula>F15=""</formula>
    </cfRule>
  </conditionalFormatting>
  <conditionalFormatting sqref="F17">
    <cfRule type="expression" dxfId="493" priority="672">
      <formula>F17=""</formula>
    </cfRule>
  </conditionalFormatting>
  <conditionalFormatting sqref="G14">
    <cfRule type="expression" dxfId="492" priority="671">
      <formula>G14=""</formula>
    </cfRule>
  </conditionalFormatting>
  <conditionalFormatting sqref="H14">
    <cfRule type="expression" dxfId="491" priority="670">
      <formula>H14=""</formula>
    </cfRule>
  </conditionalFormatting>
  <conditionalFormatting sqref="I14">
    <cfRule type="expression" dxfId="490" priority="669">
      <formula>I14=""</formula>
    </cfRule>
  </conditionalFormatting>
  <conditionalFormatting sqref="D14">
    <cfRule type="expression" dxfId="489" priority="668">
      <formula>D14=""</formula>
    </cfRule>
  </conditionalFormatting>
  <conditionalFormatting sqref="K14">
    <cfRule type="expression" dxfId="488" priority="667">
      <formula>K14=""</formula>
    </cfRule>
  </conditionalFormatting>
  <conditionalFormatting sqref="C18">
    <cfRule type="expression" dxfId="487" priority="621">
      <formula>C18=""</formula>
    </cfRule>
  </conditionalFormatting>
  <conditionalFormatting sqref="E18">
    <cfRule type="expression" dxfId="486" priority="620">
      <formula>E18=""</formula>
    </cfRule>
  </conditionalFormatting>
  <conditionalFormatting sqref="G26">
    <cfRule type="expression" dxfId="485" priority="591">
      <formula>G26=""</formula>
    </cfRule>
  </conditionalFormatting>
  <conditionalFormatting sqref="F19">
    <cfRule type="expression" dxfId="484" priority="618">
      <formula>F19=""</formula>
    </cfRule>
  </conditionalFormatting>
  <conditionalFormatting sqref="F20">
    <cfRule type="expression" dxfId="483" priority="617">
      <formula>F20=""</formula>
    </cfRule>
  </conditionalFormatting>
  <conditionalFormatting sqref="F21">
    <cfRule type="expression" dxfId="482" priority="616">
      <formula>F21=""</formula>
    </cfRule>
  </conditionalFormatting>
  <conditionalFormatting sqref="G18">
    <cfRule type="expression" dxfId="481" priority="615">
      <formula>G18=""</formula>
    </cfRule>
  </conditionalFormatting>
  <conditionalFormatting sqref="H18">
    <cfRule type="expression" dxfId="480" priority="614">
      <formula>H18=""</formula>
    </cfRule>
  </conditionalFormatting>
  <conditionalFormatting sqref="I18">
    <cfRule type="expression" dxfId="479" priority="613">
      <formula>I18=""</formula>
    </cfRule>
  </conditionalFormatting>
  <conditionalFormatting sqref="J18">
    <cfRule type="expression" dxfId="478" priority="612">
      <formula>J18=""</formula>
    </cfRule>
  </conditionalFormatting>
  <conditionalFormatting sqref="K18">
    <cfRule type="expression" dxfId="477" priority="611">
      <formula>K18=""</formula>
    </cfRule>
  </conditionalFormatting>
  <conditionalFormatting sqref="D18">
    <cfRule type="expression" dxfId="476" priority="610">
      <formula>D18=""</formula>
    </cfRule>
  </conditionalFormatting>
  <conditionalFormatting sqref="C22">
    <cfRule type="expression" dxfId="475" priority="609">
      <formula>C22=""</formula>
    </cfRule>
  </conditionalFormatting>
  <conditionalFormatting sqref="E22">
    <cfRule type="expression" dxfId="474" priority="608">
      <formula>E22=""</formula>
    </cfRule>
  </conditionalFormatting>
  <conditionalFormatting sqref="F33">
    <cfRule type="expression" dxfId="473" priority="580">
      <formula>F33=""</formula>
    </cfRule>
  </conditionalFormatting>
  <conditionalFormatting sqref="F23">
    <cfRule type="expression" dxfId="472" priority="606">
      <formula>F23=""</formula>
    </cfRule>
  </conditionalFormatting>
  <conditionalFormatting sqref="F24">
    <cfRule type="expression" dxfId="471" priority="605">
      <formula>F24=""</formula>
    </cfRule>
  </conditionalFormatting>
  <conditionalFormatting sqref="F25">
    <cfRule type="expression" dxfId="470" priority="604">
      <formula>F25=""</formula>
    </cfRule>
  </conditionalFormatting>
  <conditionalFormatting sqref="G22">
    <cfRule type="expression" dxfId="469" priority="603">
      <formula>G22=""</formula>
    </cfRule>
  </conditionalFormatting>
  <conditionalFormatting sqref="H22">
    <cfRule type="expression" dxfId="468" priority="602">
      <formula>H22=""</formula>
    </cfRule>
  </conditionalFormatting>
  <conditionalFormatting sqref="I22">
    <cfRule type="expression" dxfId="467" priority="601">
      <formula>I22=""</formula>
    </cfRule>
  </conditionalFormatting>
  <conditionalFormatting sqref="J22">
    <cfRule type="expression" dxfId="466" priority="600">
      <formula>J22=""</formula>
    </cfRule>
  </conditionalFormatting>
  <conditionalFormatting sqref="K22">
    <cfRule type="expression" dxfId="465" priority="599">
      <formula>K22=""</formula>
    </cfRule>
  </conditionalFormatting>
  <conditionalFormatting sqref="D22">
    <cfRule type="expression" dxfId="464" priority="598">
      <formula>D22=""</formula>
    </cfRule>
  </conditionalFormatting>
  <conditionalFormatting sqref="C26">
    <cfRule type="expression" dxfId="463" priority="597">
      <formula>C26=""</formula>
    </cfRule>
  </conditionalFormatting>
  <conditionalFormatting sqref="E26">
    <cfRule type="expression" dxfId="462" priority="596">
      <formula>E26=""</formula>
    </cfRule>
  </conditionalFormatting>
  <conditionalFormatting sqref="F36">
    <cfRule type="expression" dxfId="461" priority="569">
      <formula>F36=""</formula>
    </cfRule>
  </conditionalFormatting>
  <conditionalFormatting sqref="F27">
    <cfRule type="expression" dxfId="460" priority="594">
      <formula>F27=""</formula>
    </cfRule>
  </conditionalFormatting>
  <conditionalFormatting sqref="F28">
    <cfRule type="expression" dxfId="459" priority="593">
      <formula>F28=""</formula>
    </cfRule>
  </conditionalFormatting>
  <conditionalFormatting sqref="F29">
    <cfRule type="expression" dxfId="458" priority="592">
      <formula>F29=""</formula>
    </cfRule>
  </conditionalFormatting>
  <conditionalFormatting sqref="G30">
    <cfRule type="expression" dxfId="457" priority="579">
      <formula>G30=""</formula>
    </cfRule>
  </conditionalFormatting>
  <conditionalFormatting sqref="H26">
    <cfRule type="expression" dxfId="456" priority="590">
      <formula>H26=""</formula>
    </cfRule>
  </conditionalFormatting>
  <conditionalFormatting sqref="I26">
    <cfRule type="expression" dxfId="455" priority="589">
      <formula>I26=""</formula>
    </cfRule>
  </conditionalFormatting>
  <conditionalFormatting sqref="J26">
    <cfRule type="expression" dxfId="454" priority="588">
      <formula>J26=""</formula>
    </cfRule>
  </conditionalFormatting>
  <conditionalFormatting sqref="K26">
    <cfRule type="expression" dxfId="453" priority="587">
      <formula>K26=""</formula>
    </cfRule>
  </conditionalFormatting>
  <conditionalFormatting sqref="D26">
    <cfRule type="expression" dxfId="452" priority="586">
      <formula>D26=""</formula>
    </cfRule>
  </conditionalFormatting>
  <conditionalFormatting sqref="C30">
    <cfRule type="expression" dxfId="451" priority="585">
      <formula>C30=""</formula>
    </cfRule>
  </conditionalFormatting>
  <conditionalFormatting sqref="E30">
    <cfRule type="expression" dxfId="450" priority="584">
      <formula>E30=""</formula>
    </cfRule>
  </conditionalFormatting>
  <conditionalFormatting sqref="F39">
    <cfRule type="expression" dxfId="449" priority="558">
      <formula>F39=""</formula>
    </cfRule>
  </conditionalFormatting>
  <conditionalFormatting sqref="F31">
    <cfRule type="expression" dxfId="448" priority="582">
      <formula>F31=""</formula>
    </cfRule>
  </conditionalFormatting>
  <conditionalFormatting sqref="F32">
    <cfRule type="expression" dxfId="447" priority="581">
      <formula>F32=""</formula>
    </cfRule>
  </conditionalFormatting>
  <conditionalFormatting sqref="F37">
    <cfRule type="expression" dxfId="446" priority="568">
      <formula>F37=""</formula>
    </cfRule>
  </conditionalFormatting>
  <conditionalFormatting sqref="G34">
    <cfRule type="expression" dxfId="445" priority="567">
      <formula>G34=""</formula>
    </cfRule>
  </conditionalFormatting>
  <conditionalFormatting sqref="H30">
    <cfRule type="expression" dxfId="444" priority="578">
      <formula>H30=""</formula>
    </cfRule>
  </conditionalFormatting>
  <conditionalFormatting sqref="I30">
    <cfRule type="expression" dxfId="443" priority="577">
      <formula>I30=""</formula>
    </cfRule>
  </conditionalFormatting>
  <conditionalFormatting sqref="J30">
    <cfRule type="expression" dxfId="442" priority="576">
      <formula>J30=""</formula>
    </cfRule>
  </conditionalFormatting>
  <conditionalFormatting sqref="K30">
    <cfRule type="expression" dxfId="441" priority="575">
      <formula>K30=""</formula>
    </cfRule>
  </conditionalFormatting>
  <conditionalFormatting sqref="D30">
    <cfRule type="expression" dxfId="440" priority="574">
      <formula>D30=""</formula>
    </cfRule>
  </conditionalFormatting>
  <conditionalFormatting sqref="C34">
    <cfRule type="expression" dxfId="439" priority="573">
      <formula>C34=""</formula>
    </cfRule>
  </conditionalFormatting>
  <conditionalFormatting sqref="E34">
    <cfRule type="expression" dxfId="438" priority="572">
      <formula>E34=""</formula>
    </cfRule>
  </conditionalFormatting>
  <conditionalFormatting sqref="G58">
    <cfRule type="expression" dxfId="437" priority="495">
      <formula>G58=""</formula>
    </cfRule>
  </conditionalFormatting>
  <conditionalFormatting sqref="F35">
    <cfRule type="expression" dxfId="436" priority="570">
      <formula>F35=""</formula>
    </cfRule>
  </conditionalFormatting>
  <conditionalFormatting sqref="F40">
    <cfRule type="expression" dxfId="435" priority="557">
      <formula>F40=""</formula>
    </cfRule>
  </conditionalFormatting>
  <conditionalFormatting sqref="F41">
    <cfRule type="expression" dxfId="434" priority="556">
      <formula>F41=""</formula>
    </cfRule>
  </conditionalFormatting>
  <conditionalFormatting sqref="G38">
    <cfRule type="expression" dxfId="433" priority="555">
      <formula>G38=""</formula>
    </cfRule>
  </conditionalFormatting>
  <conditionalFormatting sqref="H34">
    <cfRule type="expression" dxfId="432" priority="566">
      <formula>H34=""</formula>
    </cfRule>
  </conditionalFormatting>
  <conditionalFormatting sqref="I34">
    <cfRule type="expression" dxfId="431" priority="565">
      <formula>I34=""</formula>
    </cfRule>
  </conditionalFormatting>
  <conditionalFormatting sqref="J34">
    <cfRule type="expression" dxfId="430" priority="564">
      <formula>J34=""</formula>
    </cfRule>
  </conditionalFormatting>
  <conditionalFormatting sqref="K34">
    <cfRule type="expression" dxfId="429" priority="563">
      <formula>K34=""</formula>
    </cfRule>
  </conditionalFormatting>
  <conditionalFormatting sqref="D34">
    <cfRule type="expression" dxfId="428" priority="562">
      <formula>D34=""</formula>
    </cfRule>
  </conditionalFormatting>
  <conditionalFormatting sqref="C38">
    <cfRule type="expression" dxfId="427" priority="561">
      <formula>C38=""</formula>
    </cfRule>
  </conditionalFormatting>
  <conditionalFormatting sqref="E38">
    <cfRule type="expression" dxfId="426" priority="560">
      <formula>E38=""</formula>
    </cfRule>
  </conditionalFormatting>
  <conditionalFormatting sqref="E46">
    <cfRule type="expression" dxfId="425" priority="536">
      <formula>E46=""</formula>
    </cfRule>
  </conditionalFormatting>
  <conditionalFormatting sqref="F43">
    <cfRule type="expression" dxfId="424" priority="546">
      <formula>F43=""</formula>
    </cfRule>
  </conditionalFormatting>
  <conditionalFormatting sqref="F45">
    <cfRule type="expression" dxfId="423" priority="544">
      <formula>F45=""</formula>
    </cfRule>
  </conditionalFormatting>
  <conditionalFormatting sqref="G42">
    <cfRule type="expression" dxfId="422" priority="543">
      <formula>G42=""</formula>
    </cfRule>
  </conditionalFormatting>
  <conditionalFormatting sqref="H38">
    <cfRule type="expression" dxfId="421" priority="554">
      <formula>H38=""</formula>
    </cfRule>
  </conditionalFormatting>
  <conditionalFormatting sqref="I38">
    <cfRule type="expression" dxfId="420" priority="553">
      <formula>I38=""</formula>
    </cfRule>
  </conditionalFormatting>
  <conditionalFormatting sqref="J38">
    <cfRule type="expression" dxfId="419" priority="552">
      <formula>J38=""</formula>
    </cfRule>
  </conditionalFormatting>
  <conditionalFormatting sqref="K38">
    <cfRule type="expression" dxfId="418" priority="551">
      <formula>K38=""</formula>
    </cfRule>
  </conditionalFormatting>
  <conditionalFormatting sqref="D38">
    <cfRule type="expression" dxfId="417" priority="550">
      <formula>D38=""</formula>
    </cfRule>
  </conditionalFormatting>
  <conditionalFormatting sqref="C42">
    <cfRule type="expression" dxfId="416" priority="549">
      <formula>C42=""</formula>
    </cfRule>
  </conditionalFormatting>
  <conditionalFormatting sqref="E42">
    <cfRule type="expression" dxfId="415" priority="548">
      <formula>E42=""</formula>
    </cfRule>
  </conditionalFormatting>
  <conditionalFormatting sqref="C50">
    <cfRule type="expression" dxfId="414" priority="525">
      <formula>C50=""</formula>
    </cfRule>
  </conditionalFormatting>
  <conditionalFormatting sqref="F47">
    <cfRule type="expression" dxfId="413" priority="534">
      <formula>F47=""</formula>
    </cfRule>
  </conditionalFormatting>
  <conditionalFormatting sqref="F48">
    <cfRule type="expression" dxfId="412" priority="533">
      <formula>F48=""</formula>
    </cfRule>
  </conditionalFormatting>
  <conditionalFormatting sqref="F49">
    <cfRule type="expression" dxfId="411" priority="532">
      <formula>F49=""</formula>
    </cfRule>
  </conditionalFormatting>
  <conditionalFormatting sqref="K42">
    <cfRule type="expression" dxfId="410" priority="539">
      <formula>K42=""</formula>
    </cfRule>
  </conditionalFormatting>
  <conditionalFormatting sqref="H42">
    <cfRule type="expression" dxfId="409" priority="542">
      <formula>H42=""</formula>
    </cfRule>
  </conditionalFormatting>
  <conditionalFormatting sqref="I42">
    <cfRule type="expression" dxfId="408" priority="541">
      <formula>I42=""</formula>
    </cfRule>
  </conditionalFormatting>
  <conditionalFormatting sqref="J42">
    <cfRule type="expression" dxfId="407" priority="540">
      <formula>J42=""</formula>
    </cfRule>
  </conditionalFormatting>
  <conditionalFormatting sqref="D42">
    <cfRule type="expression" dxfId="406" priority="538">
      <formula>D42=""</formula>
    </cfRule>
  </conditionalFormatting>
  <conditionalFormatting sqref="C46">
    <cfRule type="expression" dxfId="405" priority="537">
      <formula>C46=""</formula>
    </cfRule>
  </conditionalFormatting>
  <conditionalFormatting sqref="E50">
    <cfRule type="expression" dxfId="404" priority="524">
      <formula>E50=""</formula>
    </cfRule>
  </conditionalFormatting>
  <conditionalFormatting sqref="D50">
    <cfRule type="expression" dxfId="403" priority="514">
      <formula>D50=""</formula>
    </cfRule>
  </conditionalFormatting>
  <conditionalFormatting sqref="F51">
    <cfRule type="expression" dxfId="402" priority="522">
      <formula>F51=""</formula>
    </cfRule>
  </conditionalFormatting>
  <conditionalFormatting sqref="F52">
    <cfRule type="expression" dxfId="401" priority="521">
      <formula>F52=""</formula>
    </cfRule>
  </conditionalFormatting>
  <conditionalFormatting sqref="J46">
    <cfRule type="expression" dxfId="400" priority="528">
      <formula>J46=""</formula>
    </cfRule>
  </conditionalFormatting>
  <conditionalFormatting sqref="G46">
    <cfRule type="expression" dxfId="399" priority="531">
      <formula>G46=""</formula>
    </cfRule>
  </conditionalFormatting>
  <conditionalFormatting sqref="H46">
    <cfRule type="expression" dxfId="398" priority="530">
      <formula>H46=""</formula>
    </cfRule>
  </conditionalFormatting>
  <conditionalFormatting sqref="I46">
    <cfRule type="expression" dxfId="397" priority="529">
      <formula>I46=""</formula>
    </cfRule>
  </conditionalFormatting>
  <conditionalFormatting sqref="K46">
    <cfRule type="expression" dxfId="396" priority="527">
      <formula>K46=""</formula>
    </cfRule>
  </conditionalFormatting>
  <conditionalFormatting sqref="D46">
    <cfRule type="expression" dxfId="395" priority="526">
      <formula>D46=""</formula>
    </cfRule>
  </conditionalFormatting>
  <conditionalFormatting sqref="C54">
    <cfRule type="expression" dxfId="394" priority="513">
      <formula>C54=""</formula>
    </cfRule>
  </conditionalFormatting>
  <conditionalFormatting sqref="E54">
    <cfRule type="expression" dxfId="393" priority="512">
      <formula>E54=""</formula>
    </cfRule>
  </conditionalFormatting>
  <conditionalFormatting sqref="K54">
    <cfRule type="expression" dxfId="392" priority="503">
      <formula>K54=""</formula>
    </cfRule>
  </conditionalFormatting>
  <conditionalFormatting sqref="F55">
    <cfRule type="expression" dxfId="391" priority="510">
      <formula>F55=""</formula>
    </cfRule>
  </conditionalFormatting>
  <conditionalFormatting sqref="I50">
    <cfRule type="expression" dxfId="390" priority="517">
      <formula>I50=""</formula>
    </cfRule>
  </conditionalFormatting>
  <conditionalFormatting sqref="F53">
    <cfRule type="expression" dxfId="389" priority="520">
      <formula>F53=""</formula>
    </cfRule>
  </conditionalFormatting>
  <conditionalFormatting sqref="G50">
    <cfRule type="expression" dxfId="388" priority="519">
      <formula>G50=""</formula>
    </cfRule>
  </conditionalFormatting>
  <conditionalFormatting sqref="H50">
    <cfRule type="expression" dxfId="387" priority="518">
      <formula>H50=""</formula>
    </cfRule>
  </conditionalFormatting>
  <conditionalFormatting sqref="J50">
    <cfRule type="expression" dxfId="386" priority="516">
      <formula>J50=""</formula>
    </cfRule>
  </conditionalFormatting>
  <conditionalFormatting sqref="K50">
    <cfRule type="expression" dxfId="385" priority="515">
      <formula>K50=""</formula>
    </cfRule>
  </conditionalFormatting>
  <conditionalFormatting sqref="D54">
    <cfRule type="expression" dxfId="384" priority="502">
      <formula>D54=""</formula>
    </cfRule>
  </conditionalFormatting>
  <conditionalFormatting sqref="C58">
    <cfRule type="expression" dxfId="383" priority="501">
      <formula>C58=""</formula>
    </cfRule>
  </conditionalFormatting>
  <conditionalFormatting sqref="E58">
    <cfRule type="expression" dxfId="382" priority="500">
      <formula>E58=""</formula>
    </cfRule>
  </conditionalFormatting>
  <conditionalFormatting sqref="J58">
    <cfRule type="expression" dxfId="381" priority="492">
      <formula>J58=""</formula>
    </cfRule>
  </conditionalFormatting>
  <conditionalFormatting sqref="H54">
    <cfRule type="expression" dxfId="380" priority="506">
      <formula>H54=""</formula>
    </cfRule>
  </conditionalFormatting>
  <conditionalFormatting sqref="F56">
    <cfRule type="expression" dxfId="379" priority="509">
      <formula>F56=""</formula>
    </cfRule>
  </conditionalFormatting>
  <conditionalFormatting sqref="F57">
    <cfRule type="expression" dxfId="378" priority="508">
      <formula>F57=""</formula>
    </cfRule>
  </conditionalFormatting>
  <conditionalFormatting sqref="G54">
    <cfRule type="expression" dxfId="377" priority="507">
      <formula>G54=""</formula>
    </cfRule>
  </conditionalFormatting>
  <conditionalFormatting sqref="I54">
    <cfRule type="expression" dxfId="376" priority="505">
      <formula>I54=""</formula>
    </cfRule>
  </conditionalFormatting>
  <conditionalFormatting sqref="J54">
    <cfRule type="expression" dxfId="375" priority="504">
      <formula>J54=""</formula>
    </cfRule>
  </conditionalFormatting>
  <conditionalFormatting sqref="K58">
    <cfRule type="expression" dxfId="374" priority="491">
      <formula>K58=""</formula>
    </cfRule>
  </conditionalFormatting>
  <conditionalFormatting sqref="D58">
    <cfRule type="expression" dxfId="373" priority="490">
      <formula>D58=""</formula>
    </cfRule>
  </conditionalFormatting>
  <conditionalFormatting sqref="C62">
    <cfRule type="expression" dxfId="372" priority="489">
      <formula>C62=""</formula>
    </cfRule>
  </conditionalFormatting>
  <conditionalFormatting sqref="E62">
    <cfRule type="expression" dxfId="371" priority="488">
      <formula>E62=""</formula>
    </cfRule>
  </conditionalFormatting>
  <conditionalFormatting sqref="I62">
    <cfRule type="expression" dxfId="370" priority="481">
      <formula>I62=""</formula>
    </cfRule>
  </conditionalFormatting>
  <conditionalFormatting sqref="F59">
    <cfRule type="expression" dxfId="369" priority="498">
      <formula>F59=""</formula>
    </cfRule>
  </conditionalFormatting>
  <conditionalFormatting sqref="F60">
    <cfRule type="expression" dxfId="368" priority="497">
      <formula>F60=""</formula>
    </cfRule>
  </conditionalFormatting>
  <conditionalFormatting sqref="F61">
    <cfRule type="expression" dxfId="367" priority="496">
      <formula>F61=""</formula>
    </cfRule>
  </conditionalFormatting>
  <conditionalFormatting sqref="H58">
    <cfRule type="expression" dxfId="366" priority="494">
      <formula>H58=""</formula>
    </cfRule>
  </conditionalFormatting>
  <conditionalFormatting sqref="I58">
    <cfRule type="expression" dxfId="365" priority="493">
      <formula>I58=""</formula>
    </cfRule>
  </conditionalFormatting>
  <conditionalFormatting sqref="J62">
    <cfRule type="expression" dxfId="364" priority="480">
      <formula>J62=""</formula>
    </cfRule>
  </conditionalFormatting>
  <conditionalFormatting sqref="K62">
    <cfRule type="expression" dxfId="363" priority="479">
      <formula>K62=""</formula>
    </cfRule>
  </conditionalFormatting>
  <conditionalFormatting sqref="D62">
    <cfRule type="expression" dxfId="362" priority="478">
      <formula>D62=""</formula>
    </cfRule>
  </conditionalFormatting>
  <conditionalFormatting sqref="C66">
    <cfRule type="expression" dxfId="361" priority="477">
      <formula>C66=""</formula>
    </cfRule>
  </conditionalFormatting>
  <conditionalFormatting sqref="F65">
    <cfRule type="expression" dxfId="360" priority="484">
      <formula>F65=""</formula>
    </cfRule>
  </conditionalFormatting>
  <conditionalFormatting sqref="H66">
    <cfRule type="expression" dxfId="359" priority="470">
      <formula>H66=""</formula>
    </cfRule>
  </conditionalFormatting>
  <conditionalFormatting sqref="F63">
    <cfRule type="expression" dxfId="358" priority="486">
      <formula>F63=""</formula>
    </cfRule>
  </conditionalFormatting>
  <conditionalFormatting sqref="F64">
    <cfRule type="expression" dxfId="357" priority="485">
      <formula>F64=""</formula>
    </cfRule>
  </conditionalFormatting>
  <conditionalFormatting sqref="G62">
    <cfRule type="expression" dxfId="356" priority="483">
      <formula>G62=""</formula>
    </cfRule>
  </conditionalFormatting>
  <conditionalFormatting sqref="H62">
    <cfRule type="expression" dxfId="355" priority="482">
      <formula>H62=""</formula>
    </cfRule>
  </conditionalFormatting>
  <conditionalFormatting sqref="I66">
    <cfRule type="expression" dxfId="354" priority="469">
      <formula>I66=""</formula>
    </cfRule>
  </conditionalFormatting>
  <conditionalFormatting sqref="J66">
    <cfRule type="expression" dxfId="353" priority="468">
      <formula>J66=""</formula>
    </cfRule>
  </conditionalFormatting>
  <conditionalFormatting sqref="K66">
    <cfRule type="expression" dxfId="352" priority="467">
      <formula>K66=""</formula>
    </cfRule>
  </conditionalFormatting>
  <conditionalFormatting sqref="D66">
    <cfRule type="expression" dxfId="351" priority="466">
      <formula>D66=""</formula>
    </cfRule>
  </conditionalFormatting>
  <conditionalFormatting sqref="F68">
    <cfRule type="expression" dxfId="350" priority="473">
      <formula>F68=""</formula>
    </cfRule>
  </conditionalFormatting>
  <conditionalFormatting sqref="E66">
    <cfRule type="expression" dxfId="349" priority="476">
      <formula>E66=""</formula>
    </cfRule>
  </conditionalFormatting>
  <conditionalFormatting sqref="G70">
    <cfRule type="expression" dxfId="348" priority="459">
      <formula>G70=""</formula>
    </cfRule>
  </conditionalFormatting>
  <conditionalFormatting sqref="F67">
    <cfRule type="expression" dxfId="347" priority="474">
      <formula>F67=""</formula>
    </cfRule>
  </conditionalFormatting>
  <conditionalFormatting sqref="F69">
    <cfRule type="expression" dxfId="346" priority="472">
      <formula>F69=""</formula>
    </cfRule>
  </conditionalFormatting>
  <conditionalFormatting sqref="G66">
    <cfRule type="expression" dxfId="345" priority="471">
      <formula>G66=""</formula>
    </cfRule>
  </conditionalFormatting>
  <conditionalFormatting sqref="H70">
    <cfRule type="expression" dxfId="344" priority="458">
      <formula>H70=""</formula>
    </cfRule>
  </conditionalFormatting>
  <conditionalFormatting sqref="I70">
    <cfRule type="expression" dxfId="343" priority="457">
      <formula>I70=""</formula>
    </cfRule>
  </conditionalFormatting>
  <conditionalFormatting sqref="J70">
    <cfRule type="expression" dxfId="342" priority="456">
      <formula>J70=""</formula>
    </cfRule>
  </conditionalFormatting>
  <conditionalFormatting sqref="K70">
    <cfRule type="expression" dxfId="341" priority="455">
      <formula>K70=""</formula>
    </cfRule>
  </conditionalFormatting>
  <conditionalFormatting sqref="F71">
    <cfRule type="expression" dxfId="340" priority="462">
      <formula>F71=""</formula>
    </cfRule>
  </conditionalFormatting>
  <conditionalFormatting sqref="C70">
    <cfRule type="expression" dxfId="339" priority="465">
      <formula>C70=""</formula>
    </cfRule>
  </conditionalFormatting>
  <conditionalFormatting sqref="E70">
    <cfRule type="expression" dxfId="338" priority="464">
      <formula>E70=""</formula>
    </cfRule>
  </conditionalFormatting>
  <conditionalFormatting sqref="F77">
    <cfRule type="expression" dxfId="337" priority="448">
      <formula>F77=""</formula>
    </cfRule>
  </conditionalFormatting>
  <conditionalFormatting sqref="F72">
    <cfRule type="expression" dxfId="336" priority="461">
      <formula>F72=""</formula>
    </cfRule>
  </conditionalFormatting>
  <conditionalFormatting sqref="F73">
    <cfRule type="expression" dxfId="335" priority="460">
      <formula>F73=""</formula>
    </cfRule>
  </conditionalFormatting>
  <conditionalFormatting sqref="G74">
    <cfRule type="expression" dxfId="334" priority="447">
      <formula>G74=""</formula>
    </cfRule>
  </conditionalFormatting>
  <conditionalFormatting sqref="H74">
    <cfRule type="expression" dxfId="333" priority="446">
      <formula>H74=""</formula>
    </cfRule>
  </conditionalFormatting>
  <conditionalFormatting sqref="I74">
    <cfRule type="expression" dxfId="332" priority="445">
      <formula>I74=""</formula>
    </cfRule>
  </conditionalFormatting>
  <conditionalFormatting sqref="J74">
    <cfRule type="expression" dxfId="331" priority="444">
      <formula>J74=""</formula>
    </cfRule>
  </conditionalFormatting>
  <conditionalFormatting sqref="D70">
    <cfRule type="expression" dxfId="330" priority="454">
      <formula>D70=""</formula>
    </cfRule>
  </conditionalFormatting>
  <conditionalFormatting sqref="C74">
    <cfRule type="expression" dxfId="329" priority="453">
      <formula>C74=""</formula>
    </cfRule>
  </conditionalFormatting>
  <conditionalFormatting sqref="E74">
    <cfRule type="expression" dxfId="328" priority="452">
      <formula>E74=""</formula>
    </cfRule>
  </conditionalFormatting>
  <conditionalFormatting sqref="F80">
    <cfRule type="expression" dxfId="327" priority="437">
      <formula>F80=""</formula>
    </cfRule>
  </conditionalFormatting>
  <conditionalFormatting sqref="F75">
    <cfRule type="expression" dxfId="326" priority="450">
      <formula>F75=""</formula>
    </cfRule>
  </conditionalFormatting>
  <conditionalFormatting sqref="F76">
    <cfRule type="expression" dxfId="325" priority="449">
      <formula>F76=""</formula>
    </cfRule>
  </conditionalFormatting>
  <conditionalFormatting sqref="F81">
    <cfRule type="expression" dxfId="324" priority="436">
      <formula>F81=""</formula>
    </cfRule>
  </conditionalFormatting>
  <conditionalFormatting sqref="G78">
    <cfRule type="expression" dxfId="323" priority="435">
      <formula>G78=""</formula>
    </cfRule>
  </conditionalFormatting>
  <conditionalFormatting sqref="H78">
    <cfRule type="expression" dxfId="322" priority="434">
      <formula>H78=""</formula>
    </cfRule>
  </conditionalFormatting>
  <conditionalFormatting sqref="I78">
    <cfRule type="expression" dxfId="321" priority="433">
      <formula>I78=""</formula>
    </cfRule>
  </conditionalFormatting>
  <conditionalFormatting sqref="E78">
    <cfRule type="expression" dxfId="320" priority="440">
      <formula>E78=""</formula>
    </cfRule>
  </conditionalFormatting>
  <conditionalFormatting sqref="K74">
    <cfRule type="expression" dxfId="319" priority="443">
      <formula>K74=""</formula>
    </cfRule>
  </conditionalFormatting>
  <conditionalFormatting sqref="D74">
    <cfRule type="expression" dxfId="318" priority="442">
      <formula>D74=""</formula>
    </cfRule>
  </conditionalFormatting>
  <conditionalFormatting sqref="C78">
    <cfRule type="expression" dxfId="317" priority="441">
      <formula>C78=""</formula>
    </cfRule>
  </conditionalFormatting>
  <conditionalFormatting sqref="F83">
    <cfRule type="expression" dxfId="316" priority="426">
      <formula>F83=""</formula>
    </cfRule>
  </conditionalFormatting>
  <conditionalFormatting sqref="F79">
    <cfRule type="expression" dxfId="315" priority="438">
      <formula>F79=""</formula>
    </cfRule>
  </conditionalFormatting>
  <conditionalFormatting sqref="F84">
    <cfRule type="expression" dxfId="314" priority="425">
      <formula>F84=""</formula>
    </cfRule>
  </conditionalFormatting>
  <conditionalFormatting sqref="F85">
    <cfRule type="expression" dxfId="313" priority="424">
      <formula>F85=""</formula>
    </cfRule>
  </conditionalFormatting>
  <conditionalFormatting sqref="G82">
    <cfRule type="expression" dxfId="312" priority="423">
      <formula>G82=""</formula>
    </cfRule>
  </conditionalFormatting>
  <conditionalFormatting sqref="H82">
    <cfRule type="expression" dxfId="311" priority="422">
      <formula>H82=""</formula>
    </cfRule>
  </conditionalFormatting>
  <conditionalFormatting sqref="C82">
    <cfRule type="expression" dxfId="310" priority="429">
      <formula>C82=""</formula>
    </cfRule>
  </conditionalFormatting>
  <conditionalFormatting sqref="J78">
    <cfRule type="expression" dxfId="309" priority="432">
      <formula>J78=""</formula>
    </cfRule>
  </conditionalFormatting>
  <conditionalFormatting sqref="K78">
    <cfRule type="expression" dxfId="308" priority="431">
      <formula>K78=""</formula>
    </cfRule>
  </conditionalFormatting>
  <conditionalFormatting sqref="D78">
    <cfRule type="expression" dxfId="307" priority="430">
      <formula>D78=""</formula>
    </cfRule>
  </conditionalFormatting>
  <conditionalFormatting sqref="E82">
    <cfRule type="expression" dxfId="306" priority="428">
      <formula>E82=""</formula>
    </cfRule>
  </conditionalFormatting>
  <conditionalFormatting sqref="G102">
    <cfRule type="expression" dxfId="305" priority="363">
      <formula>G102=""</formula>
    </cfRule>
  </conditionalFormatting>
  <conditionalFormatting sqref="F87">
    <cfRule type="expression" dxfId="304" priority="414">
      <formula>F87=""</formula>
    </cfRule>
  </conditionalFormatting>
  <conditionalFormatting sqref="F88">
    <cfRule type="expression" dxfId="303" priority="413">
      <formula>F88=""</formula>
    </cfRule>
  </conditionalFormatting>
  <conditionalFormatting sqref="F89">
    <cfRule type="expression" dxfId="302" priority="412">
      <formula>F89=""</formula>
    </cfRule>
  </conditionalFormatting>
  <conditionalFormatting sqref="G86">
    <cfRule type="expression" dxfId="301" priority="411">
      <formula>G86=""</formula>
    </cfRule>
  </conditionalFormatting>
  <conditionalFormatting sqref="D82">
    <cfRule type="expression" dxfId="300" priority="418">
      <formula>D82=""</formula>
    </cfRule>
  </conditionalFormatting>
  <conditionalFormatting sqref="I82">
    <cfRule type="expression" dxfId="299" priority="421">
      <formula>I82=""</formula>
    </cfRule>
  </conditionalFormatting>
  <conditionalFormatting sqref="J82">
    <cfRule type="expression" dxfId="298" priority="420">
      <formula>J82=""</formula>
    </cfRule>
  </conditionalFormatting>
  <conditionalFormatting sqref="K82">
    <cfRule type="expression" dxfId="297" priority="419">
      <formula>K82=""</formula>
    </cfRule>
  </conditionalFormatting>
  <conditionalFormatting sqref="C86">
    <cfRule type="expression" dxfId="296" priority="417">
      <formula>C86=""</formula>
    </cfRule>
  </conditionalFormatting>
  <conditionalFormatting sqref="E86">
    <cfRule type="expression" dxfId="295" priority="416">
      <formula>E86=""</formula>
    </cfRule>
  </conditionalFormatting>
  <conditionalFormatting sqref="K86">
    <cfRule type="expression" dxfId="294" priority="407">
      <formula>K86=""</formula>
    </cfRule>
  </conditionalFormatting>
  <conditionalFormatting sqref="H86">
    <cfRule type="expression" dxfId="293" priority="410">
      <formula>H86=""</formula>
    </cfRule>
  </conditionalFormatting>
  <conditionalFormatting sqref="I86">
    <cfRule type="expression" dxfId="292" priority="409">
      <formula>I86=""</formula>
    </cfRule>
  </conditionalFormatting>
  <conditionalFormatting sqref="J86">
    <cfRule type="expression" dxfId="291" priority="408">
      <formula>J86=""</formula>
    </cfRule>
  </conditionalFormatting>
  <conditionalFormatting sqref="D86">
    <cfRule type="expression" dxfId="290" priority="406">
      <formula>D86=""</formula>
    </cfRule>
  </conditionalFormatting>
  <conditionalFormatting sqref="E94">
    <cfRule type="expression" dxfId="289" priority="392">
      <formula>E94=""</formula>
    </cfRule>
  </conditionalFormatting>
  <conditionalFormatting sqref="C94">
    <cfRule type="expression" dxfId="288" priority="393">
      <formula>C94=""</formula>
    </cfRule>
  </conditionalFormatting>
  <conditionalFormatting sqref="F95">
    <cfRule type="expression" dxfId="287" priority="390">
      <formula>F95=""</formula>
    </cfRule>
  </conditionalFormatting>
  <conditionalFormatting sqref="F96">
    <cfRule type="expression" dxfId="286" priority="389">
      <formula>F96=""</formula>
    </cfRule>
  </conditionalFormatting>
  <conditionalFormatting sqref="C98">
    <cfRule type="expression" dxfId="285" priority="381">
      <formula>C98=""</formula>
    </cfRule>
  </conditionalFormatting>
  <conditionalFormatting sqref="E98">
    <cfRule type="expression" dxfId="284" priority="380">
      <formula>E98=""</formula>
    </cfRule>
  </conditionalFormatting>
  <conditionalFormatting sqref="D94">
    <cfRule type="expression" dxfId="283" priority="382">
      <formula>D94=""</formula>
    </cfRule>
  </conditionalFormatting>
  <conditionalFormatting sqref="F99">
    <cfRule type="expression" dxfId="282" priority="378">
      <formula>F99=""</formula>
    </cfRule>
  </conditionalFormatting>
  <conditionalFormatting sqref="I94">
    <cfRule type="expression" dxfId="281" priority="385">
      <formula>I94=""</formula>
    </cfRule>
  </conditionalFormatting>
  <conditionalFormatting sqref="F97">
    <cfRule type="expression" dxfId="280" priority="388">
      <formula>F97=""</formula>
    </cfRule>
  </conditionalFormatting>
  <conditionalFormatting sqref="G94">
    <cfRule type="expression" dxfId="279" priority="387">
      <formula>G94=""</formula>
    </cfRule>
  </conditionalFormatting>
  <conditionalFormatting sqref="H94">
    <cfRule type="expression" dxfId="278" priority="386">
      <formula>H94=""</formula>
    </cfRule>
  </conditionalFormatting>
  <conditionalFormatting sqref="J94">
    <cfRule type="expression" dxfId="277" priority="384">
      <formula>J94=""</formula>
    </cfRule>
  </conditionalFormatting>
  <conditionalFormatting sqref="K94">
    <cfRule type="expression" dxfId="276" priority="383">
      <formula>K94=""</formula>
    </cfRule>
  </conditionalFormatting>
  <conditionalFormatting sqref="D98">
    <cfRule type="expression" dxfId="275" priority="370">
      <formula>D98=""</formula>
    </cfRule>
  </conditionalFormatting>
  <conditionalFormatting sqref="C102">
    <cfRule type="expression" dxfId="274" priority="369">
      <formula>C102=""</formula>
    </cfRule>
  </conditionalFormatting>
  <conditionalFormatting sqref="E102">
    <cfRule type="expression" dxfId="273" priority="368">
      <formula>E102=""</formula>
    </cfRule>
  </conditionalFormatting>
  <conditionalFormatting sqref="K98">
    <cfRule type="expression" dxfId="272" priority="371">
      <formula>K98=""</formula>
    </cfRule>
  </conditionalFormatting>
  <conditionalFormatting sqref="H98">
    <cfRule type="expression" dxfId="271" priority="374">
      <formula>H98=""</formula>
    </cfRule>
  </conditionalFormatting>
  <conditionalFormatting sqref="F100">
    <cfRule type="expression" dxfId="270" priority="377">
      <formula>F100=""</formula>
    </cfRule>
  </conditionalFormatting>
  <conditionalFormatting sqref="F101">
    <cfRule type="expression" dxfId="269" priority="376">
      <formula>F101=""</formula>
    </cfRule>
  </conditionalFormatting>
  <conditionalFormatting sqref="G98">
    <cfRule type="expression" dxfId="268" priority="375">
      <formula>G98=""</formula>
    </cfRule>
  </conditionalFormatting>
  <conditionalFormatting sqref="I98">
    <cfRule type="expression" dxfId="267" priority="373">
      <formula>I98=""</formula>
    </cfRule>
  </conditionalFormatting>
  <conditionalFormatting sqref="J98">
    <cfRule type="expression" dxfId="266" priority="372">
      <formula>J98=""</formula>
    </cfRule>
  </conditionalFormatting>
  <conditionalFormatting sqref="K102">
    <cfRule type="expression" dxfId="265" priority="359">
      <formula>K102=""</formula>
    </cfRule>
  </conditionalFormatting>
  <conditionalFormatting sqref="D102">
    <cfRule type="expression" dxfId="264" priority="358">
      <formula>D102=""</formula>
    </cfRule>
  </conditionalFormatting>
  <conditionalFormatting sqref="C106">
    <cfRule type="expression" dxfId="263" priority="357">
      <formula>C106=""</formula>
    </cfRule>
  </conditionalFormatting>
  <conditionalFormatting sqref="E106">
    <cfRule type="expression" dxfId="262" priority="356">
      <formula>E106=""</formula>
    </cfRule>
  </conditionalFormatting>
  <conditionalFormatting sqref="J102">
    <cfRule type="expression" dxfId="261" priority="360">
      <formula>J102=""</formula>
    </cfRule>
  </conditionalFormatting>
  <conditionalFormatting sqref="F103">
    <cfRule type="expression" dxfId="260" priority="366">
      <formula>F103=""</formula>
    </cfRule>
  </conditionalFormatting>
  <conditionalFormatting sqref="F104">
    <cfRule type="expression" dxfId="259" priority="365">
      <formula>F104=""</formula>
    </cfRule>
  </conditionalFormatting>
  <conditionalFormatting sqref="F105">
    <cfRule type="expression" dxfId="258" priority="364">
      <formula>F105=""</formula>
    </cfRule>
  </conditionalFormatting>
  <conditionalFormatting sqref="H102">
    <cfRule type="expression" dxfId="257" priority="362">
      <formula>H102=""</formula>
    </cfRule>
  </conditionalFormatting>
  <conditionalFormatting sqref="I102">
    <cfRule type="expression" dxfId="256" priority="361">
      <formula>I102=""</formula>
    </cfRule>
  </conditionalFormatting>
  <conditionalFormatting sqref="J106">
    <cfRule type="expression" dxfId="255" priority="348">
      <formula>J106=""</formula>
    </cfRule>
  </conditionalFormatting>
  <conditionalFormatting sqref="K106">
    <cfRule type="expression" dxfId="254" priority="347">
      <formula>K106=""</formula>
    </cfRule>
  </conditionalFormatting>
  <conditionalFormatting sqref="D106">
    <cfRule type="expression" dxfId="253" priority="346">
      <formula>D106=""</formula>
    </cfRule>
  </conditionalFormatting>
  <conditionalFormatting sqref="C122">
    <cfRule type="expression" dxfId="252" priority="345">
      <formula>C122=""</formula>
    </cfRule>
  </conditionalFormatting>
  <conditionalFormatting sqref="F109">
    <cfRule type="expression" dxfId="251" priority="352">
      <formula>F109=""</formula>
    </cfRule>
  </conditionalFormatting>
  <conditionalFormatting sqref="I106">
    <cfRule type="expression" dxfId="250" priority="349">
      <formula>I106=""</formula>
    </cfRule>
  </conditionalFormatting>
  <conditionalFormatting sqref="F107">
    <cfRule type="expression" dxfId="249" priority="354">
      <formula>F107=""</formula>
    </cfRule>
  </conditionalFormatting>
  <conditionalFormatting sqref="F108">
    <cfRule type="expression" dxfId="248" priority="353">
      <formula>F108=""</formula>
    </cfRule>
  </conditionalFormatting>
  <conditionalFormatting sqref="G106">
    <cfRule type="expression" dxfId="247" priority="351">
      <formula>G106=""</formula>
    </cfRule>
  </conditionalFormatting>
  <conditionalFormatting sqref="H106">
    <cfRule type="expression" dxfId="246" priority="350">
      <formula>H106=""</formula>
    </cfRule>
  </conditionalFormatting>
  <conditionalFormatting sqref="I122">
    <cfRule type="expression" dxfId="245" priority="337">
      <formula>I122=""</formula>
    </cfRule>
  </conditionalFormatting>
  <conditionalFormatting sqref="J122">
    <cfRule type="expression" dxfId="244" priority="336">
      <formula>J122=""</formula>
    </cfRule>
  </conditionalFormatting>
  <conditionalFormatting sqref="K122">
    <cfRule type="expression" dxfId="243" priority="335">
      <formula>K122=""</formula>
    </cfRule>
  </conditionalFormatting>
  <conditionalFormatting sqref="D122">
    <cfRule type="expression" dxfId="242" priority="334">
      <formula>D122=""</formula>
    </cfRule>
  </conditionalFormatting>
  <conditionalFormatting sqref="F124">
    <cfRule type="expression" dxfId="241" priority="341">
      <formula>F124=""</formula>
    </cfRule>
  </conditionalFormatting>
  <conditionalFormatting sqref="E122">
    <cfRule type="expression" dxfId="240" priority="344">
      <formula>E122=""</formula>
    </cfRule>
  </conditionalFormatting>
  <conditionalFormatting sqref="H122">
    <cfRule type="expression" dxfId="239" priority="338">
      <formula>H122=""</formula>
    </cfRule>
  </conditionalFormatting>
  <conditionalFormatting sqref="F123">
    <cfRule type="expression" dxfId="238" priority="342">
      <formula>F123=""</formula>
    </cfRule>
  </conditionalFormatting>
  <conditionalFormatting sqref="F125">
    <cfRule type="expression" dxfId="237" priority="340">
      <formula>F125=""</formula>
    </cfRule>
  </conditionalFormatting>
  <conditionalFormatting sqref="G122">
    <cfRule type="expression" dxfId="236" priority="339">
      <formula>G122=""</formula>
    </cfRule>
  </conditionalFormatting>
  <conditionalFormatting sqref="F46">
    <cfRule type="expression" dxfId="235" priority="326">
      <formula>F46=""</formula>
    </cfRule>
  </conditionalFormatting>
  <conditionalFormatting sqref="F50">
    <cfRule type="expression" dxfId="234" priority="325">
      <formula>F50=""</formula>
    </cfRule>
  </conditionalFormatting>
  <conditionalFormatting sqref="F54">
    <cfRule type="expression" dxfId="233" priority="324">
      <formula>F54=""</formula>
    </cfRule>
  </conditionalFormatting>
  <conditionalFormatting sqref="F58">
    <cfRule type="expression" dxfId="232" priority="323">
      <formula>F58=""</formula>
    </cfRule>
  </conditionalFormatting>
  <conditionalFormatting sqref="F30">
    <cfRule type="expression" dxfId="231" priority="330">
      <formula>F30=""</formula>
    </cfRule>
  </conditionalFormatting>
  <conditionalFormatting sqref="F18">
    <cfRule type="expression" dxfId="230" priority="333">
      <formula>F18=""</formula>
    </cfRule>
  </conditionalFormatting>
  <conditionalFormatting sqref="F22">
    <cfRule type="expression" dxfId="229" priority="332">
      <formula>F22=""</formula>
    </cfRule>
  </conditionalFormatting>
  <conditionalFormatting sqref="F26">
    <cfRule type="expression" dxfId="228" priority="331">
      <formula>F26=""</formula>
    </cfRule>
  </conditionalFormatting>
  <conditionalFormatting sqref="F34">
    <cfRule type="expression" dxfId="227" priority="329">
      <formula>F34=""</formula>
    </cfRule>
  </conditionalFormatting>
  <conditionalFormatting sqref="F38">
    <cfRule type="expression" dxfId="226" priority="328">
      <formula>F38=""</formula>
    </cfRule>
  </conditionalFormatting>
  <conditionalFormatting sqref="F42">
    <cfRule type="expression" dxfId="225" priority="327">
      <formula>F42=""</formula>
    </cfRule>
  </conditionalFormatting>
  <conditionalFormatting sqref="F94">
    <cfRule type="expression" dxfId="224" priority="314">
      <formula>F94=""</formula>
    </cfRule>
  </conditionalFormatting>
  <conditionalFormatting sqref="F98">
    <cfRule type="expression" dxfId="223" priority="313">
      <formula>F98=""</formula>
    </cfRule>
  </conditionalFormatting>
  <conditionalFormatting sqref="F102">
    <cfRule type="expression" dxfId="222" priority="312">
      <formula>F102=""</formula>
    </cfRule>
  </conditionalFormatting>
  <conditionalFormatting sqref="F74">
    <cfRule type="expression" dxfId="221" priority="319">
      <formula>F74=""</formula>
    </cfRule>
  </conditionalFormatting>
  <conditionalFormatting sqref="F62">
    <cfRule type="expression" dxfId="220" priority="322">
      <formula>F62=""</formula>
    </cfRule>
  </conditionalFormatting>
  <conditionalFormatting sqref="F66">
    <cfRule type="expression" dxfId="219" priority="321">
      <formula>F66=""</formula>
    </cfRule>
  </conditionalFormatting>
  <conditionalFormatting sqref="F70">
    <cfRule type="expression" dxfId="218" priority="320">
      <formula>F70=""</formula>
    </cfRule>
  </conditionalFormatting>
  <conditionalFormatting sqref="F78">
    <cfRule type="expression" dxfId="217" priority="318">
      <formula>F78=""</formula>
    </cfRule>
  </conditionalFormatting>
  <conditionalFormatting sqref="F82">
    <cfRule type="expression" dxfId="216" priority="317">
      <formula>F82=""</formula>
    </cfRule>
  </conditionalFormatting>
  <conditionalFormatting sqref="F86">
    <cfRule type="expression" dxfId="215" priority="316">
      <formula>F86=""</formula>
    </cfRule>
  </conditionalFormatting>
  <conditionalFormatting sqref="F129">
    <cfRule type="expression" dxfId="214" priority="302">
      <formula>F129=""</formula>
    </cfRule>
  </conditionalFormatting>
  <conditionalFormatting sqref="F130">
    <cfRule type="expression" dxfId="213" priority="301">
      <formula>F130=""</formula>
    </cfRule>
  </conditionalFormatting>
  <conditionalFormatting sqref="F106">
    <cfRule type="expression" dxfId="212" priority="311">
      <formula>F106=""</formula>
    </cfRule>
  </conditionalFormatting>
  <conditionalFormatting sqref="F122">
    <cfRule type="expression" dxfId="211" priority="310">
      <formula>F122=""</formula>
    </cfRule>
  </conditionalFormatting>
  <conditionalFormatting sqref="F126">
    <cfRule type="expression" dxfId="210" priority="309">
      <formula>F126="Název dílu"</formula>
    </cfRule>
  </conditionalFormatting>
  <conditionalFormatting sqref="C126">
    <cfRule type="expression" dxfId="209" priority="308">
      <formula>C126="Kód dílu"</formula>
    </cfRule>
  </conditionalFormatting>
  <conditionalFormatting sqref="F127">
    <cfRule type="expression" dxfId="208" priority="307">
      <formula>F127="Název dílu"</formula>
    </cfRule>
  </conditionalFormatting>
  <conditionalFormatting sqref="C127">
    <cfRule type="expression" dxfId="207" priority="306">
      <formula>C127="Kód dílu"</formula>
    </cfRule>
  </conditionalFormatting>
  <conditionalFormatting sqref="C128">
    <cfRule type="expression" dxfId="206" priority="305">
      <formula>C128=""</formula>
    </cfRule>
  </conditionalFormatting>
  <conditionalFormatting sqref="E128">
    <cfRule type="expression" dxfId="205" priority="304">
      <formula>E128=""</formula>
    </cfRule>
  </conditionalFormatting>
  <conditionalFormatting sqref="H128">
    <cfRule type="expression" dxfId="204" priority="298">
      <formula>H128=""</formula>
    </cfRule>
  </conditionalFormatting>
  <conditionalFormatting sqref="I128">
    <cfRule type="expression" dxfId="203" priority="297">
      <formula>I128=""</formula>
    </cfRule>
  </conditionalFormatting>
  <conditionalFormatting sqref="F131">
    <cfRule type="expression" dxfId="202" priority="300">
      <formula>F131=""</formula>
    </cfRule>
  </conditionalFormatting>
  <conditionalFormatting sqref="G128">
    <cfRule type="expression" dxfId="201" priority="299">
      <formula>G128=""</formula>
    </cfRule>
  </conditionalFormatting>
  <conditionalFormatting sqref="H134">
    <cfRule type="expression" dxfId="200" priority="246">
      <formula>H134=""</formula>
    </cfRule>
  </conditionalFormatting>
  <conditionalFormatting sqref="J128">
    <cfRule type="expression" dxfId="199" priority="296">
      <formula>J128=""</formula>
    </cfRule>
  </conditionalFormatting>
  <conditionalFormatting sqref="K128">
    <cfRule type="expression" dxfId="198" priority="295">
      <formula>K128=""</formula>
    </cfRule>
  </conditionalFormatting>
  <conditionalFormatting sqref="D128">
    <cfRule type="expression" dxfId="197" priority="294">
      <formula>D128=""</formula>
    </cfRule>
  </conditionalFormatting>
  <conditionalFormatting sqref="F133">
    <cfRule type="expression" dxfId="196" priority="255">
      <formula>F133="Název dílu"</formula>
    </cfRule>
  </conditionalFormatting>
  <conditionalFormatting sqref="C133">
    <cfRule type="expression" dxfId="195" priority="254">
      <formula>C133="Kód dílu"</formula>
    </cfRule>
  </conditionalFormatting>
  <conditionalFormatting sqref="C134">
    <cfRule type="expression" dxfId="194" priority="253">
      <formula>C134=""</formula>
    </cfRule>
  </conditionalFormatting>
  <conditionalFormatting sqref="E134">
    <cfRule type="expression" dxfId="193" priority="252">
      <formula>E134=""</formula>
    </cfRule>
  </conditionalFormatting>
  <conditionalFormatting sqref="G134">
    <cfRule type="expression" dxfId="192" priority="247">
      <formula>G134=""</formula>
    </cfRule>
  </conditionalFormatting>
  <conditionalFormatting sqref="F135">
    <cfRule type="expression" dxfId="191" priority="250">
      <formula>F135=""</formula>
    </cfRule>
  </conditionalFormatting>
  <conditionalFormatting sqref="F136">
    <cfRule type="expression" dxfId="190" priority="249">
      <formula>F136=""</formula>
    </cfRule>
  </conditionalFormatting>
  <conditionalFormatting sqref="F137">
    <cfRule type="expression" dxfId="189" priority="248">
      <formula>F137=""</formula>
    </cfRule>
  </conditionalFormatting>
  <conditionalFormatting sqref="G140">
    <cfRule type="expression" dxfId="188" priority="231">
      <formula>G140=""</formula>
    </cfRule>
  </conditionalFormatting>
  <conditionalFormatting sqref="F141">
    <cfRule type="expression" dxfId="187" priority="234">
      <formula>F141=""</formula>
    </cfRule>
  </conditionalFormatting>
  <conditionalFormatting sqref="I134">
    <cfRule type="expression" dxfId="186" priority="245">
      <formula>I134=""</formula>
    </cfRule>
  </conditionalFormatting>
  <conditionalFormatting sqref="J134">
    <cfRule type="expression" dxfId="185" priority="244">
      <formula>J134=""</formula>
    </cfRule>
  </conditionalFormatting>
  <conditionalFormatting sqref="K134">
    <cfRule type="expression" dxfId="184" priority="243">
      <formula>K134=""</formula>
    </cfRule>
  </conditionalFormatting>
  <conditionalFormatting sqref="D134">
    <cfRule type="expression" dxfId="183" priority="242">
      <formula>D134=""</formula>
    </cfRule>
  </conditionalFormatting>
  <conditionalFormatting sqref="F138">
    <cfRule type="expression" dxfId="182" priority="241">
      <formula>F138="Název dílu"</formula>
    </cfRule>
  </conditionalFormatting>
  <conditionalFormatting sqref="C138">
    <cfRule type="expression" dxfId="181" priority="240">
      <formula>C138="Kód dílu"</formula>
    </cfRule>
  </conditionalFormatting>
  <conditionalFormatting sqref="F139">
    <cfRule type="expression" dxfId="180" priority="239">
      <formula>F139="Název dílu"</formula>
    </cfRule>
  </conditionalFormatting>
  <conditionalFormatting sqref="C139">
    <cfRule type="expression" dxfId="179" priority="238">
      <formula>C139="Kód dílu"</formula>
    </cfRule>
  </conditionalFormatting>
  <conditionalFormatting sqref="C140">
    <cfRule type="expression" dxfId="178" priority="237">
      <formula>C140=""</formula>
    </cfRule>
  </conditionalFormatting>
  <conditionalFormatting sqref="E140">
    <cfRule type="expression" dxfId="177" priority="236">
      <formula>E140=""</formula>
    </cfRule>
  </conditionalFormatting>
  <conditionalFormatting sqref="F143">
    <cfRule type="expression" dxfId="176" priority="232">
      <formula>F143=""</formula>
    </cfRule>
  </conditionalFormatting>
  <conditionalFormatting sqref="F142">
    <cfRule type="expression" dxfId="175" priority="233">
      <formula>F142=""</formula>
    </cfRule>
  </conditionalFormatting>
  <conditionalFormatting sqref="H140">
    <cfRule type="expression" dxfId="174" priority="230">
      <formula>H140=""</formula>
    </cfRule>
  </conditionalFormatting>
  <conditionalFormatting sqref="I140">
    <cfRule type="expression" dxfId="173" priority="229">
      <formula>I140=""</formula>
    </cfRule>
  </conditionalFormatting>
  <conditionalFormatting sqref="J140">
    <cfRule type="expression" dxfId="172" priority="228">
      <formula>J140=""</formula>
    </cfRule>
  </conditionalFormatting>
  <conditionalFormatting sqref="K140">
    <cfRule type="expression" dxfId="171" priority="227">
      <formula>K140=""</formula>
    </cfRule>
  </conditionalFormatting>
  <conditionalFormatting sqref="D140">
    <cfRule type="expression" dxfId="170" priority="226">
      <formula>D140=""</formula>
    </cfRule>
  </conditionalFormatting>
  <conditionalFormatting sqref="F144">
    <cfRule type="expression" dxfId="169" priority="225">
      <formula>F144="Název dílu"</formula>
    </cfRule>
  </conditionalFormatting>
  <conditionalFormatting sqref="C144">
    <cfRule type="expression" dxfId="168" priority="224">
      <formula>C144="Kód dílu"</formula>
    </cfRule>
  </conditionalFormatting>
  <conditionalFormatting sqref="C145">
    <cfRule type="expression" dxfId="167" priority="194">
      <formula>C145=""</formula>
    </cfRule>
  </conditionalFormatting>
  <conditionalFormatting sqref="K145">
    <cfRule type="expression" dxfId="166" priority="184">
      <formula>K145=""</formula>
    </cfRule>
  </conditionalFormatting>
  <conditionalFormatting sqref="K151">
    <cfRule type="expression" dxfId="165" priority="168">
      <formula>K151=""</formula>
    </cfRule>
  </conditionalFormatting>
  <conditionalFormatting sqref="F146">
    <cfRule type="expression" dxfId="164" priority="191">
      <formula>F146=""</formula>
    </cfRule>
  </conditionalFormatting>
  <conditionalFormatting sqref="F128">
    <cfRule type="expression" dxfId="163" priority="199">
      <formula>F128=""</formula>
    </cfRule>
  </conditionalFormatting>
  <conditionalFormatting sqref="F134">
    <cfRule type="expression" dxfId="162" priority="198">
      <formula>F134=""</formula>
    </cfRule>
  </conditionalFormatting>
  <conditionalFormatting sqref="F140">
    <cfRule type="expression" dxfId="161" priority="197">
      <formula>F140=""</formula>
    </cfRule>
  </conditionalFormatting>
  <conditionalFormatting sqref="D145">
    <cfRule type="expression" dxfId="160" priority="183">
      <formula>D145=""</formula>
    </cfRule>
  </conditionalFormatting>
  <conditionalFormatting sqref="E145">
    <cfRule type="expression" dxfId="159" priority="193">
      <formula>E145=""</formula>
    </cfRule>
  </conditionalFormatting>
  <conditionalFormatting sqref="D151">
    <cfRule type="expression" dxfId="158" priority="167">
      <formula>D151=""</formula>
    </cfRule>
  </conditionalFormatting>
  <conditionalFormatting sqref="F147">
    <cfRule type="expression" dxfId="157" priority="190">
      <formula>F147=""</formula>
    </cfRule>
  </conditionalFormatting>
  <conditionalFormatting sqref="F148">
    <cfRule type="expression" dxfId="156" priority="189">
      <formula>F148=""</formula>
    </cfRule>
  </conditionalFormatting>
  <conditionalFormatting sqref="G145">
    <cfRule type="expression" dxfId="155" priority="188">
      <formula>G145=""</formula>
    </cfRule>
  </conditionalFormatting>
  <conditionalFormatting sqref="H145">
    <cfRule type="expression" dxfId="154" priority="187">
      <formula>H145=""</formula>
    </cfRule>
  </conditionalFormatting>
  <conditionalFormatting sqref="I145">
    <cfRule type="expression" dxfId="153" priority="186">
      <formula>I145=""</formula>
    </cfRule>
  </conditionalFormatting>
  <conditionalFormatting sqref="J145">
    <cfRule type="expression" dxfId="152" priority="185">
      <formula>J145=""</formula>
    </cfRule>
  </conditionalFormatting>
  <conditionalFormatting sqref="F156">
    <cfRule type="expression" dxfId="151" priority="163">
      <formula>F156=""</formula>
    </cfRule>
  </conditionalFormatting>
  <conditionalFormatting sqref="F149">
    <cfRule type="expression" dxfId="150" priority="182">
      <formula>F149="Název dílu"</formula>
    </cfRule>
  </conditionalFormatting>
  <conditionalFormatting sqref="C149">
    <cfRule type="expression" dxfId="149" priority="181">
      <formula>C149="Kód dílu"</formula>
    </cfRule>
  </conditionalFormatting>
  <conditionalFormatting sqref="F150">
    <cfRule type="expression" dxfId="148" priority="180">
      <formula>F150="Název dílu"</formula>
    </cfRule>
  </conditionalFormatting>
  <conditionalFormatting sqref="C150">
    <cfRule type="expression" dxfId="147" priority="179">
      <formula>C150="Kód dílu"</formula>
    </cfRule>
  </conditionalFormatting>
  <conditionalFormatting sqref="C151">
    <cfRule type="expression" dxfId="146" priority="178">
      <formula>C151=""</formula>
    </cfRule>
  </conditionalFormatting>
  <conditionalFormatting sqref="E151">
    <cfRule type="expression" dxfId="145" priority="177">
      <formula>E151=""</formula>
    </cfRule>
  </conditionalFormatting>
  <conditionalFormatting sqref="J151">
    <cfRule type="expression" dxfId="144" priority="169">
      <formula>J151=""</formula>
    </cfRule>
  </conditionalFormatting>
  <conditionalFormatting sqref="F152">
    <cfRule type="expression" dxfId="143" priority="175">
      <formula>F152=""</formula>
    </cfRule>
  </conditionalFormatting>
  <conditionalFormatting sqref="F153">
    <cfRule type="expression" dxfId="142" priority="174">
      <formula>F153=""</formula>
    </cfRule>
  </conditionalFormatting>
  <conditionalFormatting sqref="F154">
    <cfRule type="expression" dxfId="141" priority="173">
      <formula>F154=""</formula>
    </cfRule>
  </conditionalFormatting>
  <conditionalFormatting sqref="G151">
    <cfRule type="expression" dxfId="140" priority="172">
      <formula>G151=""</formula>
    </cfRule>
  </conditionalFormatting>
  <conditionalFormatting sqref="H151">
    <cfRule type="expression" dxfId="139" priority="171">
      <formula>H151=""</formula>
    </cfRule>
  </conditionalFormatting>
  <conditionalFormatting sqref="I151">
    <cfRule type="expression" dxfId="138" priority="170">
      <formula>I151=""</formula>
    </cfRule>
  </conditionalFormatting>
  <conditionalFormatting sqref="E155">
    <cfRule type="expression" dxfId="137" priority="165">
      <formula>E155=""</formula>
    </cfRule>
  </conditionalFormatting>
  <conditionalFormatting sqref="K155">
    <cfRule type="expression" dxfId="136" priority="156">
      <formula>K155=""</formula>
    </cfRule>
  </conditionalFormatting>
  <conditionalFormatting sqref="D155">
    <cfRule type="expression" dxfId="135" priority="155">
      <formula>D155=""</formula>
    </cfRule>
  </conditionalFormatting>
  <conditionalFormatting sqref="C155">
    <cfRule type="expression" dxfId="134" priority="166">
      <formula>C155=""</formula>
    </cfRule>
  </conditionalFormatting>
  <conditionalFormatting sqref="I155">
    <cfRule type="expression" dxfId="133" priority="158">
      <formula>I155=""</formula>
    </cfRule>
  </conditionalFormatting>
  <conditionalFormatting sqref="H155">
    <cfRule type="expression" dxfId="132" priority="159">
      <formula>H155=""</formula>
    </cfRule>
  </conditionalFormatting>
  <conditionalFormatting sqref="F157">
    <cfRule type="expression" dxfId="131" priority="162">
      <formula>F157=""</formula>
    </cfRule>
  </conditionalFormatting>
  <conditionalFormatting sqref="F158">
    <cfRule type="expression" dxfId="130" priority="161">
      <formula>F158=""</formula>
    </cfRule>
  </conditionalFormatting>
  <conditionalFormatting sqref="G155">
    <cfRule type="expression" dxfId="129" priority="160">
      <formula>G155=""</formula>
    </cfRule>
  </conditionalFormatting>
  <conditionalFormatting sqref="J155">
    <cfRule type="expression" dxfId="128" priority="157">
      <formula>J155=""</formula>
    </cfRule>
  </conditionalFormatting>
  <conditionalFormatting sqref="H159">
    <cfRule type="expression" dxfId="127" priority="135">
      <formula>H159=""</formula>
    </cfRule>
  </conditionalFormatting>
  <conditionalFormatting sqref="F161">
    <cfRule type="expression" dxfId="126" priority="138">
      <formula>F161=""</formula>
    </cfRule>
  </conditionalFormatting>
  <conditionalFormatting sqref="F159">
    <cfRule type="expression" dxfId="125" priority="114">
      <formula>F159=""</formula>
    </cfRule>
  </conditionalFormatting>
  <conditionalFormatting sqref="C159">
    <cfRule type="expression" dxfId="124" priority="142">
      <formula>C159=""</formula>
    </cfRule>
  </conditionalFormatting>
  <conditionalFormatting sqref="E159">
    <cfRule type="expression" dxfId="123" priority="141">
      <formula>E159=""</formula>
    </cfRule>
  </conditionalFormatting>
  <conditionalFormatting sqref="G159">
    <cfRule type="expression" dxfId="122" priority="136">
      <formula>G159=""</formula>
    </cfRule>
  </conditionalFormatting>
  <conditionalFormatting sqref="F160">
    <cfRule type="expression" dxfId="121" priority="139">
      <formula>F160=""</formula>
    </cfRule>
  </conditionalFormatting>
  <conditionalFormatting sqref="F162">
    <cfRule type="expression" dxfId="120" priority="137">
      <formula>F162=""</formula>
    </cfRule>
  </conditionalFormatting>
  <conditionalFormatting sqref="K159">
    <cfRule type="expression" dxfId="119" priority="132">
      <formula>K159=""</formula>
    </cfRule>
  </conditionalFormatting>
  <conditionalFormatting sqref="D159">
    <cfRule type="expression" dxfId="118" priority="131">
      <formula>D159=""</formula>
    </cfRule>
  </conditionalFormatting>
  <conditionalFormatting sqref="I159">
    <cfRule type="expression" dxfId="117" priority="134">
      <formula>I159=""</formula>
    </cfRule>
  </conditionalFormatting>
  <conditionalFormatting sqref="J159">
    <cfRule type="expression" dxfId="116" priority="133">
      <formula>J159=""</formula>
    </cfRule>
  </conditionalFormatting>
  <conditionalFormatting sqref="F155">
    <cfRule type="expression" dxfId="115" priority="116">
      <formula>F155=""</formula>
    </cfRule>
  </conditionalFormatting>
  <conditionalFormatting sqref="E165">
    <cfRule type="expression" dxfId="114" priority="105">
      <formula>E165=""</formula>
    </cfRule>
  </conditionalFormatting>
  <conditionalFormatting sqref="F165">
    <cfRule type="expression" dxfId="113" priority="104">
      <formula>F165=""</formula>
    </cfRule>
  </conditionalFormatting>
  <conditionalFormatting sqref="F145">
    <cfRule type="expression" dxfId="112" priority="118">
      <formula>F145=""</formula>
    </cfRule>
  </conditionalFormatting>
  <conditionalFormatting sqref="F151">
    <cfRule type="expression" dxfId="111" priority="117">
      <formula>F151=""</formula>
    </cfRule>
  </conditionalFormatting>
  <conditionalFormatting sqref="F167">
    <cfRule type="expression" dxfId="110" priority="102">
      <formula>F167=""</formula>
    </cfRule>
  </conditionalFormatting>
  <conditionalFormatting sqref="F168">
    <cfRule type="expression" dxfId="109" priority="101">
      <formula>F168=""</formula>
    </cfRule>
  </conditionalFormatting>
  <conditionalFormatting sqref="F164">
    <cfRule type="expression" dxfId="108" priority="108">
      <formula>F164="Název dílu"</formula>
    </cfRule>
  </conditionalFormatting>
  <conditionalFormatting sqref="C164">
    <cfRule type="expression" dxfId="107" priority="107">
      <formula>C164="Kód dílu"</formula>
    </cfRule>
  </conditionalFormatting>
  <conditionalFormatting sqref="F163">
    <cfRule type="expression" dxfId="106" priority="110">
      <formula>F163="Název dílu"</formula>
    </cfRule>
  </conditionalFormatting>
  <conditionalFormatting sqref="C163">
    <cfRule type="expression" dxfId="105" priority="109">
      <formula>C163="Kód dílu"</formula>
    </cfRule>
  </conditionalFormatting>
  <conditionalFormatting sqref="F170">
    <cfRule type="expression" dxfId="104" priority="92">
      <formula>F170="Název dílu"</formula>
    </cfRule>
  </conditionalFormatting>
  <conditionalFormatting sqref="C170">
    <cfRule type="expression" dxfId="103" priority="91">
      <formula>C170="Kód dílu"</formula>
    </cfRule>
  </conditionalFormatting>
  <conditionalFormatting sqref="C165">
    <cfRule type="expression" dxfId="102" priority="106">
      <formula>C165=""</formula>
    </cfRule>
  </conditionalFormatting>
  <conditionalFormatting sqref="C171">
    <cfRule type="expression" dxfId="101" priority="90">
      <formula>C171=""</formula>
    </cfRule>
  </conditionalFormatting>
  <conditionalFormatting sqref="F166">
    <cfRule type="expression" dxfId="100" priority="103">
      <formula>F166=""</formula>
    </cfRule>
  </conditionalFormatting>
  <conditionalFormatting sqref="G165">
    <cfRule type="expression" dxfId="99" priority="100">
      <formula>G165=""</formula>
    </cfRule>
  </conditionalFormatting>
  <conditionalFormatting sqref="H165">
    <cfRule type="expression" dxfId="98" priority="99">
      <formula>H165=""</formula>
    </cfRule>
  </conditionalFormatting>
  <conditionalFormatting sqref="I165">
    <cfRule type="expression" dxfId="97" priority="98">
      <formula>I165=""</formula>
    </cfRule>
  </conditionalFormatting>
  <conditionalFormatting sqref="J165">
    <cfRule type="expression" dxfId="96" priority="97">
      <formula>J165=""</formula>
    </cfRule>
  </conditionalFormatting>
  <conditionalFormatting sqref="K165">
    <cfRule type="expression" dxfId="95" priority="96">
      <formula>K165=""</formula>
    </cfRule>
  </conditionalFormatting>
  <conditionalFormatting sqref="D165">
    <cfRule type="expression" dxfId="94" priority="95">
      <formula>D165=""</formula>
    </cfRule>
  </conditionalFormatting>
  <conditionalFormatting sqref="F169">
    <cfRule type="expression" dxfId="93" priority="94">
      <formula>F169="Název dílu"</formula>
    </cfRule>
  </conditionalFormatting>
  <conditionalFormatting sqref="C169">
    <cfRule type="expression" dxfId="92" priority="93">
      <formula>C169="Kód dílu"</formula>
    </cfRule>
  </conditionalFormatting>
  <conditionalFormatting sqref="E171">
    <cfRule type="expression" dxfId="91" priority="89">
      <formula>E171=""</formula>
    </cfRule>
  </conditionalFormatting>
  <conditionalFormatting sqref="F171">
    <cfRule type="expression" dxfId="90" priority="88">
      <formula>F171=""</formula>
    </cfRule>
  </conditionalFormatting>
  <conditionalFormatting sqref="F172">
    <cfRule type="expression" dxfId="89" priority="87">
      <formula>F172=""</formula>
    </cfRule>
  </conditionalFormatting>
  <conditionalFormatting sqref="F173">
    <cfRule type="expression" dxfId="88" priority="86">
      <formula>F173=""</formula>
    </cfRule>
  </conditionalFormatting>
  <conditionalFormatting sqref="F174">
    <cfRule type="expression" dxfId="87" priority="85">
      <formula>F174=""</formula>
    </cfRule>
  </conditionalFormatting>
  <conditionalFormatting sqref="G171">
    <cfRule type="expression" dxfId="86" priority="84">
      <formula>G171=""</formula>
    </cfRule>
  </conditionalFormatting>
  <conditionalFormatting sqref="H171">
    <cfRule type="expression" dxfId="85" priority="83">
      <formula>H171=""</formula>
    </cfRule>
  </conditionalFormatting>
  <conditionalFormatting sqref="I171">
    <cfRule type="expression" dxfId="84" priority="82">
      <formula>I171=""</formula>
    </cfRule>
  </conditionalFormatting>
  <conditionalFormatting sqref="J171">
    <cfRule type="expression" dxfId="83" priority="81">
      <formula>J171=""</formula>
    </cfRule>
  </conditionalFormatting>
  <conditionalFormatting sqref="K171">
    <cfRule type="expression" dxfId="82" priority="80">
      <formula>K171=""</formula>
    </cfRule>
  </conditionalFormatting>
  <conditionalFormatting sqref="D171">
    <cfRule type="expression" dxfId="81" priority="79">
      <formula>D171=""</formula>
    </cfRule>
  </conditionalFormatting>
  <conditionalFormatting sqref="F175">
    <cfRule type="expression" dxfId="80" priority="76">
      <formula>F175="Název dílu"</formula>
    </cfRule>
  </conditionalFormatting>
  <conditionalFormatting sqref="C175">
    <cfRule type="expression" dxfId="79" priority="75">
      <formula>C175="Kód dílu"</formula>
    </cfRule>
  </conditionalFormatting>
  <conditionalFormatting sqref="C110">
    <cfRule type="expression" dxfId="78" priority="74">
      <formula>C110=""</formula>
    </cfRule>
  </conditionalFormatting>
  <conditionalFormatting sqref="E110">
    <cfRule type="expression" dxfId="77" priority="73">
      <formula>E110=""</formula>
    </cfRule>
  </conditionalFormatting>
  <conditionalFormatting sqref="F111">
    <cfRule type="expression" dxfId="76" priority="71">
      <formula>F111=""</formula>
    </cfRule>
  </conditionalFormatting>
  <conditionalFormatting sqref="F116">
    <cfRule type="expression" dxfId="75" priority="57">
      <formula>F116=""</formula>
    </cfRule>
  </conditionalFormatting>
  <conditionalFormatting sqref="F112">
    <cfRule type="expression" dxfId="74" priority="70">
      <formula>F112=""</formula>
    </cfRule>
  </conditionalFormatting>
  <conditionalFormatting sqref="F113">
    <cfRule type="expression" dxfId="73" priority="69">
      <formula>F113=""</formula>
    </cfRule>
  </conditionalFormatting>
  <conditionalFormatting sqref="G110">
    <cfRule type="expression" dxfId="72" priority="68">
      <formula>G110=""</formula>
    </cfRule>
  </conditionalFormatting>
  <conditionalFormatting sqref="H110">
    <cfRule type="expression" dxfId="71" priority="67">
      <formula>H110=""</formula>
    </cfRule>
  </conditionalFormatting>
  <conditionalFormatting sqref="I110">
    <cfRule type="expression" dxfId="70" priority="66">
      <formula>I110=""</formula>
    </cfRule>
  </conditionalFormatting>
  <conditionalFormatting sqref="J110">
    <cfRule type="expression" dxfId="69" priority="65">
      <formula>J110=""</formula>
    </cfRule>
  </conditionalFormatting>
  <conditionalFormatting sqref="K110">
    <cfRule type="expression" dxfId="68" priority="64">
      <formula>K110=""</formula>
    </cfRule>
  </conditionalFormatting>
  <conditionalFormatting sqref="D110">
    <cfRule type="expression" dxfId="67" priority="63">
      <formula>D110=""</formula>
    </cfRule>
  </conditionalFormatting>
  <conditionalFormatting sqref="F110">
    <cfRule type="expression" dxfId="66" priority="62">
      <formula>F110=""</formula>
    </cfRule>
  </conditionalFormatting>
  <conditionalFormatting sqref="E114">
    <cfRule type="expression" dxfId="65" priority="60">
      <formula>E114=""</formula>
    </cfRule>
  </conditionalFormatting>
  <conditionalFormatting sqref="F115">
    <cfRule type="expression" dxfId="64" priority="58">
      <formula>F115=""</formula>
    </cfRule>
  </conditionalFormatting>
  <conditionalFormatting sqref="F117">
    <cfRule type="expression" dxfId="63" priority="56">
      <formula>F117=""</formula>
    </cfRule>
  </conditionalFormatting>
  <conditionalFormatting sqref="G114">
    <cfRule type="expression" dxfId="62" priority="55">
      <formula>G114=""</formula>
    </cfRule>
  </conditionalFormatting>
  <conditionalFormatting sqref="H114">
    <cfRule type="expression" dxfId="61" priority="54">
      <formula>H114=""</formula>
    </cfRule>
  </conditionalFormatting>
  <conditionalFormatting sqref="I114">
    <cfRule type="expression" dxfId="60" priority="53">
      <formula>I114=""</formula>
    </cfRule>
  </conditionalFormatting>
  <conditionalFormatting sqref="J114">
    <cfRule type="expression" dxfId="59" priority="52">
      <formula>J114=""</formula>
    </cfRule>
  </conditionalFormatting>
  <conditionalFormatting sqref="K114">
    <cfRule type="expression" dxfId="58" priority="51">
      <formula>K114=""</formula>
    </cfRule>
  </conditionalFormatting>
  <conditionalFormatting sqref="D114">
    <cfRule type="expression" dxfId="57" priority="50">
      <formula>D114=""</formula>
    </cfRule>
  </conditionalFormatting>
  <conditionalFormatting sqref="C114">
    <cfRule type="expression" dxfId="56" priority="49">
      <formula>C114=""</formula>
    </cfRule>
  </conditionalFormatting>
  <conditionalFormatting sqref="F114">
    <cfRule type="expression" dxfId="55" priority="48">
      <formula>F114=""</formula>
    </cfRule>
  </conditionalFormatting>
  <conditionalFormatting sqref="E118">
    <cfRule type="expression" dxfId="54" priority="46">
      <formula>E118=""</formula>
    </cfRule>
  </conditionalFormatting>
  <conditionalFormatting sqref="F119">
    <cfRule type="expression" dxfId="53" priority="44">
      <formula>F119=""</formula>
    </cfRule>
  </conditionalFormatting>
  <conditionalFormatting sqref="F120">
    <cfRule type="expression" dxfId="52" priority="43">
      <formula>F120=""</formula>
    </cfRule>
  </conditionalFormatting>
  <conditionalFormatting sqref="F121">
    <cfRule type="expression" dxfId="51" priority="42">
      <formula>F121=""</formula>
    </cfRule>
  </conditionalFormatting>
  <conditionalFormatting sqref="G118">
    <cfRule type="expression" dxfId="50" priority="41">
      <formula>G118=""</formula>
    </cfRule>
  </conditionalFormatting>
  <conditionalFormatting sqref="H118">
    <cfRule type="expression" dxfId="49" priority="40">
      <formula>H118=""</formula>
    </cfRule>
  </conditionalFormatting>
  <conditionalFormatting sqref="I118">
    <cfRule type="expression" dxfId="48" priority="39">
      <formula>I118=""</formula>
    </cfRule>
  </conditionalFormatting>
  <conditionalFormatting sqref="J118">
    <cfRule type="expression" dxfId="47" priority="38">
      <formula>J118=""</formula>
    </cfRule>
  </conditionalFormatting>
  <conditionalFormatting sqref="K118">
    <cfRule type="expression" dxfId="46" priority="37">
      <formula>K118=""</formula>
    </cfRule>
  </conditionalFormatting>
  <conditionalFormatting sqref="D118">
    <cfRule type="expression" dxfId="45" priority="36">
      <formula>D118=""</formula>
    </cfRule>
  </conditionalFormatting>
  <conditionalFormatting sqref="F118">
    <cfRule type="expression" dxfId="44" priority="35">
      <formula>F118=""</formula>
    </cfRule>
  </conditionalFormatting>
  <conditionalFormatting sqref="C118">
    <cfRule type="expression" dxfId="43" priority="34">
      <formula>C118=""</formula>
    </cfRule>
  </conditionalFormatting>
  <conditionalFormatting sqref="F16">
    <cfRule type="expression" dxfId="42" priority="32">
      <formula>F16=""</formula>
    </cfRule>
  </conditionalFormatting>
  <conditionalFormatting sqref="F44">
    <cfRule type="expression" dxfId="41" priority="31">
      <formula>F44=""</formula>
    </cfRule>
  </conditionalFormatting>
  <conditionalFormatting sqref="C90">
    <cfRule type="expression" dxfId="40" priority="30">
      <formula>C90=""</formula>
    </cfRule>
  </conditionalFormatting>
  <conditionalFormatting sqref="E90">
    <cfRule type="expression" dxfId="39" priority="29">
      <formula>E90=""</formula>
    </cfRule>
  </conditionalFormatting>
  <conditionalFormatting sqref="F91">
    <cfRule type="expression" dxfId="38" priority="27">
      <formula>F91=""</formula>
    </cfRule>
  </conditionalFormatting>
  <conditionalFormatting sqref="F92">
    <cfRule type="expression" dxfId="37" priority="26">
      <formula>F92=""</formula>
    </cfRule>
  </conditionalFormatting>
  <conditionalFormatting sqref="F93">
    <cfRule type="expression" dxfId="36" priority="25">
      <formula>F93=""</formula>
    </cfRule>
  </conditionalFormatting>
  <conditionalFormatting sqref="G90">
    <cfRule type="expression" dxfId="35" priority="24">
      <formula>G90=""</formula>
    </cfRule>
  </conditionalFormatting>
  <conditionalFormatting sqref="H90">
    <cfRule type="expression" dxfId="34" priority="23">
      <formula>H90=""</formula>
    </cfRule>
  </conditionalFormatting>
  <conditionalFormatting sqref="I90">
    <cfRule type="expression" dxfId="33" priority="22">
      <formula>I90=""</formula>
    </cfRule>
  </conditionalFormatting>
  <conditionalFormatting sqref="J90">
    <cfRule type="expression" dxfId="32" priority="21">
      <formula>J90=""</formula>
    </cfRule>
  </conditionalFormatting>
  <conditionalFormatting sqref="K90">
    <cfRule type="expression" dxfId="31" priority="20">
      <formula>K90=""</formula>
    </cfRule>
  </conditionalFormatting>
  <conditionalFormatting sqref="D90">
    <cfRule type="expression" dxfId="30" priority="19">
      <formula>D90=""</formula>
    </cfRule>
  </conditionalFormatting>
  <conditionalFormatting sqref="F90">
    <cfRule type="expression" dxfId="29" priority="18">
      <formula>F90=""</formula>
    </cfRule>
  </conditionalFormatting>
  <conditionalFormatting sqref="F132">
    <cfRule type="expression" dxfId="19" priority="5">
      <formula>F132="Název dílu"</formula>
    </cfRule>
  </conditionalFormatting>
  <conditionalFormatting sqref="C132">
    <cfRule type="expression" dxfId="18" priority="4">
      <formula>C132="Kód dílu"</formula>
    </cfRule>
  </conditionalFormatting>
  <dataValidations xWindow="736" yWindow="978"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0 F54 F58 F62 F66 F70 F74 F78 F82 F86 F94 F98 F102 F106 F122 F128 F134 F140 F145 F151 F155 F159 F165 F171 F110 F114 F118 F9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3 F67 F71 F75 F79 F83 F87 F95 F99 F103 F107 F123 F129 F135 F141 F146 F152 F156 F160 F166 F172 F111 F115 F119 F91"/>
    <dataValidation allowBlank="1" showInputMessage="1" showErrorMessage="1" promptTitle="Výkaz výměr:" prompt="způsob stanovení množství položky, nebo odkaz na příslušnou přílohu dokumentace." sqref="F16 F20 F24 F28 F32 F36 F40 F120 F48 F52 F56 F60 F64 F68 F72 F76 F80 F84 F88 F96 F100 F104 F108 F124 F130 F136 F142 F147 F153 F157 F161 F167 F173 F112 F116 F9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F81 F85 F121 F97 F101 F105 F174 F125 F93 F137 F143 F148 F154 F158 F162 F168 F109 F113 F117 F89 F131"/>
    <dataValidation type="list" allowBlank="1" showInputMessage="1" showErrorMessage="1" sqref="D14 D18 D22 D26 D30 D34 D38 D42 D46 D50 D54 D58 D62 D66 D70 D74 D78 D82 D86 D94 D98 D102 D106 D122 D128 D134 D140 D145 D151 D155 D159 D165 D171 D110 D114 D118 D9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9" min="1" max="11" man="1"/>
    <brk id="101" min="1" max="11" man="1"/>
    <brk id="149" min="1" max="11" man="1"/>
  </rowBreaks>
  <drawing r:id="rId2"/>
  <legacyDrawing r:id="rId3"/>
  <extLst>
    <ext xmlns:x14="http://schemas.microsoft.com/office/spreadsheetml/2009/9/main" uri="{CCE6A557-97BC-4b89-ADB6-D9C93CAAB3DF}">
      <x14:dataValidations xmlns:xm="http://schemas.microsoft.com/office/excel/2006/main" xWindow="736" yWindow="978"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90" t="s">
        <v>118</v>
      </c>
      <c r="B8" s="90"/>
      <c r="C8" s="90"/>
      <c r="D8" s="90"/>
      <c r="E8" s="90"/>
      <c r="F8" s="90"/>
      <c r="G8" s="90"/>
      <c r="H8" s="90"/>
      <c r="I8" s="90"/>
      <c r="J8" s="90"/>
      <c r="K8" s="90"/>
      <c r="L8" s="90"/>
      <c r="M8" s="90"/>
    </row>
    <row r="10" spans="1:13" x14ac:dyDescent="0.25">
      <c r="A10" t="s">
        <v>84</v>
      </c>
    </row>
    <row r="11" spans="1:13" x14ac:dyDescent="0.25">
      <c r="A11" s="86">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9" t="s">
        <v>111</v>
      </c>
      <c r="C16" s="89"/>
      <c r="D16" s="89"/>
      <c r="E16" s="89"/>
      <c r="F16" s="89"/>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6">
        <v>43409</v>
      </c>
      <c r="B27" t="s">
        <v>114</v>
      </c>
    </row>
    <row r="28" spans="1:6" x14ac:dyDescent="0.25">
      <c r="A28" s="86">
        <v>43418</v>
      </c>
      <c r="B28" t="s">
        <v>115</v>
      </c>
    </row>
    <row r="29" spans="1:6" x14ac:dyDescent="0.25">
      <c r="C29" t="s">
        <v>116</v>
      </c>
    </row>
    <row r="30" spans="1:6" ht="14.45" x14ac:dyDescent="0.3">
      <c r="B30" s="90"/>
      <c r="C30" s="90"/>
      <c r="D30" s="90"/>
      <c r="E30" s="90"/>
      <c r="F30" s="90"/>
    </row>
    <row r="31" spans="1:6" x14ac:dyDescent="0.25">
      <c r="B31" t="s">
        <v>124</v>
      </c>
    </row>
    <row r="32" spans="1:6" x14ac:dyDescent="0.25">
      <c r="B32" t="s">
        <v>117</v>
      </c>
    </row>
    <row r="33" spans="1:6" ht="14.45" x14ac:dyDescent="0.3">
      <c r="B33" s="90"/>
      <c r="C33" s="90"/>
      <c r="D33" s="90"/>
      <c r="E33" s="90"/>
      <c r="F33" s="90"/>
    </row>
    <row r="34" spans="1:6" ht="14.45" x14ac:dyDescent="0.3">
      <c r="B34" s="90"/>
      <c r="C34" s="90"/>
      <c r="D34" s="90"/>
      <c r="E34" s="90"/>
      <c r="F34" s="90"/>
    </row>
    <row r="35" spans="1:6" x14ac:dyDescent="0.25">
      <c r="A35" s="86">
        <v>43420</v>
      </c>
      <c r="B35" t="s">
        <v>128</v>
      </c>
    </row>
    <row r="36" spans="1:6" x14ac:dyDescent="0.25">
      <c r="C36" t="s">
        <v>127</v>
      </c>
    </row>
    <row r="37" spans="1:6" x14ac:dyDescent="0.25">
      <c r="A37" s="86">
        <v>43423</v>
      </c>
      <c r="B37" t="s">
        <v>129</v>
      </c>
    </row>
    <row r="38" spans="1:6" x14ac:dyDescent="0.25">
      <c r="B38" t="s">
        <v>131</v>
      </c>
    </row>
    <row r="39" spans="1:6" x14ac:dyDescent="0.2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5">
      <c r="A1" s="72" t="s">
        <v>6</v>
      </c>
      <c r="B1" s="78"/>
      <c r="C1" s="59"/>
      <c r="D1" s="79"/>
      <c r="E1" s="59"/>
      <c r="F1" s="80"/>
      <c r="G1" s="59"/>
      <c r="H1" s="60"/>
      <c r="I1" s="83"/>
      <c r="J1" s="60" t="str">
        <f>IF(I1=0,"",I1*H1)</f>
        <v/>
      </c>
      <c r="K1" s="62"/>
      <c r="L1" s="77">
        <f>ROUND((ROUND(H1,3))*(ROUND(K1,2)),2)</f>
        <v>0</v>
      </c>
    </row>
    <row r="2" spans="1:12" s="1" customFormat="1" ht="12.75" customHeight="1" x14ac:dyDescent="0.3">
      <c r="A2" s="72" t="s">
        <v>5</v>
      </c>
      <c r="B2" s="15"/>
      <c r="C2" s="12"/>
      <c r="D2" s="12"/>
      <c r="E2" s="12"/>
      <c r="F2" s="81"/>
      <c r="G2" s="6"/>
      <c r="H2" s="6"/>
      <c r="I2" s="6"/>
      <c r="J2" s="6"/>
      <c r="K2" s="6"/>
      <c r="L2" s="16"/>
    </row>
    <row r="3" spans="1:12" s="1" customFormat="1" ht="12.75" customHeight="1" x14ac:dyDescent="0.3">
      <c r="A3" s="72" t="s">
        <v>7</v>
      </c>
      <c r="B3" s="15"/>
      <c r="C3" s="12"/>
      <c r="D3" s="12"/>
      <c r="E3" s="12"/>
      <c r="F3" s="82"/>
      <c r="G3" s="6"/>
      <c r="H3" s="6"/>
      <c r="I3" s="6"/>
      <c r="J3" s="6"/>
      <c r="K3" s="6"/>
      <c r="L3" s="16"/>
    </row>
    <row r="4" spans="1:12" s="1" customFormat="1" ht="18" customHeight="1" thickBot="1" x14ac:dyDescent="0.3">
      <c r="A4" s="72" t="s">
        <v>8</v>
      </c>
      <c r="B4" s="17"/>
      <c r="C4" s="14"/>
      <c r="D4" s="14"/>
      <c r="E4" s="14"/>
      <c r="F4" s="112" t="s">
        <v>130</v>
      </c>
      <c r="G4" s="7"/>
      <c r="H4" s="7"/>
      <c r="I4" s="7"/>
      <c r="J4" s="7"/>
      <c r="K4" s="7"/>
      <c r="L4" s="18"/>
    </row>
    <row r="5" spans="1:12" s="1" customFormat="1" ht="48" customHeight="1" thickBot="1" x14ac:dyDescent="0.35">
      <c r="A5" s="5"/>
      <c r="B5" s="12"/>
      <c r="C5" s="12"/>
      <c r="D5" s="12"/>
      <c r="E5" s="12"/>
      <c r="F5" s="22"/>
      <c r="G5" s="6"/>
      <c r="H5" s="6"/>
      <c r="I5" s="6"/>
      <c r="J5" s="6"/>
      <c r="K5" s="6"/>
      <c r="L5" s="7"/>
    </row>
    <row r="6" spans="1:12" s="5" customFormat="1" ht="13.5" thickBot="1" x14ac:dyDescent="0.3">
      <c r="A6" s="5" t="s">
        <v>82</v>
      </c>
      <c r="B6" s="23" t="s">
        <v>83</v>
      </c>
      <c r="C6" s="24"/>
      <c r="D6" s="3"/>
      <c r="E6" s="3"/>
      <c r="F6" s="70" t="s">
        <v>28</v>
      </c>
      <c r="G6" s="24"/>
      <c r="H6" s="24"/>
      <c r="I6" s="24"/>
      <c r="J6" s="24"/>
      <c r="K6" s="24"/>
      <c r="L6" s="84"/>
    </row>
    <row r="7" spans="1:12" s="5" customFormat="1" ht="10.9" thickBot="1" x14ac:dyDescent="0.35">
      <c r="G7" s="25"/>
      <c r="H7" s="25"/>
      <c r="I7" s="25"/>
      <c r="J7" s="25"/>
      <c r="K7" s="25"/>
      <c r="L7" s="25"/>
    </row>
    <row r="8" spans="1:12" s="1" customFormat="1" ht="15" customHeight="1" thickBot="1" x14ac:dyDescent="0.3">
      <c r="A8" s="1" t="s">
        <v>29</v>
      </c>
      <c r="B8" s="57" t="s">
        <v>19</v>
      </c>
      <c r="C8" s="4"/>
      <c r="D8" s="2"/>
      <c r="E8" s="2"/>
      <c r="F8" s="70" t="s">
        <v>28</v>
      </c>
      <c r="G8" s="4"/>
      <c r="H8" s="4"/>
      <c r="I8" s="4"/>
      <c r="J8" s="4"/>
      <c r="K8" s="4"/>
      <c r="L8" s="85"/>
    </row>
    <row r="9" spans="1:12" s="1" customFormat="1" ht="10.15" x14ac:dyDescent="0.3">
      <c r="A9" s="5"/>
      <c r="G9" s="26"/>
      <c r="H9" s="26"/>
      <c r="I9" s="26"/>
      <c r="J9" s="26"/>
      <c r="K9" s="26"/>
      <c r="L9" s="26"/>
    </row>
    <row r="10" spans="1:12" s="1" customFormat="1" ht="10.15" x14ac:dyDescent="0.3">
      <c r="A10" s="5"/>
      <c r="G10" s="26"/>
      <c r="H10" s="26"/>
      <c r="I10" s="26"/>
      <c r="J10" s="26"/>
      <c r="K10" s="26"/>
      <c r="L10" s="26"/>
    </row>
    <row r="11" spans="1:12" s="1" customFormat="1" ht="10.15" x14ac:dyDescent="0.3">
      <c r="A11" s="5"/>
      <c r="G11" s="26"/>
      <c r="H11" s="26"/>
      <c r="I11" s="26"/>
      <c r="J11" s="26"/>
      <c r="K11" s="26"/>
      <c r="L11" s="26"/>
    </row>
    <row r="12" spans="1:12" s="1" customFormat="1" ht="10.15" x14ac:dyDescent="0.3">
      <c r="A12" s="5"/>
      <c r="G12" s="26"/>
      <c r="H12" s="26"/>
      <c r="I12" s="26"/>
      <c r="J12" s="26"/>
      <c r="K12" s="26"/>
      <c r="L12" s="26"/>
    </row>
    <row r="13" spans="1:12" s="1" customFormat="1" ht="10.15" x14ac:dyDescent="0.3">
      <c r="A13" s="5"/>
      <c r="G13" s="26"/>
      <c r="H13" s="26"/>
      <c r="I13" s="26"/>
      <c r="J13" s="26"/>
      <c r="K13" s="26"/>
      <c r="L13" s="26"/>
    </row>
    <row r="14" spans="1:12" s="1" customFormat="1" ht="10.15" x14ac:dyDescent="0.3">
      <c r="A14" s="5"/>
      <c r="G14" s="26"/>
      <c r="H14" s="26"/>
      <c r="I14" s="26"/>
      <c r="J14" s="26"/>
      <c r="K14" s="26"/>
      <c r="L14" s="26"/>
    </row>
    <row r="15" spans="1:12" s="1" customFormat="1" ht="10.15" x14ac:dyDescent="0.3">
      <c r="A15" s="5"/>
      <c r="G15" s="26"/>
      <c r="H15" s="26"/>
      <c r="I15" s="26"/>
      <c r="J15" s="26"/>
      <c r="K15" s="26"/>
      <c r="L15" s="26"/>
    </row>
    <row r="16" spans="1:12" s="1" customFormat="1" ht="10.15" x14ac:dyDescent="0.3">
      <c r="A16" s="5"/>
      <c r="G16" s="26"/>
      <c r="H16" s="26"/>
      <c r="I16" s="26"/>
      <c r="J16" s="26"/>
      <c r="K16" s="26"/>
      <c r="L16" s="26"/>
    </row>
    <row r="17" spans="1:12" s="1" customFormat="1" ht="10.15" x14ac:dyDescent="0.3">
      <c r="A17" s="5"/>
      <c r="G17" s="26"/>
      <c r="H17" s="26"/>
      <c r="I17" s="26"/>
      <c r="J17" s="26"/>
      <c r="K17" s="26"/>
      <c r="L17" s="26"/>
    </row>
    <row r="18" spans="1:12" s="1" customFormat="1" ht="10.15" x14ac:dyDescent="0.3">
      <c r="A18" s="5"/>
      <c r="G18" s="26"/>
      <c r="H18" s="26"/>
      <c r="I18" s="26"/>
      <c r="J18" s="26"/>
      <c r="K18" s="26"/>
      <c r="L18" s="26"/>
    </row>
    <row r="19" spans="1:12" s="1" customFormat="1" ht="10.15" x14ac:dyDescent="0.3">
      <c r="A19" s="5"/>
      <c r="G19" s="26"/>
      <c r="H19" s="26"/>
      <c r="I19" s="26"/>
      <c r="J19" s="26"/>
      <c r="K19" s="26"/>
      <c r="L19" s="26"/>
    </row>
    <row r="20" spans="1:12" s="1" customFormat="1" ht="10.15" x14ac:dyDescent="0.3">
      <c r="A20" s="5"/>
      <c r="G20" s="26"/>
      <c r="H20" s="26"/>
      <c r="I20" s="26"/>
      <c r="J20" s="26"/>
      <c r="K20" s="26"/>
      <c r="L20" s="26"/>
    </row>
    <row r="21" spans="1:12" s="1" customFormat="1" ht="10.15" x14ac:dyDescent="0.3">
      <c r="A21" s="5"/>
      <c r="G21" s="26"/>
      <c r="H21" s="26"/>
      <c r="I21" s="26"/>
      <c r="J21" s="26"/>
      <c r="K21" s="26"/>
      <c r="L21" s="26"/>
    </row>
    <row r="22" spans="1:12" s="1" customFormat="1" ht="10.15" x14ac:dyDescent="0.3">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SO380</vt:lpstr>
      <vt:lpstr>Kategorie monitoringu</vt:lpstr>
      <vt:lpstr>změny</vt:lpstr>
      <vt:lpstr>hide</vt:lpstr>
      <vt:lpstr>'SO380'!Názvy_tisku</vt:lpstr>
      <vt:lpstr>'SO380'!Oblast_tisku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Matys Jiří</cp:lastModifiedBy>
  <cp:lastPrinted>2018-06-27T08:11:53Z</cp:lastPrinted>
  <dcterms:created xsi:type="dcterms:W3CDTF">2015-03-16T09:47:49Z</dcterms:created>
  <dcterms:modified xsi:type="dcterms:W3CDTF">2019-04-10T06:57:28Z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d:\pw_data\jiri.matys\</vt:lpwstr>
  </property>
</Properties>
</file>