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RN - Základní rozpočtové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'ZRN - Základní rozpočtové...'!$C$80:$K$105</definedName>
    <definedName name="_xlnm.Print_Area" localSheetId="1">'ZRN - Základní rozpočtové...'!$C$4:$J$39,'ZRN - Základní rozpočtové...'!$C$45:$J$62,'ZRN - Základní rozpočtové...'!$C$68:$K$105</definedName>
    <definedName name="_xlnm.Print_Titles" localSheetId="1">'ZRN - Základní rozpočtové...'!$80:$80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<sst xmlns="http://schemas.openxmlformats.org/spreadsheetml/2006/main">
  <si>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</si>
  <si>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</si>
  <si>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</si>
  <si>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</si>
  <si>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</si>
  <si>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{2fe5b227-f94c-4aca-a36d-cc8ee9b9b1d7}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</si>
  <si>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</si>
  <si>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</si>
  <si>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</si>
  <si>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</si>
  <si>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</si>
  <si>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</si>
  <si>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</si>
  <si>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</si>
  <si>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</si>
  <si>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</si>
  <si>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</si>
  <si>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- OBLAST Č. 7</t>
  </si>
  <si>
    <t>KSO:</t>
  </si>
  <si>
    <t>CC-CZ:</t>
  </si>
  <si>
    <t>Místo:</t>
  </si>
  <si>
    <t>obvod ST Ústí nad Labem</t>
  </si>
  <si>
    <t>Datum:</t>
  </si>
  <si>
    <t>11. 3. 2019</t>
  </si>
  <si>
    <t>Zadavatel:</t>
  </si>
  <si>
    <t>IČ:</t>
  </si>
  <si>
    <t>709 94 234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</si>
  <si>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</si>
  <si>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</si>
  <si>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</si>
  <si>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</si>
  <si>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</si>
  <si>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</si>
  <si>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</si>
  <si>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</si>
  <si>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</si>
  <si>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</si>
  <si>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</si>
  <si>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</si>
  <si>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</si>
  <si>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</si>
  <si>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</si>
  <si>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</si>
  <si>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</si>
  <si>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</si>
  <si>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</si>
  <si>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</si>
  <si>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</si>
  <si>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</si>
  <si>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</si>
  <si>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</si>
  <si>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</si>
  <si>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</si>
  <si>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</si>
  <si>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</si>
  <si>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</si>
  <si>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</si>
  <si>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</si>
  <si>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</si>
  <si>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</si>
  <si>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</si>
  <si>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</si>
  <si>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</si>
  <si>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</si>
  <si>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</si>
  <si>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</si>
  <si>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</si>
  <si>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</si>
  <si>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</si>
  <si>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</si>
  <si>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</si>
  <si>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</si>
  <si>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</si>
  <si>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</si>
  <si>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</si>
  <si>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</si>
  <si>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</si>
  <si>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Základní rozpočtové náklady</t>
  </si>
  <si>
    <t>STA</t>
  </si>
  <si>
    <t>1</t>
  </si>
  <si>
    <t>{0578da1b-c5a5-401d-b84b-bc6ace4db536}</t>
  </si>
  <si>
    <t>2</t>
  </si>
  <si>
    <t>KRYCÍ LIST SOUPISU PRACÍ</t>
  </si>
  <si>
    <t>Objekt:</t>
  </si>
  <si>
    <t>ZRN - Základní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</si>
  <si>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</si>
  <si>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</si>
  <si>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</si>
  <si>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</si>
  <si>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</si>
  <si>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</si>
  <si>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</si>
  <si>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</si>
  <si>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</si>
  <si>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</si>
  <si>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</si>
  <si>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</si>
  <si>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</si>
  <si>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</si>
  <si>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</si>
  <si>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</si>
  <si>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</si>
  <si>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</si>
  <si>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</si>
  <si>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</si>
  <si>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</si>
  <si>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</si>
  <si>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</si>
  <si>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</si>
  <si>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</si>
  <si>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</si>
  <si>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</si>
  <si>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</si>
  <si>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</si>
  <si>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</si>
  <si>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</si>
  <si>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49287186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</si>
  <si>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</si>
  <si>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</si>
  <si>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</si>
  <si>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"1.kolo" 18031</t>
  </si>
  <si>
    <t>5904005020</t>
  </si>
  <si>
    <t>Vysečení travního porostu ručně sklon terénu přes 1:2</t>
  </si>
  <si>
    <t>-1060865533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</si>
  <si>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</si>
  <si>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"1" 2879</t>
  </si>
  <si>
    <t>3</t>
  </si>
  <si>
    <t>5904010010</t>
  </si>
  <si>
    <t>Odklizení travního porostu ručně</t>
  </si>
  <si>
    <t>298447522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</si>
  <si>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</si>
  <si>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"1.kolo" 2500</t>
  </si>
  <si>
    <t>5904020010</t>
  </si>
  <si>
    <t>Vyřezání křovin porost řídký 1 až 5 kusů stonků na m2 plochy sklon terénu do 1:2</t>
  </si>
  <si>
    <t>492285732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</si>
  <si>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</si>
  <si>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"1.kolo" 39399</t>
  </si>
  <si>
    <t>5904020020</t>
  </si>
  <si>
    <t>Vyřezání křovin porost řídký 1 až 5 kusů stonků na m2 plochy sklon terénu přes 1:2</t>
  </si>
  <si>
    <t>1041036577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</si>
  <si>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</si>
  <si>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"1.kolo" 15271</t>
  </si>
  <si>
    <t>6</t>
  </si>
  <si>
    <t>5916005040</t>
  </si>
  <si>
    <t>Úklid veřejných prostor v prostoru nástupiště odpadků v kolejišti</t>
  </si>
  <si>
    <t>hod</t>
  </si>
  <si>
    <t>2122499633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</si>
  <si>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</si>
  <si>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</si>
  <si>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</si>
  <si>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</si>
  <si>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</si>
  <si>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</si>
  <si>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1678981579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</si>
  <si>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</si>
  <si>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</si>
  <si>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</si>
  <si>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</si>
  <si>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-485234093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</si>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</sst>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7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obvod ST Ústí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11. 3. 2019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ST Ústí n.L.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52</v>
      </c>
      <c r="D52" s="78"/>
      <c r="E52" s="78"/>
      <c r="F52" s="78"/>
      <c r="G52" s="78"/>
      <c r="H52" s="79"/>
      <c r="I52" s="80" t="s">
        <v>53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54</v>
      </c>
      <c r="AH52" s="78"/>
      <c r="AI52" s="78"/>
      <c r="AJ52" s="78"/>
      <c r="AK52" s="78"/>
      <c r="AL52" s="78"/>
      <c r="AM52" s="78"/>
      <c r="AN52" s="80" t="s">
        <v>55</v>
      </c>
      <c r="AO52" s="78"/>
      <c r="AP52" s="82"/>
      <c r="AQ52" s="83" t="s">
        <v>56</v>
      </c>
      <c r="AR52" s="39"/>
      <c r="AS52" s="84" t="s">
        <v>57</v>
      </c>
      <c r="AT52" s="85" t="s">
        <v>58</v>
      </c>
      <c r="AU52" s="85" t="s">
        <v>59</v>
      </c>
      <c r="AV52" s="85" t="s">
        <v>60</v>
      </c>
      <c r="AW52" s="85" t="s">
        <v>61</v>
      </c>
      <c r="AX52" s="85" t="s">
        <v>62</v>
      </c>
      <c r="AY52" s="85" t="s">
        <v>63</v>
      </c>
      <c r="AZ52" s="85" t="s">
        <v>64</v>
      </c>
      <c r="BA52" s="85" t="s">
        <v>65</v>
      </c>
      <c r="BB52" s="85" t="s">
        <v>66</v>
      </c>
      <c r="BC52" s="85" t="s">
        <v>67</v>
      </c>
      <c r="BD52" s="86" t="s">
        <v>68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69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70</v>
      </c>
      <c r="BT54" s="101" t="s">
        <v>71</v>
      </c>
      <c r="BU54" s="102" t="s">
        <v>72</v>
      </c>
      <c r="BV54" s="101" t="s">
        <v>73</v>
      </c>
      <c r="BW54" s="101" t="s">
        <v>5</v>
      </c>
      <c r="BX54" s="101" t="s">
        <v>74</v>
      </c>
      <c r="CL54" s="101" t="s">
        <v>1</v>
      </c>
    </row>
    <row r="55" s="5" customFormat="1" ht="16.5" customHeight="1">
      <c r="A55" s="103" t="s">
        <v>75</v>
      </c>
      <c r="B55" s="104"/>
      <c r="C55" s="105"/>
      <c r="D55" s="106" t="s">
        <v>76</v>
      </c>
      <c r="E55" s="106"/>
      <c r="F55" s="106"/>
      <c r="G55" s="106"/>
      <c r="H55" s="106"/>
      <c r="I55" s="107"/>
      <c r="J55" s="106" t="s">
        <v>77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'ZRN - Základní rozpočtové...'!J30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78</v>
      </c>
      <c r="AR55" s="110"/>
      <c r="AS55" s="111">
        <v>0</v>
      </c>
      <c r="AT55" s="112">
        <f>ROUND(SUM(AV55:AW55),2)</f>
        <v>0</v>
      </c>
      <c r="AU55" s="113">
        <f>'ZRN - Základní rozpočtové...'!P81</f>
        <v>0</v>
      </c>
      <c r="AV55" s="112">
        <f>'ZRN - Základní rozpočtové...'!J33</f>
        <v>0</v>
      </c>
      <c r="AW55" s="112">
        <f>'ZRN - Základní rozpočtové...'!J34</f>
        <v>0</v>
      </c>
      <c r="AX55" s="112">
        <f>'ZRN - Základní rozpočtové...'!J35</f>
        <v>0</v>
      </c>
      <c r="AY55" s="112">
        <f>'ZRN - Základní rozpočtové...'!J36</f>
        <v>0</v>
      </c>
      <c r="AZ55" s="112">
        <f>'ZRN - Základní rozpočtové...'!F33</f>
        <v>0</v>
      </c>
      <c r="BA55" s="112">
        <f>'ZRN - Základní rozpočtové...'!F34</f>
        <v>0</v>
      </c>
      <c r="BB55" s="112">
        <f>'ZRN - Základní rozpočtové...'!F35</f>
        <v>0</v>
      </c>
      <c r="BC55" s="112">
        <f>'ZRN - Základní rozpočtové...'!F36</f>
        <v>0</v>
      </c>
      <c r="BD55" s="114">
        <f>'ZRN - Základní rozpočtové...'!F37</f>
        <v>0</v>
      </c>
      <c r="BT55" s="115" t="s">
        <v>79</v>
      </c>
      <c r="BV55" s="115" t="s">
        <v>73</v>
      </c>
      <c r="BW55" s="115" t="s">
        <v>80</v>
      </c>
      <c r="BX55" s="115" t="s">
        <v>5</v>
      </c>
      <c r="CL55" s="115" t="s">
        <v>1</v>
      </c>
      <c r="CM55" s="115" t="s">
        <v>81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MG95Hjn8y+hkld/kRGiO4rM9tILlEDu1eFzNVcHZooBuofYzHRpWEk85ATTAfZoOFe74NVj907zhtBdEP66/cw==" hashValue="/DnSgzAkeFUD5xqvKrvmRm0dIVJS4cYRsAb1eafjCXoZqIKEs8fybc2AtfX7wjXmj23KH7PcgXxk96t130Yoc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ZRN - Základn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80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81</v>
      </c>
    </row>
    <row r="4" ht="24.96" customHeight="1">
      <c r="B4" s="16"/>
      <c r="D4" s="120" t="s">
        <v>82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Údržba vyšší a nižší zeleně v obvodu OŘ - OBLAST Č. 7</v>
      </c>
      <c r="F7" s="121"/>
      <c r="G7" s="121"/>
      <c r="H7" s="121"/>
      <c r="L7" s="16"/>
    </row>
    <row r="8" s="1" customFormat="1" ht="12" customHeight="1">
      <c r="B8" s="39"/>
      <c r="D8" s="121" t="s">
        <v>83</v>
      </c>
      <c r="I8" s="123"/>
      <c r="L8" s="39"/>
    </row>
    <row r="9" s="1" customFormat="1" ht="36.96" customHeight="1">
      <c r="B9" s="39"/>
      <c r="E9" s="124" t="s">
        <v>84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11. 3. 2019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5" t="s">
        <v>28</v>
      </c>
      <c r="J15" s="13" t="s">
        <v>29</v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30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32</v>
      </c>
      <c r="I20" s="125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5" t="s">
        <v>28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35</v>
      </c>
      <c r="I23" s="125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5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36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37</v>
      </c>
      <c r="I30" s="123"/>
      <c r="J30" s="132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39</v>
      </c>
      <c r="I32" s="134" t="s">
        <v>38</v>
      </c>
      <c r="J32" s="133" t="s">
        <v>40</v>
      </c>
      <c r="L32" s="39"/>
    </row>
    <row r="33" s="1" customFormat="1" ht="14.4" customHeight="1">
      <c r="B33" s="39"/>
      <c r="D33" s="121" t="s">
        <v>41</v>
      </c>
      <c r="E33" s="121" t="s">
        <v>42</v>
      </c>
      <c r="F33" s="135">
        <f>ROUND((SUM(BE81:BE105)),  2)</f>
        <v>0</v>
      </c>
      <c r="I33" s="136">
        <v>0.20999999999999999</v>
      </c>
      <c r="J33" s="135">
        <f>ROUND(((SUM(BE81:BE105))*I33),  2)</f>
        <v>0</v>
      </c>
      <c r="L33" s="39"/>
    </row>
    <row r="34" s="1" customFormat="1" ht="14.4" customHeight="1">
      <c r="B34" s="39"/>
      <c r="E34" s="121" t="s">
        <v>43</v>
      </c>
      <c r="F34" s="135">
        <f>ROUND((SUM(BF81:BF105)),  2)</f>
        <v>0</v>
      </c>
      <c r="I34" s="136">
        <v>0.14999999999999999</v>
      </c>
      <c r="J34" s="135">
        <f>ROUND(((SUM(BF81:BF105))*I34),  2)</f>
        <v>0</v>
      </c>
      <c r="L34" s="39"/>
    </row>
    <row r="35" hidden="1" s="1" customFormat="1" ht="14.4" customHeight="1">
      <c r="B35" s="39"/>
      <c r="E35" s="121" t="s">
        <v>44</v>
      </c>
      <c r="F35" s="135">
        <f>ROUND((SUM(BG81:BG105)),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45</v>
      </c>
      <c r="F36" s="135">
        <f>ROUND((SUM(BH81:BH105)),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46</v>
      </c>
      <c r="F37" s="135">
        <f>ROUND((SUM(BI81:BI105)),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s="1" customFormat="1" ht="24.96" customHeight="1">
      <c r="B45" s="34"/>
      <c r="C45" s="19" t="s">
        <v>85</v>
      </c>
      <c r="D45" s="35"/>
      <c r="E45" s="35"/>
      <c r="F45" s="35"/>
      <c r="G45" s="35"/>
      <c r="H45" s="35"/>
      <c r="I45" s="123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s="1" customFormat="1" ht="16.5" customHeight="1">
      <c r="B48" s="34"/>
      <c r="C48" s="35"/>
      <c r="D48" s="35"/>
      <c r="E48" s="151" t="str">
        <f>E7</f>
        <v>Údržba vyšší a nižší zeleně v obvodu OŘ - OBLAST Č. 7</v>
      </c>
      <c r="F48" s="28"/>
      <c r="G48" s="28"/>
      <c r="H48" s="28"/>
      <c r="I48" s="123"/>
      <c r="J48" s="35"/>
      <c r="K48" s="35"/>
      <c r="L48" s="39"/>
    </row>
    <row r="49" s="1" customFormat="1" ht="12" customHeight="1">
      <c r="B49" s="34"/>
      <c r="C49" s="28" t="s">
        <v>83</v>
      </c>
      <c r="D49" s="35"/>
      <c r="E49" s="35"/>
      <c r="F49" s="35"/>
      <c r="G49" s="35"/>
      <c r="H49" s="35"/>
      <c r="I49" s="123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ZRN - Základní rozpočtové náklady</v>
      </c>
      <c r="F50" s="35"/>
      <c r="G50" s="35"/>
      <c r="H50" s="35"/>
      <c r="I50" s="123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obvod ST Ústí nad Labem</v>
      </c>
      <c r="G52" s="35"/>
      <c r="H52" s="35"/>
      <c r="I52" s="125" t="s">
        <v>22</v>
      </c>
      <c r="J52" s="63" t="str">
        <f>IF(J12="","",J12)</f>
        <v>11. 3. 2019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SŽDC s.o., OŘ Ústí n.L., ST Ústí n.L.</v>
      </c>
      <c r="G54" s="35"/>
      <c r="H54" s="35"/>
      <c r="I54" s="125" t="s">
        <v>32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30</v>
      </c>
      <c r="D55" s="35"/>
      <c r="E55" s="35"/>
      <c r="F55" s="23" t="str">
        <f>IF(E18="","",E18)</f>
        <v>Vyplň údaj</v>
      </c>
      <c r="G55" s="35"/>
      <c r="H55" s="35"/>
      <c r="I55" s="125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s="1" customFormat="1" ht="29.28" customHeight="1">
      <c r="B57" s="34"/>
      <c r="C57" s="152" t="s">
        <v>86</v>
      </c>
      <c r="D57" s="153"/>
      <c r="E57" s="153"/>
      <c r="F57" s="153"/>
      <c r="G57" s="153"/>
      <c r="H57" s="153"/>
      <c r="I57" s="154"/>
      <c r="J57" s="155" t="s">
        <v>87</v>
      </c>
      <c r="K57" s="153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s="1" customFormat="1" ht="22.8" customHeight="1">
      <c r="B59" s="34"/>
      <c r="C59" s="156" t="s">
        <v>88</v>
      </c>
      <c r="D59" s="35"/>
      <c r="E59" s="35"/>
      <c r="F59" s="35"/>
      <c r="G59" s="35"/>
      <c r="H59" s="35"/>
      <c r="I59" s="123"/>
      <c r="J59" s="94">
        <f>J81</f>
        <v>0</v>
      </c>
      <c r="K59" s="35"/>
      <c r="L59" s="39"/>
      <c r="AU59" s="13" t="s">
        <v>89</v>
      </c>
    </row>
    <row r="60" s="7" customFormat="1" ht="24.96" customHeight="1">
      <c r="B60" s="157"/>
      <c r="C60" s="158"/>
      <c r="D60" s="159" t="s">
        <v>90</v>
      </c>
      <c r="E60" s="160"/>
      <c r="F60" s="160"/>
      <c r="G60" s="160"/>
      <c r="H60" s="160"/>
      <c r="I60" s="161"/>
      <c r="J60" s="162">
        <f>J82</f>
        <v>0</v>
      </c>
      <c r="K60" s="158"/>
      <c r="L60" s="163"/>
    </row>
    <row r="61" s="8" customFormat="1" ht="19.92" customHeight="1">
      <c r="B61" s="164"/>
      <c r="C61" s="165"/>
      <c r="D61" s="166" t="s">
        <v>91</v>
      </c>
      <c r="E61" s="167"/>
      <c r="F61" s="167"/>
      <c r="G61" s="167"/>
      <c r="H61" s="167"/>
      <c r="I61" s="168"/>
      <c r="J61" s="169">
        <f>J83</f>
        <v>0</v>
      </c>
      <c r="K61" s="165"/>
      <c r="L61" s="170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3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7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0"/>
      <c r="J67" s="56"/>
      <c r="K67" s="56"/>
      <c r="L67" s="39"/>
    </row>
    <row r="68" s="1" customFormat="1" ht="24.96" customHeight="1">
      <c r="B68" s="34"/>
      <c r="C68" s="19" t="s">
        <v>92</v>
      </c>
      <c r="D68" s="35"/>
      <c r="E68" s="35"/>
      <c r="F68" s="35"/>
      <c r="G68" s="35"/>
      <c r="H68" s="35"/>
      <c r="I68" s="123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3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3"/>
      <c r="J70" s="35"/>
      <c r="K70" s="35"/>
      <c r="L70" s="39"/>
    </row>
    <row r="71" s="1" customFormat="1" ht="16.5" customHeight="1">
      <c r="B71" s="34"/>
      <c r="C71" s="35"/>
      <c r="D71" s="35"/>
      <c r="E71" s="151" t="str">
        <f>E7</f>
        <v>Údržba vyšší a nižší zeleně v obvodu OŘ - OBLAST Č. 7</v>
      </c>
      <c r="F71" s="28"/>
      <c r="G71" s="28"/>
      <c r="H71" s="28"/>
      <c r="I71" s="123"/>
      <c r="J71" s="35"/>
      <c r="K71" s="35"/>
      <c r="L71" s="39"/>
    </row>
    <row r="72" s="1" customFormat="1" ht="12" customHeight="1">
      <c r="B72" s="34"/>
      <c r="C72" s="28" t="s">
        <v>83</v>
      </c>
      <c r="D72" s="35"/>
      <c r="E72" s="35"/>
      <c r="F72" s="35"/>
      <c r="G72" s="35"/>
      <c r="H72" s="35"/>
      <c r="I72" s="123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ZRN - Základní rozpočtové náklady</v>
      </c>
      <c r="F73" s="35"/>
      <c r="G73" s="35"/>
      <c r="H73" s="35"/>
      <c r="I73" s="123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3"/>
      <c r="J74" s="35"/>
      <c r="K74" s="35"/>
      <c r="L74" s="39"/>
    </row>
    <row r="75" s="1" customFormat="1" ht="12" customHeight="1">
      <c r="B75" s="34"/>
      <c r="C75" s="28" t="s">
        <v>20</v>
      </c>
      <c r="D75" s="35"/>
      <c r="E75" s="35"/>
      <c r="F75" s="23" t="str">
        <f>F12</f>
        <v>obvod ST Ústí nad Labem</v>
      </c>
      <c r="G75" s="35"/>
      <c r="H75" s="35"/>
      <c r="I75" s="125" t="s">
        <v>22</v>
      </c>
      <c r="J75" s="63" t="str">
        <f>IF(J12="","",J12)</f>
        <v>11. 3. 2019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3"/>
      <c r="J76" s="35"/>
      <c r="K76" s="35"/>
      <c r="L76" s="39"/>
    </row>
    <row r="77" s="1" customFormat="1" ht="13.65" customHeight="1">
      <c r="B77" s="34"/>
      <c r="C77" s="28" t="s">
        <v>24</v>
      </c>
      <c r="D77" s="35"/>
      <c r="E77" s="35"/>
      <c r="F77" s="23" t="str">
        <f>E15</f>
        <v>SŽDC s.o., OŘ Ústí n.L., ST Ústí n.L.</v>
      </c>
      <c r="G77" s="35"/>
      <c r="H77" s="35"/>
      <c r="I77" s="125" t="s">
        <v>32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30</v>
      </c>
      <c r="D78" s="35"/>
      <c r="E78" s="35"/>
      <c r="F78" s="23" t="str">
        <f>IF(E18="","",E18)</f>
        <v>Vyplň údaj</v>
      </c>
      <c r="G78" s="35"/>
      <c r="H78" s="35"/>
      <c r="I78" s="125" t="s">
        <v>35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3"/>
      <c r="J79" s="35"/>
      <c r="K79" s="35"/>
      <c r="L79" s="39"/>
    </row>
    <row r="80" s="9" customFormat="1" ht="29.28" customHeight="1">
      <c r="B80" s="171"/>
      <c r="C80" s="172" t="s">
        <v>93</v>
      </c>
      <c r="D80" s="173" t="s">
        <v>56</v>
      </c>
      <c r="E80" s="173" t="s">
        <v>52</v>
      </c>
      <c r="F80" s="173" t="s">
        <v>53</v>
      </c>
      <c r="G80" s="173" t="s">
        <v>94</v>
      </c>
      <c r="H80" s="173" t="s">
        <v>95</v>
      </c>
      <c r="I80" s="174" t="s">
        <v>96</v>
      </c>
      <c r="J80" s="173" t="s">
        <v>87</v>
      </c>
      <c r="K80" s="175" t="s">
        <v>97</v>
      </c>
      <c r="L80" s="176"/>
      <c r="M80" s="84" t="s">
        <v>1</v>
      </c>
      <c r="N80" s="85" t="s">
        <v>41</v>
      </c>
      <c r="O80" s="85" t="s">
        <v>98</v>
      </c>
      <c r="P80" s="85" t="s">
        <v>99</v>
      </c>
      <c r="Q80" s="85" t="s">
        <v>100</v>
      </c>
      <c r="R80" s="85" t="s">
        <v>101</v>
      </c>
      <c r="S80" s="85" t="s">
        <v>102</v>
      </c>
      <c r="T80" s="86" t="s">
        <v>103</v>
      </c>
    </row>
    <row r="81" s="1" customFormat="1" ht="22.8" customHeight="1">
      <c r="B81" s="34"/>
      <c r="C81" s="91" t="s">
        <v>104</v>
      </c>
      <c r="D81" s="35"/>
      <c r="E81" s="35"/>
      <c r="F81" s="35"/>
      <c r="G81" s="35"/>
      <c r="H81" s="35"/>
      <c r="I81" s="123"/>
      <c r="J81" s="177">
        <f>BK81</f>
        <v>0</v>
      </c>
      <c r="K81" s="35"/>
      <c r="L81" s="39"/>
      <c r="M81" s="87"/>
      <c r="N81" s="88"/>
      <c r="O81" s="88"/>
      <c r="P81" s="178">
        <f>P82</f>
        <v>0</v>
      </c>
      <c r="Q81" s="88"/>
      <c r="R81" s="178">
        <f>R82</f>
        <v>0</v>
      </c>
      <c r="S81" s="88"/>
      <c r="T81" s="179">
        <f>T82</f>
        <v>0</v>
      </c>
      <c r="AT81" s="13" t="s">
        <v>70</v>
      </c>
      <c r="AU81" s="13" t="s">
        <v>89</v>
      </c>
      <c r="BK81" s="180">
        <f>BK82</f>
        <v>0</v>
      </c>
    </row>
    <row r="82" s="10" customFormat="1" ht="25.92" customHeight="1">
      <c r="B82" s="181"/>
      <c r="C82" s="182"/>
      <c r="D82" s="183" t="s">
        <v>70</v>
      </c>
      <c r="E82" s="184" t="s">
        <v>105</v>
      </c>
      <c r="F82" s="184" t="s">
        <v>106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AR82" s="192" t="s">
        <v>79</v>
      </c>
      <c r="AT82" s="193" t="s">
        <v>70</v>
      </c>
      <c r="AU82" s="193" t="s">
        <v>71</v>
      </c>
      <c r="AY82" s="192" t="s">
        <v>107</v>
      </c>
      <c r="BK82" s="194">
        <f>BK83</f>
        <v>0</v>
      </c>
    </row>
    <row r="83" s="10" customFormat="1" ht="22.8" customHeight="1">
      <c r="B83" s="181"/>
      <c r="C83" s="182"/>
      <c r="D83" s="183" t="s">
        <v>70</v>
      </c>
      <c r="E83" s="195" t="s">
        <v>108</v>
      </c>
      <c r="F83" s="195" t="s">
        <v>109</v>
      </c>
      <c r="G83" s="182"/>
      <c r="H83" s="182"/>
      <c r="I83" s="185"/>
      <c r="J83" s="196">
        <f>BK83</f>
        <v>0</v>
      </c>
      <c r="K83" s="182"/>
      <c r="L83" s="187"/>
      <c r="M83" s="188"/>
      <c r="N83" s="189"/>
      <c r="O83" s="189"/>
      <c r="P83" s="190">
        <f>SUM(P84:P105)</f>
        <v>0</v>
      </c>
      <c r="Q83" s="189"/>
      <c r="R83" s="190">
        <f>SUM(R84:R105)</f>
        <v>0</v>
      </c>
      <c r="S83" s="189"/>
      <c r="T83" s="191">
        <f>SUM(T84:T105)</f>
        <v>0</v>
      </c>
      <c r="AR83" s="192" t="s">
        <v>79</v>
      </c>
      <c r="AT83" s="193" t="s">
        <v>70</v>
      </c>
      <c r="AU83" s="193" t="s">
        <v>79</v>
      </c>
      <c r="AY83" s="192" t="s">
        <v>107</v>
      </c>
      <c r="BK83" s="194">
        <f>SUM(BK84:BK105)</f>
        <v>0</v>
      </c>
    </row>
    <row r="84" s="1" customFormat="1" ht="22.5" customHeight="1">
      <c r="B84" s="34"/>
      <c r="C84" s="197" t="s">
        <v>79</v>
      </c>
      <c r="D84" s="197" t="s">
        <v>110</v>
      </c>
      <c r="E84" s="198" t="s">
        <v>111</v>
      </c>
      <c r="F84" s="199" t="s">
        <v>112</v>
      </c>
      <c r="G84" s="200" t="s">
        <v>113</v>
      </c>
      <c r="H84" s="201">
        <v>18031</v>
      </c>
      <c r="I84" s="202"/>
      <c r="J84" s="203">
        <f>ROUND(I84*H84,2)</f>
        <v>0</v>
      </c>
      <c r="K84" s="199" t="s">
        <v>114</v>
      </c>
      <c r="L84" s="39"/>
      <c r="M84" s="204" t="s">
        <v>1</v>
      </c>
      <c r="N84" s="205" t="s">
        <v>42</v>
      </c>
      <c r="O84" s="7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AR84" s="13" t="s">
        <v>115</v>
      </c>
      <c r="AT84" s="13" t="s">
        <v>110</v>
      </c>
      <c r="AU84" s="13" t="s">
        <v>81</v>
      </c>
      <c r="AY84" s="13" t="s">
        <v>107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3" t="s">
        <v>79</v>
      </c>
      <c r="BK84" s="208">
        <f>ROUND(I84*H84,2)</f>
        <v>0</v>
      </c>
      <c r="BL84" s="13" t="s">
        <v>115</v>
      </c>
      <c r="BM84" s="13" t="s">
        <v>116</v>
      </c>
    </row>
    <row r="85" s="1" customFormat="1">
      <c r="B85" s="34"/>
      <c r="C85" s="35"/>
      <c r="D85" s="209" t="s">
        <v>117</v>
      </c>
      <c r="E85" s="35"/>
      <c r="F85" s="210" t="s">
        <v>118</v>
      </c>
      <c r="G85" s="35"/>
      <c r="H85" s="35"/>
      <c r="I85" s="123"/>
      <c r="J85" s="35"/>
      <c r="K85" s="35"/>
      <c r="L85" s="39"/>
      <c r="M85" s="211"/>
      <c r="N85" s="75"/>
      <c r="O85" s="75"/>
      <c r="P85" s="75"/>
      <c r="Q85" s="75"/>
      <c r="R85" s="75"/>
      <c r="S85" s="75"/>
      <c r="T85" s="76"/>
      <c r="AT85" s="13" t="s">
        <v>117</v>
      </c>
      <c r="AU85" s="13" t="s">
        <v>81</v>
      </c>
    </row>
    <row r="86" s="11" customFormat="1">
      <c r="B86" s="212"/>
      <c r="C86" s="213"/>
      <c r="D86" s="209" t="s">
        <v>119</v>
      </c>
      <c r="E86" s="214" t="s">
        <v>1</v>
      </c>
      <c r="F86" s="215" t="s">
        <v>120</v>
      </c>
      <c r="G86" s="213"/>
      <c r="H86" s="216">
        <v>18031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1"/>
      <c r="AT86" s="222" t="s">
        <v>119</v>
      </c>
      <c r="AU86" s="222" t="s">
        <v>81</v>
      </c>
      <c r="AV86" s="11" t="s">
        <v>81</v>
      </c>
      <c r="AW86" s="11" t="s">
        <v>34</v>
      </c>
      <c r="AX86" s="11" t="s">
        <v>79</v>
      </c>
      <c r="AY86" s="222" t="s">
        <v>107</v>
      </c>
    </row>
    <row r="87" s="1" customFormat="1" ht="22.5" customHeight="1">
      <c r="B87" s="34"/>
      <c r="C87" s="197" t="s">
        <v>81</v>
      </c>
      <c r="D87" s="197" t="s">
        <v>110</v>
      </c>
      <c r="E87" s="198" t="s">
        <v>121</v>
      </c>
      <c r="F87" s="199" t="s">
        <v>122</v>
      </c>
      <c r="G87" s="200" t="s">
        <v>113</v>
      </c>
      <c r="H87" s="201">
        <v>2879</v>
      </c>
      <c r="I87" s="202"/>
      <c r="J87" s="203">
        <f>ROUND(I87*H87,2)</f>
        <v>0</v>
      </c>
      <c r="K87" s="199" t="s">
        <v>114</v>
      </c>
      <c r="L87" s="39"/>
      <c r="M87" s="204" t="s">
        <v>1</v>
      </c>
      <c r="N87" s="205" t="s">
        <v>42</v>
      </c>
      <c r="O87" s="7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13" t="s">
        <v>115</v>
      </c>
      <c r="AT87" s="13" t="s">
        <v>110</v>
      </c>
      <c r="AU87" s="13" t="s">
        <v>81</v>
      </c>
      <c r="AY87" s="13" t="s">
        <v>107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3" t="s">
        <v>79</v>
      </c>
      <c r="BK87" s="208">
        <f>ROUND(I87*H87,2)</f>
        <v>0</v>
      </c>
      <c r="BL87" s="13" t="s">
        <v>115</v>
      </c>
      <c r="BM87" s="13" t="s">
        <v>123</v>
      </c>
    </row>
    <row r="88" s="1" customFormat="1">
      <c r="B88" s="34"/>
      <c r="C88" s="35"/>
      <c r="D88" s="209" t="s">
        <v>117</v>
      </c>
      <c r="E88" s="35"/>
      <c r="F88" s="210" t="s">
        <v>124</v>
      </c>
      <c r="G88" s="35"/>
      <c r="H88" s="35"/>
      <c r="I88" s="123"/>
      <c r="J88" s="35"/>
      <c r="K88" s="35"/>
      <c r="L88" s="39"/>
      <c r="M88" s="211"/>
      <c r="N88" s="75"/>
      <c r="O88" s="75"/>
      <c r="P88" s="75"/>
      <c r="Q88" s="75"/>
      <c r="R88" s="75"/>
      <c r="S88" s="75"/>
      <c r="T88" s="76"/>
      <c r="AT88" s="13" t="s">
        <v>117</v>
      </c>
      <c r="AU88" s="13" t="s">
        <v>81</v>
      </c>
    </row>
    <row r="89" s="11" customFormat="1">
      <c r="B89" s="212"/>
      <c r="C89" s="213"/>
      <c r="D89" s="209" t="s">
        <v>119</v>
      </c>
      <c r="E89" s="214" t="s">
        <v>1</v>
      </c>
      <c r="F89" s="215" t="s">
        <v>125</v>
      </c>
      <c r="G89" s="213"/>
      <c r="H89" s="216">
        <v>2879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119</v>
      </c>
      <c r="AU89" s="222" t="s">
        <v>81</v>
      </c>
      <c r="AV89" s="11" t="s">
        <v>81</v>
      </c>
      <c r="AW89" s="11" t="s">
        <v>34</v>
      </c>
      <c r="AX89" s="11" t="s">
        <v>79</v>
      </c>
      <c r="AY89" s="222" t="s">
        <v>107</v>
      </c>
    </row>
    <row r="90" s="1" customFormat="1" ht="22.5" customHeight="1">
      <c r="B90" s="34"/>
      <c r="C90" s="197" t="s">
        <v>126</v>
      </c>
      <c r="D90" s="197" t="s">
        <v>110</v>
      </c>
      <c r="E90" s="198" t="s">
        <v>127</v>
      </c>
      <c r="F90" s="199" t="s">
        <v>128</v>
      </c>
      <c r="G90" s="200" t="s">
        <v>113</v>
      </c>
      <c r="H90" s="201">
        <v>2500</v>
      </c>
      <c r="I90" s="202"/>
      <c r="J90" s="203">
        <f>ROUND(I90*H90,2)</f>
        <v>0</v>
      </c>
      <c r="K90" s="199" t="s">
        <v>114</v>
      </c>
      <c r="L90" s="39"/>
      <c r="M90" s="204" t="s">
        <v>1</v>
      </c>
      <c r="N90" s="205" t="s">
        <v>42</v>
      </c>
      <c r="O90" s="7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AR90" s="13" t="s">
        <v>115</v>
      </c>
      <c r="AT90" s="13" t="s">
        <v>110</v>
      </c>
      <c r="AU90" s="13" t="s">
        <v>81</v>
      </c>
      <c r="AY90" s="13" t="s">
        <v>107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3" t="s">
        <v>79</v>
      </c>
      <c r="BK90" s="208">
        <f>ROUND(I90*H90,2)</f>
        <v>0</v>
      </c>
      <c r="BL90" s="13" t="s">
        <v>115</v>
      </c>
      <c r="BM90" s="13" t="s">
        <v>129</v>
      </c>
    </row>
    <row r="91" s="1" customFormat="1">
      <c r="B91" s="34"/>
      <c r="C91" s="35"/>
      <c r="D91" s="209" t="s">
        <v>117</v>
      </c>
      <c r="E91" s="35"/>
      <c r="F91" s="210" t="s">
        <v>130</v>
      </c>
      <c r="G91" s="35"/>
      <c r="H91" s="35"/>
      <c r="I91" s="123"/>
      <c r="J91" s="35"/>
      <c r="K91" s="35"/>
      <c r="L91" s="39"/>
      <c r="M91" s="211"/>
      <c r="N91" s="75"/>
      <c r="O91" s="75"/>
      <c r="P91" s="75"/>
      <c r="Q91" s="75"/>
      <c r="R91" s="75"/>
      <c r="S91" s="75"/>
      <c r="T91" s="76"/>
      <c r="AT91" s="13" t="s">
        <v>117</v>
      </c>
      <c r="AU91" s="13" t="s">
        <v>81</v>
      </c>
    </row>
    <row r="92" s="11" customFormat="1">
      <c r="B92" s="212"/>
      <c r="C92" s="213"/>
      <c r="D92" s="209" t="s">
        <v>119</v>
      </c>
      <c r="E92" s="214" t="s">
        <v>1</v>
      </c>
      <c r="F92" s="215" t="s">
        <v>131</v>
      </c>
      <c r="G92" s="213"/>
      <c r="H92" s="216">
        <v>2500</v>
      </c>
      <c r="I92" s="217"/>
      <c r="J92" s="213"/>
      <c r="K92" s="213"/>
      <c r="L92" s="218"/>
      <c r="M92" s="219"/>
      <c r="N92" s="220"/>
      <c r="O92" s="220"/>
      <c r="P92" s="220"/>
      <c r="Q92" s="220"/>
      <c r="R92" s="220"/>
      <c r="S92" s="220"/>
      <c r="T92" s="221"/>
      <c r="AT92" s="222" t="s">
        <v>119</v>
      </c>
      <c r="AU92" s="222" t="s">
        <v>81</v>
      </c>
      <c r="AV92" s="11" t="s">
        <v>81</v>
      </c>
      <c r="AW92" s="11" t="s">
        <v>34</v>
      </c>
      <c r="AX92" s="11" t="s">
        <v>79</v>
      </c>
      <c r="AY92" s="222" t="s">
        <v>107</v>
      </c>
    </row>
    <row r="93" s="1" customFormat="1" ht="22.5" customHeight="1">
      <c r="B93" s="34"/>
      <c r="C93" s="197" t="s">
        <v>115</v>
      </c>
      <c r="D93" s="197" t="s">
        <v>110</v>
      </c>
      <c r="E93" s="198" t="s">
        <v>132</v>
      </c>
      <c r="F93" s="199" t="s">
        <v>133</v>
      </c>
      <c r="G93" s="200" t="s">
        <v>113</v>
      </c>
      <c r="H93" s="201">
        <v>39399</v>
      </c>
      <c r="I93" s="202"/>
      <c r="J93" s="203">
        <f>ROUND(I93*H93,2)</f>
        <v>0</v>
      </c>
      <c r="K93" s="199" t="s">
        <v>114</v>
      </c>
      <c r="L93" s="39"/>
      <c r="M93" s="204" t="s">
        <v>1</v>
      </c>
      <c r="N93" s="205" t="s">
        <v>42</v>
      </c>
      <c r="O93" s="7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13" t="s">
        <v>115</v>
      </c>
      <c r="AT93" s="13" t="s">
        <v>110</v>
      </c>
      <c r="AU93" s="13" t="s">
        <v>81</v>
      </c>
      <c r="AY93" s="13" t="s">
        <v>107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3" t="s">
        <v>79</v>
      </c>
      <c r="BK93" s="208">
        <f>ROUND(I93*H93,2)</f>
        <v>0</v>
      </c>
      <c r="BL93" s="13" t="s">
        <v>115</v>
      </c>
      <c r="BM93" s="13" t="s">
        <v>134</v>
      </c>
    </row>
    <row r="94" s="1" customFormat="1">
      <c r="B94" s="34"/>
      <c r="C94" s="35"/>
      <c r="D94" s="209" t="s">
        <v>117</v>
      </c>
      <c r="E94" s="35"/>
      <c r="F94" s="210" t="s">
        <v>135</v>
      </c>
      <c r="G94" s="35"/>
      <c r="H94" s="35"/>
      <c r="I94" s="123"/>
      <c r="J94" s="35"/>
      <c r="K94" s="35"/>
      <c r="L94" s="39"/>
      <c r="M94" s="211"/>
      <c r="N94" s="75"/>
      <c r="O94" s="75"/>
      <c r="P94" s="75"/>
      <c r="Q94" s="75"/>
      <c r="R94" s="75"/>
      <c r="S94" s="75"/>
      <c r="T94" s="76"/>
      <c r="AT94" s="13" t="s">
        <v>117</v>
      </c>
      <c r="AU94" s="13" t="s">
        <v>81</v>
      </c>
    </row>
    <row r="95" s="11" customFormat="1">
      <c r="B95" s="212"/>
      <c r="C95" s="213"/>
      <c r="D95" s="209" t="s">
        <v>119</v>
      </c>
      <c r="E95" s="214" t="s">
        <v>1</v>
      </c>
      <c r="F95" s="215" t="s">
        <v>136</v>
      </c>
      <c r="G95" s="213"/>
      <c r="H95" s="216">
        <v>39399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119</v>
      </c>
      <c r="AU95" s="222" t="s">
        <v>81</v>
      </c>
      <c r="AV95" s="11" t="s">
        <v>81</v>
      </c>
      <c r="AW95" s="11" t="s">
        <v>34</v>
      </c>
      <c r="AX95" s="11" t="s">
        <v>79</v>
      </c>
      <c r="AY95" s="222" t="s">
        <v>107</v>
      </c>
    </row>
    <row r="96" s="1" customFormat="1" ht="22.5" customHeight="1">
      <c r="B96" s="34"/>
      <c r="C96" s="197" t="s">
        <v>108</v>
      </c>
      <c r="D96" s="197" t="s">
        <v>110</v>
      </c>
      <c r="E96" s="198" t="s">
        <v>137</v>
      </c>
      <c r="F96" s="199" t="s">
        <v>138</v>
      </c>
      <c r="G96" s="200" t="s">
        <v>113</v>
      </c>
      <c r="H96" s="201">
        <v>15271</v>
      </c>
      <c r="I96" s="202"/>
      <c r="J96" s="203">
        <f>ROUND(I96*H96,2)</f>
        <v>0</v>
      </c>
      <c r="K96" s="199" t="s">
        <v>114</v>
      </c>
      <c r="L96" s="39"/>
      <c r="M96" s="204" t="s">
        <v>1</v>
      </c>
      <c r="N96" s="205" t="s">
        <v>42</v>
      </c>
      <c r="O96" s="7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AR96" s="13" t="s">
        <v>115</v>
      </c>
      <c r="AT96" s="13" t="s">
        <v>110</v>
      </c>
      <c r="AU96" s="13" t="s">
        <v>81</v>
      </c>
      <c r="AY96" s="13" t="s">
        <v>107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3" t="s">
        <v>79</v>
      </c>
      <c r="BK96" s="208">
        <f>ROUND(I96*H96,2)</f>
        <v>0</v>
      </c>
      <c r="BL96" s="13" t="s">
        <v>115</v>
      </c>
      <c r="BM96" s="13" t="s">
        <v>139</v>
      </c>
    </row>
    <row r="97" s="1" customFormat="1">
      <c r="B97" s="34"/>
      <c r="C97" s="35"/>
      <c r="D97" s="209" t="s">
        <v>117</v>
      </c>
      <c r="E97" s="35"/>
      <c r="F97" s="210" t="s">
        <v>140</v>
      </c>
      <c r="G97" s="35"/>
      <c r="H97" s="35"/>
      <c r="I97" s="123"/>
      <c r="J97" s="35"/>
      <c r="K97" s="35"/>
      <c r="L97" s="39"/>
      <c r="M97" s="211"/>
      <c r="N97" s="75"/>
      <c r="O97" s="75"/>
      <c r="P97" s="75"/>
      <c r="Q97" s="75"/>
      <c r="R97" s="75"/>
      <c r="S97" s="75"/>
      <c r="T97" s="76"/>
      <c r="AT97" s="13" t="s">
        <v>117</v>
      </c>
      <c r="AU97" s="13" t="s">
        <v>81</v>
      </c>
    </row>
    <row r="98" s="11" customFormat="1">
      <c r="B98" s="212"/>
      <c r="C98" s="213"/>
      <c r="D98" s="209" t="s">
        <v>119</v>
      </c>
      <c r="E98" s="214" t="s">
        <v>1</v>
      </c>
      <c r="F98" s="215" t="s">
        <v>141</v>
      </c>
      <c r="G98" s="213"/>
      <c r="H98" s="216">
        <v>15271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119</v>
      </c>
      <c r="AU98" s="222" t="s">
        <v>81</v>
      </c>
      <c r="AV98" s="11" t="s">
        <v>81</v>
      </c>
      <c r="AW98" s="11" t="s">
        <v>34</v>
      </c>
      <c r="AX98" s="11" t="s">
        <v>79</v>
      </c>
      <c r="AY98" s="222" t="s">
        <v>107</v>
      </c>
    </row>
    <row r="99" s="1" customFormat="1" ht="22.5" customHeight="1">
      <c r="B99" s="34"/>
      <c r="C99" s="197" t="s">
        <v>142</v>
      </c>
      <c r="D99" s="197" t="s">
        <v>110</v>
      </c>
      <c r="E99" s="198" t="s">
        <v>143</v>
      </c>
      <c r="F99" s="199" t="s">
        <v>144</v>
      </c>
      <c r="G99" s="200" t="s">
        <v>145</v>
      </c>
      <c r="H99" s="201">
        <v>10</v>
      </c>
      <c r="I99" s="202"/>
      <c r="J99" s="203">
        <f>ROUND(I99*H99,2)</f>
        <v>0</v>
      </c>
      <c r="K99" s="199" t="s">
        <v>114</v>
      </c>
      <c r="L99" s="39"/>
      <c r="M99" s="204" t="s">
        <v>1</v>
      </c>
      <c r="N99" s="205" t="s">
        <v>42</v>
      </c>
      <c r="O99" s="7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AR99" s="13" t="s">
        <v>115</v>
      </c>
      <c r="AT99" s="13" t="s">
        <v>110</v>
      </c>
      <c r="AU99" s="13" t="s">
        <v>81</v>
      </c>
      <c r="AY99" s="13" t="s">
        <v>107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3" t="s">
        <v>79</v>
      </c>
      <c r="BK99" s="208">
        <f>ROUND(I99*H99,2)</f>
        <v>0</v>
      </c>
      <c r="BL99" s="13" t="s">
        <v>115</v>
      </c>
      <c r="BM99" s="13" t="s">
        <v>146</v>
      </c>
    </row>
    <row r="100" s="1" customFormat="1">
      <c r="B100" s="34"/>
      <c r="C100" s="35"/>
      <c r="D100" s="209" t="s">
        <v>117</v>
      </c>
      <c r="E100" s="35"/>
      <c r="F100" s="210" t="s">
        <v>147</v>
      </c>
      <c r="G100" s="35"/>
      <c r="H100" s="35"/>
      <c r="I100" s="123"/>
      <c r="J100" s="35"/>
      <c r="K100" s="35"/>
      <c r="L100" s="39"/>
      <c r="M100" s="211"/>
      <c r="N100" s="75"/>
      <c r="O100" s="75"/>
      <c r="P100" s="75"/>
      <c r="Q100" s="75"/>
      <c r="R100" s="75"/>
      <c r="S100" s="75"/>
      <c r="T100" s="76"/>
      <c r="AT100" s="13" t="s">
        <v>117</v>
      </c>
      <c r="AU100" s="13" t="s">
        <v>81</v>
      </c>
    </row>
    <row r="101" s="11" customFormat="1">
      <c r="B101" s="212"/>
      <c r="C101" s="213"/>
      <c r="D101" s="209" t="s">
        <v>119</v>
      </c>
      <c r="E101" s="214" t="s">
        <v>1</v>
      </c>
      <c r="F101" s="215" t="s">
        <v>148</v>
      </c>
      <c r="G101" s="213"/>
      <c r="H101" s="216">
        <v>10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119</v>
      </c>
      <c r="AU101" s="222" t="s">
        <v>81</v>
      </c>
      <c r="AV101" s="11" t="s">
        <v>81</v>
      </c>
      <c r="AW101" s="11" t="s">
        <v>34</v>
      </c>
      <c r="AX101" s="11" t="s">
        <v>79</v>
      </c>
      <c r="AY101" s="222" t="s">
        <v>107</v>
      </c>
    </row>
    <row r="102" s="1" customFormat="1" ht="22.5" customHeight="1">
      <c r="B102" s="34"/>
      <c r="C102" s="197" t="s">
        <v>149</v>
      </c>
      <c r="D102" s="197" t="s">
        <v>110</v>
      </c>
      <c r="E102" s="198" t="s">
        <v>150</v>
      </c>
      <c r="F102" s="199" t="s">
        <v>151</v>
      </c>
      <c r="G102" s="200" t="s">
        <v>152</v>
      </c>
      <c r="H102" s="201">
        <v>2</v>
      </c>
      <c r="I102" s="202"/>
      <c r="J102" s="203">
        <f>ROUND(I102*H102,2)</f>
        <v>0</v>
      </c>
      <c r="K102" s="199" t="s">
        <v>114</v>
      </c>
      <c r="L102" s="39"/>
      <c r="M102" s="204" t="s">
        <v>1</v>
      </c>
      <c r="N102" s="205" t="s">
        <v>42</v>
      </c>
      <c r="O102" s="7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13" t="s">
        <v>115</v>
      </c>
      <c r="AT102" s="13" t="s">
        <v>110</v>
      </c>
      <c r="AU102" s="13" t="s">
        <v>81</v>
      </c>
      <c r="AY102" s="13" t="s">
        <v>107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3" t="s">
        <v>79</v>
      </c>
      <c r="BK102" s="208">
        <f>ROUND(I102*H102,2)</f>
        <v>0</v>
      </c>
      <c r="BL102" s="13" t="s">
        <v>115</v>
      </c>
      <c r="BM102" s="13" t="s">
        <v>153</v>
      </c>
    </row>
    <row r="103" s="1" customFormat="1">
      <c r="B103" s="34"/>
      <c r="C103" s="35"/>
      <c r="D103" s="209" t="s">
        <v>117</v>
      </c>
      <c r="E103" s="35"/>
      <c r="F103" s="210" t="s">
        <v>154</v>
      </c>
      <c r="G103" s="35"/>
      <c r="H103" s="35"/>
      <c r="I103" s="123"/>
      <c r="J103" s="35"/>
      <c r="K103" s="35"/>
      <c r="L103" s="39"/>
      <c r="M103" s="211"/>
      <c r="N103" s="75"/>
      <c r="O103" s="75"/>
      <c r="P103" s="75"/>
      <c r="Q103" s="75"/>
      <c r="R103" s="75"/>
      <c r="S103" s="75"/>
      <c r="T103" s="76"/>
      <c r="AT103" s="13" t="s">
        <v>117</v>
      </c>
      <c r="AU103" s="13" t="s">
        <v>81</v>
      </c>
    </row>
    <row r="104" s="1" customFormat="1" ht="22.5" customHeight="1">
      <c r="B104" s="34"/>
      <c r="C104" s="197" t="s">
        <v>155</v>
      </c>
      <c r="D104" s="197" t="s">
        <v>110</v>
      </c>
      <c r="E104" s="198" t="s">
        <v>156</v>
      </c>
      <c r="F104" s="199" t="s">
        <v>157</v>
      </c>
      <c r="G104" s="200" t="s">
        <v>152</v>
      </c>
      <c r="H104" s="201">
        <v>2</v>
      </c>
      <c r="I104" s="202"/>
      <c r="J104" s="203">
        <f>ROUND(I104*H104,2)</f>
        <v>0</v>
      </c>
      <c r="K104" s="199" t="s">
        <v>114</v>
      </c>
      <c r="L104" s="39"/>
      <c r="M104" s="204" t="s">
        <v>1</v>
      </c>
      <c r="N104" s="205" t="s">
        <v>42</v>
      </c>
      <c r="O104" s="7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AR104" s="13" t="s">
        <v>115</v>
      </c>
      <c r="AT104" s="13" t="s">
        <v>110</v>
      </c>
      <c r="AU104" s="13" t="s">
        <v>81</v>
      </c>
      <c r="AY104" s="13" t="s">
        <v>107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3" t="s">
        <v>79</v>
      </c>
      <c r="BK104" s="208">
        <f>ROUND(I104*H104,2)</f>
        <v>0</v>
      </c>
      <c r="BL104" s="13" t="s">
        <v>115</v>
      </c>
      <c r="BM104" s="13" t="s">
        <v>158</v>
      </c>
    </row>
    <row r="105" s="1" customFormat="1">
      <c r="B105" s="34"/>
      <c r="C105" s="35"/>
      <c r="D105" s="209" t="s">
        <v>117</v>
      </c>
      <c r="E105" s="35"/>
      <c r="F105" s="210" t="s">
        <v>159</v>
      </c>
      <c r="G105" s="35"/>
      <c r="H105" s="35"/>
      <c r="I105" s="123"/>
      <c r="J105" s="35"/>
      <c r="K105" s="35"/>
      <c r="L105" s="39"/>
      <c r="M105" s="223"/>
      <c r="N105" s="224"/>
      <c r="O105" s="224"/>
      <c r="P105" s="224"/>
      <c r="Q105" s="224"/>
      <c r="R105" s="224"/>
      <c r="S105" s="224"/>
      <c r="T105" s="225"/>
      <c r="AT105" s="13" t="s">
        <v>117</v>
      </c>
      <c r="AU105" s="13" t="s">
        <v>81</v>
      </c>
    </row>
    <row r="106" s="1" customFormat="1" ht="6.96" customHeight="1">
      <c r="B106" s="53"/>
      <c r="C106" s="54"/>
      <c r="D106" s="54"/>
      <c r="E106" s="54"/>
      <c r="F106" s="54"/>
      <c r="G106" s="54"/>
      <c r="H106" s="54"/>
      <c r="I106" s="147"/>
      <c r="J106" s="54"/>
      <c r="K106" s="54"/>
      <c r="L106" s="39"/>
    </row>
  </sheetData>
  <sheetProtection sheet="1" autoFilter="0" formatColumns="0" formatRows="0" objects="1" scenarios="1" spinCount="100000" saltValue="pRPwrJBKGDa1x6DwWSzh6RUzB2Lp7w4YavLgXSHvYZqxCNXY6olpgteGI9cfXEnQQ8lqqn+PymfKPUl5HbbjDg==" hashValue="VwXs3f00wlZ+g+uURwiVm4XjgnkiOvzG8QKbB3a9mRFHuwHeTU9en6UQXDCjIUimbdXWTDgVfOW7QOb2ptxHdQ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2019-04-03T06:50:44Z</dcterms:created>
  <dcterms:modified xsi:type="dcterms:W3CDTF">2019-04-03T06:50:46Z</dcterms:modified>
</cp:coreProperties>
</file>