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5E263B07-21B5-4AF4-B060-F7558A8DC0F2}" xr6:coauthVersionLast="41" xr6:coauthVersionMax="41" xr10:uidLastSave="{00000000-0000-0000-0000-000000000000}"/>
  <bookViews>
    <workbookView xWindow="-110" yWindow="-110" windowWidth="38620" windowHeight="21220" xr2:uid="{00000000-000D-0000-FFFF-FFFF00000000}"/>
  </bookViews>
  <sheets>
    <sheet name="PS 320"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 320'!$A$10:$L$13</definedName>
    <definedName name="_xlnm.Print_Titles" localSheetId="0">'PS 320'!$9:$12</definedName>
    <definedName name="_xlnm.Print_Area" localSheetId="0">'PS 320'!$B$1:$L$462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58" i="1" l="1"/>
  <c r="J458" i="1"/>
  <c r="L454" i="1"/>
  <c r="J454" i="1"/>
  <c r="L450" i="1"/>
  <c r="J450" i="1"/>
  <c r="C462" i="1"/>
  <c r="L444" i="1"/>
  <c r="J444" i="1"/>
  <c r="L440" i="1"/>
  <c r="J440" i="1"/>
  <c r="L436" i="1"/>
  <c r="J436" i="1"/>
  <c r="L432" i="1"/>
  <c r="J432" i="1"/>
  <c r="L428" i="1"/>
  <c r="J428" i="1"/>
  <c r="L424" i="1"/>
  <c r="J424" i="1"/>
  <c r="L420" i="1"/>
  <c r="J420" i="1"/>
  <c r="L416" i="1"/>
  <c r="J416" i="1"/>
  <c r="L412" i="1"/>
  <c r="J412" i="1"/>
  <c r="L408" i="1"/>
  <c r="J408" i="1"/>
  <c r="L404" i="1"/>
  <c r="J404" i="1"/>
  <c r="L400" i="1"/>
  <c r="J400" i="1"/>
  <c r="L396" i="1"/>
  <c r="J396" i="1"/>
  <c r="C448" i="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C394" i="1"/>
  <c r="L332" i="1"/>
  <c r="J332" i="1"/>
  <c r="L328" i="1"/>
  <c r="J328" i="1"/>
  <c r="L324" i="1"/>
  <c r="J324" i="1"/>
  <c r="L320" i="1"/>
  <c r="J320" i="1"/>
  <c r="L316" i="1"/>
  <c r="J316" i="1"/>
  <c r="L312" i="1"/>
  <c r="J312" i="1"/>
  <c r="L308" i="1"/>
  <c r="J308" i="1"/>
  <c r="L304" i="1"/>
  <c r="J304" i="1"/>
  <c r="L300" i="1"/>
  <c r="J300" i="1"/>
  <c r="L296" i="1"/>
  <c r="J296" i="1"/>
  <c r="L292" i="1"/>
  <c r="J292" i="1"/>
  <c r="L288" i="1"/>
  <c r="J288" i="1"/>
  <c r="L284" i="1"/>
  <c r="J284" i="1"/>
  <c r="L280" i="1"/>
  <c r="J280" i="1"/>
  <c r="L276" i="1"/>
  <c r="J276" i="1"/>
  <c r="C336"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C274"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C196" i="1"/>
  <c r="L138" i="1"/>
  <c r="J138" i="1"/>
  <c r="L134" i="1"/>
  <c r="J134" i="1"/>
  <c r="C142" i="1"/>
  <c r="L128" i="1"/>
  <c r="J128" i="1"/>
  <c r="L124" i="1"/>
  <c r="J124" i="1"/>
  <c r="L120" i="1"/>
  <c r="J120" i="1"/>
  <c r="L116" i="1"/>
  <c r="J116" i="1"/>
  <c r="L112" i="1"/>
  <c r="J112" i="1"/>
  <c r="L108" i="1"/>
  <c r="J108" i="1"/>
  <c r="C132" i="1"/>
  <c r="L102" i="1"/>
  <c r="J102" i="1"/>
  <c r="L98" i="1"/>
  <c r="J98" i="1"/>
  <c r="L94" i="1"/>
  <c r="J94" i="1"/>
  <c r="L90" i="1"/>
  <c r="J90" i="1"/>
  <c r="L86" i="1"/>
  <c r="J86" i="1"/>
  <c r="L82" i="1"/>
  <c r="J82" i="1"/>
  <c r="L78" i="1"/>
  <c r="J78" i="1"/>
  <c r="L74" i="1"/>
  <c r="J74" i="1"/>
  <c r="L70" i="1"/>
  <c r="J70" i="1"/>
  <c r="L66" i="1"/>
  <c r="J66" i="1"/>
  <c r="C106" i="1"/>
  <c r="L60" i="1"/>
  <c r="J60" i="1"/>
  <c r="L56" i="1"/>
  <c r="J56" i="1"/>
  <c r="C64" i="1"/>
  <c r="L50" i="1"/>
  <c r="J50" i="1"/>
  <c r="L46" i="1"/>
  <c r="J46" i="1"/>
  <c r="L42" i="1"/>
  <c r="J42" i="1"/>
  <c r="L38" i="1"/>
  <c r="J38" i="1"/>
  <c r="L34" i="1"/>
  <c r="J34" i="1"/>
  <c r="L30" i="1"/>
  <c r="J30" i="1"/>
  <c r="L22" i="1"/>
  <c r="J22" i="1"/>
  <c r="B22" i="1"/>
  <c r="L18" i="1"/>
  <c r="J18" i="1"/>
  <c r="B18" i="1"/>
  <c r="L14" i="1"/>
  <c r="J14" i="1"/>
  <c r="B14" i="1"/>
  <c r="C54" i="1"/>
  <c r="L462" i="1" l="1"/>
  <c r="L448" i="1"/>
  <c r="L394" i="1"/>
  <c r="L336" i="1"/>
  <c r="L274" i="1"/>
  <c r="L196" i="1"/>
  <c r="L142" i="1"/>
  <c r="L132" i="1"/>
  <c r="L106" i="1"/>
  <c r="L64" i="1"/>
  <c r="L26" i="1" l="1"/>
  <c r="Q2" i="1" l="1"/>
  <c r="L54" i="1"/>
  <c r="B26" i="1"/>
  <c r="B30" i="1" l="1"/>
  <c r="J1" i="4"/>
  <c r="B34" i="1" l="1"/>
  <c r="L1" i="4"/>
  <c r="B38" i="1" l="1"/>
  <c r="L9" i="1"/>
  <c r="B9" i="1"/>
  <c r="B42" i="1" l="1"/>
  <c r="L1" i="1"/>
  <c r="F4" i="1"/>
  <c r="B46" i="1" l="1"/>
  <c r="K9" i="1"/>
  <c r="B50" i="1" l="1"/>
  <c r="F5" i="1"/>
  <c r="B56" i="1" l="1"/>
  <c r="B60" i="1" s="1"/>
  <c r="B66" i="1" s="1"/>
  <c r="B70" i="1" s="1"/>
  <c r="B74" i="1" s="1"/>
  <c r="B78" i="1" s="1"/>
  <c r="B82" i="1" s="1"/>
  <c r="B86" i="1" s="1"/>
  <c r="B90" i="1" l="1"/>
  <c r="B94" i="1" l="1"/>
  <c r="B98" i="1" s="1"/>
  <c r="B102" i="1" s="1"/>
  <c r="B108" i="1" s="1"/>
  <c r="B112" i="1" s="1"/>
  <c r="B116" i="1" s="1"/>
  <c r="B120" i="1" s="1"/>
  <c r="B124" i="1" s="1"/>
  <c r="B128" i="1" s="1"/>
  <c r="B134" i="1" s="1"/>
  <c r="B138" i="1" s="1"/>
  <c r="B144" i="1" s="1"/>
  <c r="B148" i="1" s="1"/>
  <c r="B152" i="1" s="1"/>
  <c r="B156" i="1" s="1"/>
  <c r="B160" i="1" s="1"/>
  <c r="B164" i="1" s="1"/>
  <c r="B168" i="1" s="1"/>
  <c r="B172" i="1" s="1"/>
  <c r="B176" i="1" s="1"/>
  <c r="B180" i="1" s="1"/>
  <c r="B184" i="1" s="1"/>
  <c r="B188" i="1" s="1"/>
  <c r="B192" i="1" s="1"/>
  <c r="B198" i="1" s="1"/>
  <c r="B202" i="1" s="1"/>
  <c r="B206" i="1" s="1"/>
  <c r="B210" i="1" s="1"/>
  <c r="B214" i="1" s="1"/>
  <c r="B218" i="1" s="1"/>
  <c r="B222" i="1" s="1"/>
  <c r="B226" i="1" s="1"/>
  <c r="B230" i="1" s="1"/>
  <c r="B234" i="1" s="1"/>
  <c r="B238" i="1" s="1"/>
  <c r="B242" i="1" s="1"/>
  <c r="B246" i="1" s="1"/>
  <c r="B250" i="1" s="1"/>
  <c r="B254" i="1" s="1"/>
  <c r="B258" i="1" s="1"/>
  <c r="B262" i="1" s="1"/>
  <c r="B266" i="1" s="1"/>
  <c r="B270" i="1" s="1"/>
  <c r="B276" i="1" s="1"/>
  <c r="B280" i="1" s="1"/>
  <c r="B284" i="1" s="1"/>
  <c r="B288" i="1" s="1"/>
  <c r="B292" i="1" s="1"/>
  <c r="B296" i="1" s="1"/>
  <c r="B300" i="1" s="1"/>
  <c r="B304" i="1" s="1"/>
  <c r="B308" i="1" s="1"/>
  <c r="B312" i="1" s="1"/>
  <c r="B316" i="1" s="1"/>
  <c r="B320" i="1" s="1"/>
  <c r="B324" i="1" s="1"/>
  <c r="B328" i="1" s="1"/>
  <c r="B332" i="1" s="1"/>
  <c r="B338" i="1" s="1"/>
  <c r="B342" i="1" s="1"/>
  <c r="B346" i="1" s="1"/>
  <c r="B350" i="1" s="1"/>
  <c r="B354" i="1" s="1"/>
  <c r="B358" i="1" s="1"/>
  <c r="B362" i="1" s="1"/>
  <c r="B366" i="1" s="1"/>
  <c r="B370" i="1" s="1"/>
  <c r="B374" i="1" s="1"/>
  <c r="B378" i="1" s="1"/>
  <c r="B382" i="1" s="1"/>
  <c r="B386" i="1" s="1"/>
  <c r="B390" i="1" s="1"/>
  <c r="B396" i="1" s="1"/>
  <c r="B400" i="1" s="1"/>
  <c r="B404" i="1" s="1"/>
  <c r="B408" i="1" s="1"/>
  <c r="B412" i="1" s="1"/>
  <c r="B416" i="1" s="1"/>
  <c r="B420" i="1" s="1"/>
  <c r="B424" i="1" s="1"/>
  <c r="B428" i="1" s="1"/>
  <c r="B432" i="1" s="1"/>
  <c r="B436" i="1" s="1"/>
  <c r="B440" i="1" s="1"/>
  <c r="B444" i="1" s="1"/>
  <c r="B450" i="1" s="1"/>
  <c r="B454" i="1" s="1"/>
  <c r="B458"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<sst xmlns="http://schemas.openxmlformats.org/spreadsheetml/2006/main" count="1294" uniqueCount="461">
  <si>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</si>
  <si>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</si>
  <si>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</si>
  <si>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</si>
  <si>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</si>
  <si>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</si>
  <si>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</si>
  <si>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</si>
  <si>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</si>
  <si>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</si>
  <si>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</si>
  <si>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</si>
  <si>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</si>
  <si>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</si>
  <si>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</si>
  <si>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</si>
  <si>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</si>
  <si>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</si>
  <si>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</si>
  <si>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</si>
  <si>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</si>
  <si>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</si>
  <si>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</si>
  <si>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</si>
  <si>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</si>
  <si>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</si>
  <si>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</si>
  <si>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</si>
  <si>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</si>
  <si>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</si>
  <si>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</si>
  <si>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</si>
  <si>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</si>
  <si>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</si>
  <si>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</si>
  <si>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</si>
  <si>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</si>
  <si>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</si>
  <si>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</si>
  <si>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</si>
  <si>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</si>
  <si>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</si>
  <si>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</si>
  <si>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</si>
  <si>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</si>
  <si>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</si>
  <si>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</si>
  <si>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</si>
  <si>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</si>
  <si>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</si>
  <si>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</si>
  <si>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</si>
  <si>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</si>
  <si>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</si>
  <si>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</si>
  <si>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</si>
  <si>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</si>
  <si>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</si>
  <si>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</si>
  <si>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</si>
  <si>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</si>
  <si>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</si>
  <si>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</si>
  <si>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</si>
  <si>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</si>
  <si>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</si>
  <si>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</si>
  <si>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</si>
  <si>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</si>
  <si>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</si>
  <si>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</si>
  <si>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</si>
  <si>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</si>
  <si>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</si>
  <si>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</si>
  <si>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</si>
  <si>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</si>
  <si>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</si>
  <si>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</si>
  <si>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</si>
  <si>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</si>
  <si>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</si>
  <si>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</si>
  <si>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</si>
  <si>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</si>
  <si>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</si>
  <si>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</si>
  <si>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</si>
  <si>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</si>
  <si>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</si>
  <si>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</si>
  <si>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</si>
  <si>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</si>
  <si>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</si>
  <si>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</si>
  <si>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</si>
  <si>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</si>
  <si>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</si>
  <si>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</si>
  <si>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</si>
  <si>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</si>
  <si>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</si>
  <si>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</si>
  <si>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</si>
  <si>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</si>
  <si>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</si>
  <si>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</si>
  <si>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</si>
  <si>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</si>
  <si>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</si>
  <si>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</si>
  <si>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</si>
  <si>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</si>
  <si>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</si>
  <si>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</si>
  <si>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</si>
  <si>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</si>
  <si>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</si>
  <si>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</si>
  <si>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</si>
  <si>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</si>
  <si>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</si>
  <si>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</si>
  <si>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</si>
  <si>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</si>
  <si>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</si>
  <si>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</si>
  <si>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</si>
  <si>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</si>
  <si>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</si>
  <si>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</si>
  <si>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</si>
  <si>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</si>
  <si>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</si>
  <si>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</si>
  <si>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</si>
  <si>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</si>
  <si>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2018_OTSKP</t>
  </si>
  <si>
    <t>KUS</t>
  </si>
  <si>
    <t>746113</t>
  </si>
  <si>
    <t>ODPOJOVAČ 110 KV 3-PÓLOVÝ S UZEMŇOVAČEM, 2000 A, PROVEDENÍ S PÓLY VEDLE SEBE, VČETNĚ MOTOROVÝCH POHONŮ</t>
  </si>
  <si>
    <t>Součet</t>
  </si>
  <si>
    <t>1 x uzemňovač na straně přívodu, 1 x uzemňovač na straně vývodu</t>
  </si>
  <si>
    <t>ODPOJOVAČ 110 KV 2-PÓLOVÝ S UZEMŇOVAČEM, 2000 A, PROVEDENÍ S PÓLY VEDLE SEBE, VČETNĚ MOTOROVÝCH POHONŮ</t>
  </si>
  <si>
    <t>2 x uzemňovače na straně vývodu</t>
  </si>
  <si>
    <t>746133</t>
  </si>
  <si>
    <t>PŘÍSTROJOVÝ TRANSFORMÁTOR 110 KV PROUDU A NAPĚTÍ (KOMBINOVANÝ) S AŽ ČTYŘMI PROUDOVÝMI A TŘEMI NAPĚTOVÝMI JÁDRY</t>
  </si>
  <si>
    <t>Dle příloh projektové dokumentace č. 1, 2, 4, 5, 6, 7, 8, 11, 12, 13,14, 15, 16</t>
  </si>
  <si>
    <t>Dle příloh projektové dokumentace č. 1, 2, 4, 5, 6, 7, 8, 10, 12, 13, 14, 15</t>
  </si>
  <si>
    <t>746122</t>
  </si>
  <si>
    <t>VYPÍNAČ 110 KV 3-PÓLOVÝ, 2000 A VČETNĚ VÝVODU NA TRANSFORMÁTOR S JEDNÍM MOTOROVÝM POHONEM</t>
  </si>
  <si>
    <t>746123</t>
  </si>
  <si>
    <t>VYPÍNAČ 110 KV 2-PÓLOVÝ, 2000 A S JEDNÍM MOTOROVÝM POHONEM</t>
  </si>
  <si>
    <t>746134</t>
  </si>
  <si>
    <t>PŘÍSTROJOVÝ TRANSFORMÁTOR 110 KV - KALIBRACE MTP/N PRO OBCHODNÍ MĚŘENÍ, JEDNOPOLOVÉ PŘIPOJENÍ (FÁZE) VČETNĚ PŘÍPADNÉ DOPRAVY</t>
  </si>
  <si>
    <t>746141</t>
  </si>
  <si>
    <t>OMEZOVAČ PŘEPĚTÍ 110 KV VARISTOROVÝ (ZNO), 10 KA, VČETNĚ POČÍTADLA PŘESKOKU</t>
  </si>
  <si>
    <t>746152</t>
  </si>
  <si>
    <t>IZOLÁTOR 110 KV PODPĚRNÝ, KOMPOZITNÍ</t>
  </si>
  <si>
    <t>746156</t>
  </si>
  <si>
    <t>IZOLÁTOR 110 KV - ZÁVĚS DVOJITÝ</t>
  </si>
  <si>
    <t>Komplerní kotevní izolátorový závěs na vstupním břevně portálu SŽDCF a výstupním břevně portálu ČEZ-Di</t>
  </si>
  <si>
    <t>Pomocné ocelové konstrukce v rozvodně 110 kV</t>
  </si>
  <si>
    <t>Dodávky pro rozvodnu 110 kV</t>
  </si>
  <si>
    <t>MD1</t>
  </si>
  <si>
    <t>M1</t>
  </si>
  <si>
    <t>7461D1</t>
  </si>
  <si>
    <t>POMOCNÁ OCELOVÁ KONSTRUKCE (POK) PRO ROZVODNU 110 KV - STOLIČKA PRO SPÍNACÍ PŘÍSTROJE 110 KV Z VÁLCOVANÝCH PROFILŮ</t>
  </si>
  <si>
    <t>KG</t>
  </si>
  <si>
    <t>Komplerní nosný izolátorový závěs na vstupním břevně portálu SŽDC</t>
  </si>
  <si>
    <t>Dle příloh projektové dokumentace č. 1, 2, 4, 5, 6, 7, 8, 11, 12, 13,14, 15, 19</t>
  </si>
  <si>
    <t>Dle příloh projektové dokumentace č. 1, 2, 4, 5, 6, 7, 8, 11, 12, 13,14, 15, 20</t>
  </si>
  <si>
    <t>Dle příloh projektové dokumentace č. 1, 2, 4, 5, 6, 7, 8, 11, 12, 13,14, 15</t>
  </si>
  <si>
    <t>Dle příloh projektové dokumentace č. 1, 10, 11, 12, 13,14, 15</t>
  </si>
  <si>
    <t>Dle příloh projektové dokumentace č. 1, 10, 11, 12, 13,14, 15, 31,33, 35, 36, 38 , 40</t>
  </si>
  <si>
    <t>7461D2</t>
  </si>
  <si>
    <t>POMOCNÁ OCELOVÁ KONSTRUKCE POMOCNÁ PRO ROZVODNU 110 KV - STOLIČKA PRO PŘÍSTROJOVÉ TRANSFORMÁTORY, PODPĚRKY A OMEZOVAČE PŘEPĚTÍ Z VÁLCOVANÝCH PROFILŮ</t>
  </si>
  <si>
    <t>Dle příloh projektové dokumentace č. 1, 10, 11, 12, 13,14, 15, 32,34, 37, 39, 40</t>
  </si>
  <si>
    <t>M2</t>
  </si>
  <si>
    <t>Armatury a spojovací vedení</t>
  </si>
  <si>
    <t>746161</t>
  </si>
  <si>
    <t>SVORKA 110 KV PRO SVORNÍKY PŘÍSTROJŮ</t>
  </si>
  <si>
    <t>Dle příloh projektové dokumentace č. 1, 12, 13,14, 15, 21</t>
  </si>
  <si>
    <t>SVORKA 110 KV PRO PŘÍRUBY PŘÍSTROJŮ</t>
  </si>
  <si>
    <t>SVORKA 110 KV PRO PRAPORCE</t>
  </si>
  <si>
    <t>SVORKA 110 KV ODBOČOVACÍ</t>
  </si>
  <si>
    <t>746165</t>
  </si>
  <si>
    <t>SVORKA 110 KV PRO ZKRATOVACÍ SUPRAVY, UZEMNĚNÍ, ROZPĚRKY</t>
  </si>
  <si>
    <t>746167</t>
  </si>
  <si>
    <t>SVORKA 110 KV - POMOCNÝ A DOPLŇKOVÝ SORTIMENT ARMATUR 110 KV</t>
  </si>
  <si>
    <t>746177</t>
  </si>
  <si>
    <t>PŘÍPOJNICE 110 KV Z TRUBKY AL DO 100/5 MM NA PODPĚRNÝCH IZOLÁTORECH DO 10 M</t>
  </si>
  <si>
    <t>Dle příloh projektové dokumentace č. 1, 12, 13,14, 15, 22</t>
  </si>
  <si>
    <t>Dle příloh projektové dokumentace č. 1, 10, 11, 12, 13,14, 15, 22</t>
  </si>
  <si>
    <t>TTLUMÍCÍ LANO DO PRUBKOVÝCH PŘÍPOJNIC ACSR 243/39 MM2, DÉLKY DO 9 M</t>
  </si>
  <si>
    <t>M3</t>
  </si>
  <si>
    <t>Uzemění</t>
  </si>
  <si>
    <t>742F15</t>
  </si>
  <si>
    <t>KABEL NN NEBO VODIČ JEDNOŽÍLOVÝ CU S PLASTOVOU IZOLACÍ OD 150 DO 240 MM2</t>
  </si>
  <si>
    <t>M</t>
  </si>
  <si>
    <r>
      <t xml:space="preserve">Dle příloh projektové dokumentace č. 1, 10 </t>
    </r>
    <r>
      <rPr>
        <sz val="8"/>
        <rFont val="Calibri"/>
        <family val="2"/>
        <charset val="238"/>
      </rPr>
      <t xml:space="preserve">÷ </t>
    </r>
    <r>
      <rPr>
        <sz val="8"/>
        <rFont val="Arial"/>
        <family val="2"/>
        <charset val="238"/>
      </rPr>
      <t>15, 32 ÷ 39,</t>
    </r>
  </si>
  <si>
    <t>742K15</t>
  </si>
  <si>
    <t>UKONČENÍ JEDNOŽÍLOVÉHO KABELU V ROZVADĚČI NEBO NA PŘÍSTROJI OD 150 DO 240 MM2</t>
  </si>
  <si>
    <t>742362</t>
  </si>
  <si>
    <t>VEDENÍ VENKOVNÍ VN, OMEZOVAČ PŘEPĚTÍ</t>
  </si>
  <si>
    <t>742C11</t>
  </si>
  <si>
    <t>KABELOVÁ KONCOVKA VN VENKOVNÍ JEDNOŽÍLOVÁ PRO KABELY DO 6 KV DO 70 MM2</t>
  </si>
  <si>
    <t>742252</t>
  </si>
  <si>
    <t>VEDENÍ VENKOVNÍ NN, OMEZOVAČ PŘEPĚTÍ</t>
  </si>
  <si>
    <t>742K13</t>
  </si>
  <si>
    <t>UKONČENÍ JEDNOŽÍLOVÉHO KABELU V ROZVADĚČI NEBO NA PŘÍSTROJI OD 25 DO 50 MM2</t>
  </si>
  <si>
    <t>M4</t>
  </si>
  <si>
    <t>Povrchové úpravy</t>
  </si>
  <si>
    <t>748211</t>
  </si>
  <si>
    <t>POVRCHOVÁ ÚPRAVA NÁTĚREM</t>
  </si>
  <si>
    <t>Dle příloh projektové dokumentace č. 1,  10 ÷ 15, 32 ÷ 39,</t>
  </si>
  <si>
    <t>748243</t>
  </si>
  <si>
    <t>PÍSMENA A ČÍSLICE VÝŠKY PŘES 100 DO 150 MM</t>
  </si>
  <si>
    <t>M5</t>
  </si>
  <si>
    <t>Ochranné a pracovní pomůcky</t>
  </si>
  <si>
    <t>748116</t>
  </si>
  <si>
    <t>KOMPLETNÍ OSOBNÍ OCHRANNÉ PROSTŘEDKY A PRACOVNÍ POMŮCKY PRO TRAKČNÍ NAPÁJECÍ STANICI</t>
  </si>
  <si>
    <t>Dle příloh projektové dokumentace č. 1</t>
  </si>
  <si>
    <t>748125</t>
  </si>
  <si>
    <t>DIELEKTRICKÉ RUKAVICE</t>
  </si>
  <si>
    <t>748126</t>
  </si>
  <si>
    <t>DIELEKTRICKÁ OBUV</t>
  </si>
  <si>
    <t>748127</t>
  </si>
  <si>
    <t>DIELEKTRICKÁ OCHRANNÁ PŘILBA</t>
  </si>
  <si>
    <t>748133</t>
  </si>
  <si>
    <t>MOBILNÍ SVÍTILNA S AKUMULÁTOREM A NABÍJEČKOU</t>
  </si>
  <si>
    <t>748134</t>
  </si>
  <si>
    <t>ZÁMEK PRO ZAJIŠTĚNÍ VYPNUTÉHO STAVU SPÍNAČE</t>
  </si>
  <si>
    <t>748135</t>
  </si>
  <si>
    <t>DRŽÁK NÁSTĚNNÝ PRO OCHRANNÉ POMŮCKY</t>
  </si>
  <si>
    <t>748136</t>
  </si>
  <si>
    <t>IZOLOVANÝ ŽEBŘÍK 2X11 (2X8) PŘÍČEK</t>
  </si>
  <si>
    <t>748147</t>
  </si>
  <si>
    <t>ZKOUŠEČKA VVN, 123 KV</t>
  </si>
  <si>
    <t>748151</t>
  </si>
  <si>
    <t>BEZPEČNOSTNÍ TABULKA</t>
  </si>
  <si>
    <t>748152</t>
  </si>
  <si>
    <t>PLAKÁT "PRVNÍ POMOC"</t>
  </si>
  <si>
    <t>748153</t>
  </si>
  <si>
    <t>PLAKÁT ""TELEFONNÍ ČÍSLA""</t>
  </si>
  <si>
    <t>748154</t>
  </si>
  <si>
    <t>PLAKÁT "SCHÉMA ZAŘÍZENÍ"</t>
  </si>
  <si>
    <t>M6</t>
  </si>
  <si>
    <t>Demontáže</t>
  </si>
  <si>
    <t>745Z11</t>
  </si>
  <si>
    <t>DEMONTÁŽ - VYPNUTÍ ZAŘÍZENÍ A ZAJIŠTĚNÍ STAVENIŠTĚ, ROZSAH TS NEBO PODOBNÉHO OBJEKTU</t>
  </si>
  <si>
    <t>746Z11</t>
  </si>
  <si>
    <t>DEMONTÁŽ ZAŘÍZENÍ VVN/VN - VYPÍNAČE DO 110 KV VČETNĚ POHONU</t>
  </si>
  <si>
    <t>Dle příloh projektové dokumentace č. 1, 3, 9</t>
  </si>
  <si>
    <t>746Z12</t>
  </si>
  <si>
    <t>DEMONTÁŽ ZAŘÍZENÍ VVN/VN - ODPOJOVAČE DO 110 KV VČETNĚ POHONU</t>
  </si>
  <si>
    <t>746Z13</t>
  </si>
  <si>
    <t>DEMONTÁŽ ZAŘÍZENÍ VVN/VN - POHONU ODPOJOVAČE VVN PŘÍSTROJE DO 110 KV</t>
  </si>
  <si>
    <t>746Z14</t>
  </si>
  <si>
    <t>DEMONTÁŽ ZAŘÍZENÍ VVN/VN - PŘÍSTROJE DO 110 KV (PTP, PTN, PTPN, PODPĚRKY, OMEZOVAČE PŘEPĚTÍ APOD.)</t>
  </si>
  <si>
    <t>746Z21</t>
  </si>
  <si>
    <t>DEMONTÁŽ IZOLÁTORŮ A SPOJOVACÍHO VEDENÍ VVN/VN - PASOVINOVÉ, PŘÍPADNĚ TRUBKOVÉ VEDENÍ VČETNĚ ARMATUR</t>
  </si>
  <si>
    <t>746Z22</t>
  </si>
  <si>
    <t>DEMONTÁŽ IZOLÁTORŮ A SPOJOVACÍHO VEDENÍ VVN/VN - LANOVÝCH PŘEVĚSŮ (PŘÍPOJNIC) VČETNĚ IZOLÁTOROVÝCH ZÁVĚSŮ DO 27 M Z LANA ALFE DO 680/83 MM2</t>
  </si>
  <si>
    <t>746Z31</t>
  </si>
  <si>
    <t>DEMONTÁŽ VVN/VN OVLÁDACÍ A SIGNALIZAČNÍ SKŘÍNĚ</t>
  </si>
  <si>
    <t>746Z32</t>
  </si>
  <si>
    <t>DEMONTÁŽ VVN/VN ROZVODU TLAKOVÉHO VZDUCHU</t>
  </si>
  <si>
    <t>2 x ovládací skříně pole 110 kV</t>
  </si>
  <si>
    <t>Dle příloh projektové dokumentace č. 1, 3, 9 a fotodokumentace stávajícího stavu R110 kV</t>
  </si>
  <si>
    <t>746Z33</t>
  </si>
  <si>
    <t>DEMONTÁŽ VVN/VN OCELOVÉ KONSTRUKCE</t>
  </si>
  <si>
    <t>746Z34</t>
  </si>
  <si>
    <t>DEMONTÁŽE BETONOVÝCH ZÁKLADŮ</t>
  </si>
  <si>
    <t>M7</t>
  </si>
  <si>
    <t>Odvoz na likvidaci odpadů</t>
  </si>
  <si>
    <t>TKM</t>
  </si>
  <si>
    <t>1 x autonomní kompresorová stanice + 1 x tlakovzdušný jímač a rozvod ve 2 polích R 110 kV</t>
  </si>
  <si>
    <t>DEMONTÁŽ - ODVOZ BETONOVÝCH ZÁKLADŮ NA LIKVIDACI ODPADŮ</t>
  </si>
  <si>
    <t>DEMONTÁŽ - ODVOZ  ODPOJOVAČŮ, IZOLÁTORŮ NA LIKVIDACI ODPADŮ</t>
  </si>
  <si>
    <t>DEMONTÁŽ - ODVOZ  VYPÍNAČŮ A PŘÍSTROJOVÝCH TRANSFORMÁTORŮ PROUDU NA LIKVIDACI ODPADŮ NEBO NA JINÉ URČENÉ MÍSTO</t>
  </si>
  <si>
    <t xml:space="preserve">DEMONTÁŽ - ODVOZ  OMEZOVAČÚ PŘEPĚTÍ NA LIKVIDACI ODPADŮ NEBO NA JINÉ URČENÉ MÍSTO
</t>
  </si>
  <si>
    <t xml:space="preserve">DEMONTÁŽ - ODVOZ  ELEKTROŠROTU NA LIKVIDACI ODPADŮ NEBO NA JINÉ URČENÉ MÍSTO
</t>
  </si>
  <si>
    <t xml:space="preserve">DEMONTÁŽ - ODVOZ ODPADU HLINÍKU NA LIKVIDACI ODPADŮ NEBO NA JINÉ URČENÉ MÍSTO
</t>
  </si>
  <si>
    <t xml:space="preserve">DEMONTÁŽ - ODVOZ ODPADU LANOVÝCH VODIČŮ NA LIKVIDACI ODPADŮ NEBO NA JINÉ URČENÉ MÍSTO
</t>
  </si>
  <si>
    <t xml:space="preserve">DEMONTÁŽ - ODVOZ ZBYTKŮ KABELŮ NN NA LIKVIDACI ODPADŮ NEBO NA JINÉ URČENÉ MÍSTO
</t>
  </si>
  <si>
    <t>Kabely a vodiče: 1 000 kg"&amp;"3 x 2 km (tam a zpět) = 6 km, Celkem 1 000 kg = 1 t x 6 km = 6 tkm</t>
  </si>
  <si>
    <t xml:space="preserve">DEMONTÁŽ - ODVOZ ZBYTKŮ IZOLAČNÍCH MATRIÁLŮ NA LIKVIDACI ODPADŮ NEBO NA JINÉ URČENÉ MÍSTO
</t>
  </si>
  <si>
    <t>015</t>
  </si>
  <si>
    <t>Poplatky za likvidaci odpadů</t>
  </si>
  <si>
    <t>015140</t>
  </si>
  <si>
    <t>POPLATKY ZA LIKVIDACI ODPADŮ NEKONTAMINOVANÝCH - 17 01 01 BETON Z DEMOLIC OBJEKTŮ, ZÁKLADŮ TV</t>
  </si>
  <si>
    <t>T</t>
  </si>
  <si>
    <t>015270</t>
  </si>
  <si>
    <t>POPLATKY ZA LIKVIDACI ODPADŮ NEKONTAMINOVANÝCH - 17 01 03 IZOLÁTORY PORCELÁNOVÉ</t>
  </si>
  <si>
    <t>015280</t>
  </si>
  <si>
    <t>POPLATKY ZA LIKVIDACI ODPADŮ NEKONTAMINOVANÝCH - 17 01 03 ODPOJOVAČE-OCEL, PORCELÁN 100KG</t>
  </si>
  <si>
    <t>015310</t>
  </si>
  <si>
    <t>POPLATKY ZA LIKVIDACI ODPADŮ NEKONTAMINOVANÝCH - 16 02 14 ELEKTROŠROT (VYŘAZENÁ EL. ZAŘÍZENÍ A PŘÍSTR. - AL, CU A VZ. KOVY)</t>
  </si>
  <si>
    <t>015410</t>
  </si>
  <si>
    <t>POPLATKY ZA LIKVIDACI ODPADŮ NEKONTAMINOVANÝCH - 16 02 14 OMEZOVAČE PŘEPĚTÍ (VVN A VN)</t>
  </si>
  <si>
    <t>015420</t>
  </si>
  <si>
    <t>POPLATKY ZA LIKVIDACI ODPADŮ NEKONTAMINOVANÝCH - 17 06 04 ZBYTKY IZOLAČNÍCH MATERIÁLŮ</t>
  </si>
  <si>
    <t>015710</t>
  </si>
  <si>
    <t>POPLATKY ZA LIKVIDACI ODPADŮ NEBEZPEČNÝCH - 16 02 13* PŘÍSTROJOVÉ TRANSFORMÁTORY S OLEJOVOU NÁPLNÍ</t>
  </si>
  <si>
    <t>015720</t>
  </si>
  <si>
    <t>POPLATKY ZA LIKVIDACI ODPADŮ NEBEZPEČNÝCH - 16 02 13* VÝKONOVÉ VYPÍNAČE VVN, VN S OLEJOVOU NÁPLNÍ</t>
  </si>
  <si>
    <t>M8</t>
  </si>
  <si>
    <t>Zkouky a revize</t>
  </si>
  <si>
    <t>747149</t>
  </si>
  <si>
    <t>REVIZE, SEŘÍZENÍ A UVEDENÍ DO PROVOZU VVN VYPÍNAČE DO 110 KV</t>
  </si>
  <si>
    <t>Kabely pro uzemnění přístrojů na POK</t>
  </si>
  <si>
    <t>Kabely mezi počítadly přeskoků a zemnící svorkou na POK</t>
  </si>
  <si>
    <t>Kabely vn (15 kV) od zemnících svorek omezovačů k počítadlům přeskoků</t>
  </si>
  <si>
    <t>74714A</t>
  </si>
  <si>
    <t>REVIZE, SEŘÍZENÍ, VYZKOUŠENÍ A UVEDENÍ DO PROVOZU ODPOJOVAČE DO 110 KV</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</si>
  <si>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</si>
  <si>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</si>
  <si>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</si>
  <si>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</si>
  <si>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</si>
  <si>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</si>
  <si>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747303</t>
  </si>
  <si>
    <t>VYDÁNÍ PŘÍKAZU "B" - SLOŽITÉ PRACOVIŠTĚ</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</si>
  <si>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</si>
  <si>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</si>
  <si>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</si>
  <si>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</si>
  <si>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</si>
  <si>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</si>
  <si>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VYHOTOVENÍ ZPRÁVY O POSOUZENÍ BEZPEČNOSTI (RIZIK) VČETNĚ ANALÝZY A HODNOCENÍ RIZIK V SOULADU S NAŘÍZENÍM EVROPSKÉ KOMISE (ES) Č.352/2009 V ROZSAHU TOHOTO SO/PS</t>
  </si>
  <si>
    <t>747701</t>
  </si>
  <si>
    <t>DOKONČOVACÍ MONTÁŽNÍ PRÁCE NA ELEKTRICKÉM ZAŘÍZENÍ</t>
  </si>
  <si>
    <t>HOD</t>
  </si>
  <si>
    <t>747703</t>
  </si>
  <si>
    <t>ZKUŠEBNÍ PROVOZ</t>
  </si>
  <si>
    <t>747704</t>
  </si>
  <si>
    <t>ZAŠKOLENÍ OBSLUHY</t>
  </si>
  <si>
    <t>PS 320</t>
  </si>
  <si>
    <t>TNS Týniště nad Orlicí, rozvodna 110 kV, technologie</t>
  </si>
  <si>
    <t>M9</t>
  </si>
  <si>
    <t>Doplňky</t>
  </si>
  <si>
    <t>ZHOTOVENÍ VÝROBNÍ DOKUMENTACE ZHOTOVITELEM</t>
  </si>
  <si>
    <t>R položka</t>
  </si>
  <si>
    <t>R746113PS32001</t>
  </si>
  <si>
    <t>R746162PS3203</t>
  </si>
  <si>
    <t>R746163PS32004</t>
  </si>
  <si>
    <t>R746164PS32005</t>
  </si>
  <si>
    <t>R746Z92PS32018</t>
  </si>
  <si>
    <t>Ting. Jiří Velebil</t>
  </si>
  <si>
    <t>R746181PS32006</t>
  </si>
  <si>
    <t>PŘEPONKA SVISLÁ Z LANA ACSR 362/59 MM2, VÝŠKY DO 8 M, BEZ IZOLÁTOROVOVÉHO ŘETĚZCE, VČETNĚ SVOREK A ARMATUR</t>
  </si>
  <si>
    <t>R746183PS32007</t>
  </si>
  <si>
    <t>PŘEPONKA VODOROVNÁ Z LANA ACSR 362/59 MM2, DÉLKY DO 7 M, PRO PROPOJENÍ DVOU PŘÍSTROJŮ, VČETNĚ SVOREK A ARMATUR</t>
  </si>
  <si>
    <t>Technická specifikace položky odpovídá příslušné cenové soustavě položky 746181</t>
  </si>
  <si>
    <t>Technická specifikace položky odpovídá příslušné cenové soustavě položky 746183</t>
  </si>
  <si>
    <t>R746156PS32002</t>
  </si>
  <si>
    <t>Technická specifikace položky odpovídá příslušné cenové soustavě v položce 746156</t>
  </si>
  <si>
    <t>Technická specifikace položky odpovídá příslušné cenové soustavě položky 746113</t>
  </si>
  <si>
    <t>Technická specifikace položky odpovídá příslušné cenové soustavě položky 746162</t>
  </si>
  <si>
    <t>Technická specifikace položky odpovídá příslušné cenové soustavě položky 746163</t>
  </si>
  <si>
    <t>Technická specifikace položky odpovídá příslušné cenové soustavě položky 746164</t>
  </si>
  <si>
    <t>Technická specifikace položky odpovídá příslušné cenové soustavě v položky 746183</t>
  </si>
  <si>
    <t>R746183PS32008</t>
  </si>
  <si>
    <t>R746Z22PS32009</t>
  </si>
  <si>
    <t>R746Z22PS32010</t>
  </si>
  <si>
    <t>R746Z34PS32011</t>
  </si>
  <si>
    <t>Technická specifikace položky odpovídá příslušné cenové soustavě položky 746Z22</t>
  </si>
  <si>
    <t>Technická specifikace položky odpovídá příslušné cenové soustavě položky 746Z34</t>
  </si>
  <si>
    <t>R746Z92PS32019</t>
  </si>
  <si>
    <t>R746Z92PS32020</t>
  </si>
  <si>
    <t>R746Z92PS32021</t>
  </si>
  <si>
    <t>Technická specifikace položky odpovídá příslušné cenové soustavě položky 746697</t>
  </si>
  <si>
    <t>Demontáž ukončení kabelů 22 kV pro venkovní rozvodnu 22 kV včetně ocelové konstrukce a betonových základů</t>
  </si>
  <si>
    <t>R746Z22PS32012</t>
  </si>
  <si>
    <t>DEMONTÁŽ SPOJOVACÍHO VEDENÍ VVN - LANOVÝCH PŘEVĚSŮ DO 10 M Z LANA ALFE DO 362/59 MM2</t>
  </si>
  <si>
    <t>Technická specifikace položky odpovídá příslušné cenové soustavě položky 746Z21</t>
  </si>
  <si>
    <t>R746Z21PS32013</t>
  </si>
  <si>
    <t>DEMONTÁŽ SPOJOVACÍHO VEDENÍ VVN/VN - PASOVINOVÉ, PŘÍPADNĚ TRUBKOVÉ VEDENÍ VČETNĚ ARMATUR</t>
  </si>
  <si>
    <t>Technická specifikace položky odpovídá příslušné cenové soustavě položky 746Z14</t>
  </si>
  <si>
    <t>R746Z14PS32014</t>
  </si>
  <si>
    <t>Technická specifikace položky odpovídá příslušné cenové soustavě položky 746Z33</t>
  </si>
  <si>
    <t>Dle příloh projektové dokumentace č. 1, 11, 12, 13, 14, 15</t>
  </si>
  <si>
    <t>R746Z33PS32015</t>
  </si>
  <si>
    <t xml:space="preserve">Demontáž betonových základů pro ocelových konstrukce pro přípojnic v rozvodně SŽDC </t>
  </si>
  <si>
    <t>Demontáž ocelových konstrukcí pro přípojnice SŽDC</t>
  </si>
  <si>
    <t>12 x 0,5m3 = 6m3</t>
  </si>
  <si>
    <t>R746Z92PS32022</t>
  </si>
  <si>
    <t>R746Z34PS32016</t>
  </si>
  <si>
    <t>R746Z91PS32017</t>
  </si>
  <si>
    <t>R746Z92PS32023</t>
  </si>
  <si>
    <t>R746Z92PS32024</t>
  </si>
  <si>
    <t>R746Z92PS32025</t>
  </si>
  <si>
    <t>R746Z92PS32026</t>
  </si>
  <si>
    <t>R746Z92PS32027</t>
  </si>
  <si>
    <t>Technická specifikace položky odpovídá příslušné cenové soustavě položky 746Z92</t>
  </si>
  <si>
    <t>R746Z92PS32028</t>
  </si>
  <si>
    <t>R746Z92PS32029</t>
  </si>
  <si>
    <t>POPLATKY ZA LIKVIDACI ODPADŮ NEKONTAMINOVANÝCH - 17 09 04 LAMINÁT Z DEMOLIC RELÉOVÝCH DOMKŮ</t>
  </si>
  <si>
    <t>POPLATKY ZA LIKVIDACI ODPADŮ NEKONTAMINOVANÝCH - 17 04 11 ZBYTKY KABELŮ A VODIČŮ VČETNĚ LANOVÝCH</t>
  </si>
  <si>
    <t>R746Z92PS32030</t>
  </si>
  <si>
    <t>R746Z91PS32031</t>
  </si>
  <si>
    <t>R015440PS32032</t>
  </si>
  <si>
    <t>Technická specifikace položky odpovídá příslušné cenové soustavě položky 015430</t>
  </si>
  <si>
    <t>R015440PS32033</t>
  </si>
  <si>
    <t>R015440PS32034</t>
  </si>
  <si>
    <t>DEMONTÁŽ - ODVOZ IZOLÁTORŮ NA LIKVIDACI ODPADŮ</t>
  </si>
  <si>
    <t>POPLATKY ZA LIKVIDACI ODPADŮ NEKONTAMINOVANÝCH - 16 02 14 ODPÍNAČE, ZKRATOVAČE S PORCELÁNOVÝMI IZOLÁTORY</t>
  </si>
  <si>
    <t>Technická specifikace položky odpovídá příslušné cenové soustavě položky 015380</t>
  </si>
  <si>
    <t>R015380PS32035</t>
  </si>
  <si>
    <t>R015460PS32036</t>
  </si>
  <si>
    <t>Technická specifikace položky odpovídá příslušné cenové soustavě položky 015130</t>
  </si>
  <si>
    <t>R015130PS32037</t>
  </si>
  <si>
    <t>R747621PS32038</t>
  </si>
  <si>
    <t>R746697PS32039</t>
  </si>
  <si>
    <t>1. Položka obsahuje: – cenu za vyhotovení dokladu způsobilou osobou o posouzení rizik ( vč. analýzy a hodnocení rizik ) v rozsahu tohoto SO/PS v souladu s nařízením evropské komise ( ES ) č.352/2009 ze dne 24.4.2009
2. Položka neobsahuje: X
3. Způsob měření: Udává se počet kusů kompletní práce.</t>
  </si>
  <si>
    <r>
      <t xml:space="preserve">1,5 % z In </t>
    </r>
    <r>
      <rPr>
        <sz val="8"/>
        <rFont val="Calibri"/>
        <family val="2"/>
        <charset val="238"/>
      </rPr>
      <t>≈ 19,5 M = 285 000 Kč</t>
    </r>
  </si>
  <si>
    <t>Dle příloh projektové dokumentace č. 1, 3, 9 a fotodokumentace stávajícího stavu R110 kV
Trubková vedení 6 x (7,2 + 5,5) = 76,2 m</t>
  </si>
  <si>
    <t>Dle příloh projektové dokumentace č. 1, 3, 9 a fotodokumentace stávajícího stavu R110 kV
Lanové převěsy linkových vodičů: 2 x 3 x 27 = 162 m</t>
  </si>
  <si>
    <t>Dle příloh projektové dokumentace č. 1, 3, 9 a fotodokumentace stávajícího stavu R110 kV
Klesačky mezi převěsy a přípojicemi: 2x3x2 m = 12 m,Klesačka mezi přípojicemi a odpojovači: 2x3x2x2 m =  24 m, Klesačky mezi PTP a převěsy 2x3x6 m = 36 m, Celkem 12 m + 24 m + 36 m = 72 m</t>
  </si>
  <si>
    <t>Dle příloh projektové dokumentace č. 1, 3, 9 a fotodokumentace stávajícího stavu R110 kV
Přípojnice: 3 x 3 x 36 = 324 m</t>
  </si>
  <si>
    <t>Dle příloh projektové dokumentace č. 1, 3, 9 a fotodokumentace stávajícího stavu R110 kV
2 x ovládací skříně pole 110 kV</t>
  </si>
  <si>
    <t>Dle příloh projektové dokumentace č. 1, 3, 9 a fotodokumentace stávajícího stavu R110 kV
1 x autonomní kompresorová stanice + 1 x tlakovzdušný jímač a rozvod ve 2 polích R 110 kV</t>
  </si>
  <si>
    <t>Dle příloh projektové dokumentace č. 1, 3, 9 a fotodokumentace stávajícího stavu R110 kV
Demontáže ocelových konstrukcí pod vypínači 2 x 3 ks, pod přístrojovými transformátory proudu v poli 2 x 3 ks, pod autonomní kompresorovou stanicí a pod vzdušníkem, Celkem 6+6+1+1 = 14 ks"</t>
  </si>
  <si>
    <t>Dle příloh projektové dokumentace č. 1, 3, 9 a fotodokumentace stávajícího stavu R110 kV
Výpočet: bet. základy pod odpojovači 3x4x0,5 m3 = 6 m3, bet. základy pod vypíači + PTP 2x3x1 m3 = 6 m3, bet. základy pod ovl. skříněmi aut. kompr stanicí a vzdušníkem (2+1+1)x0,5 m3 = 2 m3, bet. základy pod omezovači přepětí 2x3x0,5 m3 = 3 m3, Celkem: 6 m3 + 6 m3 + 2 m3 + 3 m3 = 17 m3 "</t>
  </si>
  <si>
    <t>Dle příloh projektové dokumentace č. 1, 11, 12, 13, 14, 15
Demontáž klesaček od přívodních lan v poli AEA 10 a přeponek pro mezi připojnicemi  pole AEA 10 a poli AEA 02, AEA 03 a AEA 04 za lan ACSR 362/59 mm2
3 x 6,5 m + 2 x 6 m + 2 x 6 m + 3 x 6 m, Celkem 19,5+12+12+18 = 61,5 m</t>
  </si>
  <si>
    <t>Dle příloh projektové dokumentace č. 1, 11, 12, 13, 14, 15
Demontáž trubkových přípojnic Al100/5: 3 x 4 x 9 m + 3 x 6 m, Celekm = 108+18 = 126 m</t>
  </si>
  <si>
    <t>Demontáž trubkových přípojnic Al100/5</t>
  </si>
  <si>
    <t>Dle příloh projektové dokumentace č. 1, 11, 12, 13, 14, 15 - Celkem 6 x 3 = 18 ks</t>
  </si>
  <si>
    <t xml:space="preserve">Demontáž podpěrných izolátorů VVN přípojnic Al100/5 </t>
  </si>
  <si>
    <t>Dle příloh projektové dokumentace č. 1, 3, 9 a fotodokumentace stávajícího stavu R110 kV
Betonové základy přístrojů v R110 kV: 17 m3 x 2,5 t = 42,5 t, 28x2 (tam a zpět)= 56 km,
Celkem: 42,5 t x 56 km = 2 380 tkm</t>
  </si>
  <si>
    <t>Dle příloh projektové dokumentace č. 1, 3, 9 a fotodokumentace stávajícího stavu R110 kV
Odpojovače: 4 x 600 kg = 2 400 kg , Nosné kotevní porcelánové izolátory: 2x2x3 ks = 12 ks x 85 kg = 1 020 kg, Porcelánové izolátory převěsů: 2x3x6 = 36 ks x 85 kg = 3 060 kg, Porcelánové izolátory přípojnic: 3x3x2x2 ks = 36 ks x 85 kg = 3 060 kg,  Celkem: 1 020 + 3 060+ 3 060 = 7 140 kg  = 7,14 t x 28 x 2 (tam a zpět) = 56 km, 7,14 t x 56 km = 399,84 t.km</t>
  </si>
  <si>
    <t>Dle příloh projektové dokumentace č. 1, 3, 9 a fotodokumentace stávajícího stavu R110 kV
Vypínače: 6 x 1 370 kg = 8 220 kg + PTP: 2x3 ks = 6 ks x 120 kg = 720 kg, 28x2 km (tam a zpět) = 56 km, Celkem: 8 220 + 720 = 8 940 kg = 8,94 t x 56 km = 500,64 tkm</t>
  </si>
  <si>
    <t>Dle příloh projektové dokumentace č. 1, 3, 9 a fotodokumentace stávajícího stavu R110 kV
Omezovače přepětí: 6 x 600 kg = 3 600 kg, 22 x 2 (tam a zpět) = 44 km, Celekm: 3 600 kg = 3,6 t x 44 km = 158,4 tkm</t>
  </si>
  <si>
    <t>Dle příloh projektové dokumentace č. 1, 3, 9 a fotodokumentace stávajícího stavu R110 kV
Elektrošrot - ovládací skříně 2 x 250 kg = 500 kg, Kompresorova stanice 300 kg, Ostatní 200 kg, 22 x 2 km (tam a zpět) = 44 km, Celkem: 500 kg + 300 kg + 200 kg = 1000 kg = 1 t x 44 km = 44 tkm</t>
  </si>
  <si>
    <t>Dle příloh projektové dokumentace č. 1, 3, 9 a fotodokumentace stávajícího stavu R110 kV
Al-trubkové vodiče: 6x(7,2+5,5) m = 76,2 m, Celkem: 76,2 x 4,2 kg/m = 320,04 kg, 3 x 2 km (tam a zpět) = 6 km Celkem: 0,32 t x 6 km = 1,920 tkm</t>
  </si>
  <si>
    <t>Dle příloh projektové dokumentace č. 1, 3, 9 a fotodokumentace stávajícího stavu R110 kV
Lanové vodiče převěsů: 240 m lanové vodiče klesaček: 72 m, lanové vodiče přípojnic 324 m, Celkem 240+72+324 = 876 m x 2,5 kg/m = 2 190 kg, 3 x 2 km (tam a zpět) = 6 km, Celkem 2 190 kg = 2,19 t x 6 km = 13,14 tkm</t>
  </si>
  <si>
    <t>Dle příloh projektové dokumentace č. 1, 3, 9 a fotodokumentace stávajícího stavu R110 kV
Ocelové konstrukce 14 x 100 kg = 1 400 kg, 3 x 2 km (tam a zpět) = 6 km, Celkem 1 400 kg = 1,4 t x 6 km = 8,4 tkm</t>
  </si>
  <si>
    <t>Dle příloh projektové dokumentace č. 1, 3, 9 a fotodokumentace stávajícího stavu R110 kV
Zbytky izolačních materiálů 1 t, 27 x 2 (tam a zpět) =  54 km, Celkem: 1 t x 54 km = 54 tkm"</t>
  </si>
  <si>
    <t>Dle příloh projektové dokumentace č. 1, 11, 12, 13, 14, 15
Lanové vodiče klesaček a přeponek z položky 58: 3 x 6,5 m + 2 x 6 m + 2 x 6 m + 3 x 6 m, Celkem 19,5+12+12+18 = 61,5 m x 2,5 kg/m = 153,75 kg, 3 x 2 km (tam a zpět) = 6 km, 
Celkem 0,15375 t x 6 km = 0,9225 tkm</t>
  </si>
  <si>
    <t>Dle příloh projektové dokumentace č. 1, 11, 12, 13, 14, 15
Al-trubkové vodiče položky 59: 3 x 4 x 9 m + 3 x 6 m = 126 m, Celkem: 126 x 4,2 kg/m = 529,2 kg, 3 x 2 km (tam a zpět) = 6 km Celkem: 0,5292 t x 6 km =3,1752 tkm</t>
  </si>
  <si>
    <t>Dle příloh projektové dokumentace č. 1, 11, 12, 13, 14, 15
Plastové podpěrné izolátory přípojnic z položky 60: 3 x 6 = 18 ks x 26,1 kg = 469,8 kg, 28 x 2 (tam a zpět) = 56 km, 0,4698 t x 56 km = 26,3 t.km</t>
  </si>
  <si>
    <t>Dle příloh projektové dokumentace č. 1, 11, 12, 13, 14, 15
Ocelové konstrukce položky 61: 6 x 712 kg = 4 272 kg, 3 x 2 km (tam a zpět) = 6 km, Celkem 4 272 kg = 4,272 t x 6 km = 25,632 tkm</t>
  </si>
  <si>
    <t>Dle příloh projektové dokumentace č. 1, 11, 12, 13, 14, 15
Betonové základy ocelových konstrukcí přípojnic  v rozvodně 110 kV SŽDC položky 62: 12 x 0,5 m3 = 6 m3 x 2,5 t = 15 t, 28 x 2 (tam a zpět)= 56 km, Celkem: 15 t x 56 km = 840 tkm</t>
  </si>
  <si>
    <t>Dle příloh projektové dokumentace č. 1, 3, 9 a fotodokumentace stávajícího stavu R110 kV
Betonové základy: 17 m3 x 1,5tT = 25,5 t</t>
  </si>
  <si>
    <t>Dle příloh projektové dokumentace č. 1, 3, 9 a fotodokumentace stávajícího stavu R110 kV
Odpojovače: 4 x 600 kg = 2 400 kg , Nosné kotevní porcelánové izolátory: 2x2x3 ks = 12 ks x 85 kg = 1 020 kg, Porcelánové izolátory převěsů: 2x3x6 = 36 ks x 85 kg = 3 060 kg, Porcelánové izolátory přípojnic: 3x3x2x2 ks = 36 ks x 85 kg = 3 060 kg, Celkem: 1 020 + 3 060+ 3 060 = 7 140 kg</t>
  </si>
  <si>
    <t>Dle příloh projektové dokumentace č. 1, 3, 9 a fotodokumentace stávajícího stavu R110 kV
Odpojovače: 4 x 600 kg = 2 400 kg = 2,4 t</t>
  </si>
  <si>
    <t>Dle příloh projektové dokumentace č. 1, 3, 9 a fotodokumentace stávajícího stavu R110 kV
Elektrošrot - ovládací skříně 2 x 250 kg = 500 kg, Kompresorova stanice 300 kg, Ostatní 200 kg, Celkem: 500 kg + 300 kg + 200 kg = 1000 kg</t>
  </si>
  <si>
    <t>Dle příloh projektové dokumentace č. 1, 3, 9 a fotodokumentace stávajícího stavu R110 kV
Omezovače přepětí: 6 x 600 kg = 3 600 kg = 3,6 t</t>
  </si>
  <si>
    <t>Dle příloh projektové dokumentace č. 1, 3, 9 a fotodokumentace stávajícího stavu R110 kV
Zbytky izolačních materiálů 1 t</t>
  </si>
  <si>
    <t>Dle příloh projektové dokumentace č. 1, 3, 9 a fotodokumentace stávajícího stavu R110 kV
Přístrojové transformátory proudu: 2x3 ks = 6 ks x 120 kg = 720 kg</t>
  </si>
  <si>
    <t>Dle příloh projektové dokumentace č. 1, 3, 9 a fotodokumentace stávajícího stavu R110 kV
Vypínače: 6 x 1 370 kg = 8 220 kg = 8,22 t</t>
  </si>
  <si>
    <t>Dle příloh projektové dokumentace č. 1, 3, 9 a fotodokumentace stávajícího stavu R110 kV
Lanové převěsy linkových vodičů: 2 x 3 x 27 = 162 m, Klesačky mezi převěsy a přípojicemi: 2x3x2 m = 12 m,Klesačka mezi přípojicemi a odpojovači: 2x3x2x2 m =  24 m, Klesačky mezi PTP a převěsy 2x3x6 m = 36 m, Celkem  162 + 12 m + 24 m + 36 m = 234 m, Celkem  234 m x 2, kg/m = 585 kg</t>
  </si>
  <si>
    <t>Dle příloh projektové dokumentace č. 1, 11, 12, 13, 14, 15
Lanové vodiče klesaček a přeponek z položky 58: 3 x 6,5 m + 2 x 6 m + 2 x 6 m + 3 x 6 m, Celkem 19,5+12+12+18 = 61,5 m x 2,5 kg/m = 153,75 kg</t>
  </si>
  <si>
    <t>Dle příloh projektové dokumentace č. 1, 11, 12, 13, 14, 15
Al-trubkové vodiče položky 59: 3 x 4 x 9 m + 3 x 6 m = 126 m, Celkem: 126 x 4,2 kg/m = 529,2 kg</t>
  </si>
  <si>
    <t>Dle příloh projektové dokumentace č. 1, 11, 12, 13, 14, 15
Plastové podpěrné izolátory přípojnic z položky 60: 3 x 6 = 18 ks x 26,1 kg = 469,8 kg</t>
  </si>
  <si>
    <t>Dle příloh projektové dokumentace č. 1, 11, 12, 13, 14, 15
Ocelové konstrukce položky 61: 6 x 712 kg = 4 272 kg</t>
  </si>
  <si>
    <t xml:space="preserve">Dle příloh projektové dokumentace č. 1, 11, 12, 13, 14, 15
Betonové základy ocelových konstrukcí přípojnic  v rozvodně 110 kV SŽDC položky 62: 
Celekm: 12 x 0,5 m3 = 6 m3 x 2,5 t = 15 t </t>
  </si>
  <si>
    <t xml:space="preserve">Dle příloh projektové dokumentace č. 1, 10, 11, 12, 13,14, 15
5 x pole rozvodny 110 kV </t>
  </si>
  <si>
    <t>Technická specifikace položky odpovídá příslušné cenové soustavě ploložky 746Z91</t>
  </si>
  <si>
    <t>Technická specifikace položky odpovídá příslušné cenové soustavě 746Z92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</si>
</sst>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6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11"/>
      <color theme="1"/>
      <name val="Arial"/>
      <family val="2"/>
      <charset val="238"/>
    </font>
    <font>
      <sz val="10"/>
      <name val="Calibri"/>
      <family val="2"/>
      <charset val="238"/>
    </font>
    <font>
      <sz val="8"/>
      <name val="Calibri"/>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7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57" fillId="0" borderId="0" xfId="0" applyFont="1" applyAlignment="1">
      <alignment horizontal="center"/>
    </xf>
    <xf numFmtId="49" fontId="58" fillId="0" borderId="0" xfId="0" applyNumberFormat="1" applyFont="1" applyFill="1" applyBorder="1" applyAlignment="1">
      <alignment horizontal="left" vertical="center"/>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8" fillId="3" borderId="65" xfId="2" applyNumberFormat="1" applyFont="1" applyFill="1" applyBorder="1" applyAlignment="1" applyProtection="1">
      <alignment horizontal="left" vertical="center" wrapText="1" shrinkToFit="1"/>
      <protection locked="0"/>
    </xf>
    <xf numFmtId="49" fontId="8" fillId="3" borderId="4" xfId="2" applyNumberFormat="1" applyFont="1" applyFill="1" applyBorder="1" applyAlignment="1" applyProtection="1">
      <alignment horizontal="left" vertical="center" wrapText="1" shrinkToFit="1"/>
      <protection locked="0"/>
    </xf>
    <xf numFmtId="49" fontId="8" fillId="3" borderId="64" xfId="2" applyNumberFormat="1" applyFont="1" applyFill="1" applyBorder="1" applyAlignment="1" applyProtection="1">
      <alignment horizontal="left" vertical="center" wrapText="1" shrinkToFit="1"/>
      <protection locked="0"/>
    </xf>
    <xf numFmtId="49" fontId="8" fillId="0" borderId="5" xfId="2" applyNumberFormat="1" applyFont="1" applyFill="1" applyBorder="1" applyAlignment="1" applyProtection="1">
      <alignment vertical="top" wrapText="1"/>
      <protection locked="0"/>
    </xf>
    <xf numFmtId="49" fontId="10" fillId="10" borderId="66" xfId="0" applyNumberFormat="1" applyFont="1" applyFill="1" applyBorder="1" applyAlignment="1" applyProtection="1">
      <alignment vertical="center"/>
      <protection locked="0"/>
    </xf>
    <xf numFmtId="4" fontId="10" fillId="10" borderId="67" xfId="0" applyNumberFormat="1" applyFont="1" applyFill="1" applyBorder="1" applyAlignment="1" applyProtection="1">
      <alignment horizontal="right" vertical="center"/>
      <protection locked="0"/>
    </xf>
    <xf numFmtId="1" fontId="1" fillId="6" borderId="68" xfId="0" applyNumberFormat="1" applyFont="1" applyFill="1" applyBorder="1" applyAlignment="1" applyProtection="1">
      <alignment horizontal="center" vertical="center"/>
    </xf>
    <xf numFmtId="4" fontId="9" fillId="0" borderId="69" xfId="2" applyNumberFormat="1" applyFont="1" applyFill="1" applyBorder="1" applyAlignment="1" applyProtection="1">
      <alignment horizontal="right" vertical="center"/>
    </xf>
    <xf numFmtId="0" fontId="1" fillId="0" borderId="70" xfId="0" applyFont="1" applyBorder="1" applyAlignment="1" applyProtection="1">
      <alignment vertical="center"/>
      <protection locked="0"/>
    </xf>
    <xf numFmtId="0" fontId="1" fillId="0" borderId="71" xfId="0" applyFont="1" applyBorder="1" applyAlignment="1" applyProtection="1">
      <alignment horizontal="center" vertical="center"/>
      <protection locked="0"/>
    </xf>
    <xf numFmtId="0" fontId="1" fillId="0" borderId="72" xfId="0" applyFont="1" applyBorder="1" applyAlignment="1" applyProtection="1">
      <alignment vertical="center"/>
      <protection locked="0"/>
    </xf>
    <xf numFmtId="0" fontId="1" fillId="0" borderId="73" xfId="0" applyFont="1" applyBorder="1" applyAlignment="1" applyProtection="1">
      <alignment horizontal="center" vertical="center"/>
      <protection locked="0"/>
    </xf>
    <xf numFmtId="49" fontId="10" fillId="14" borderId="66" xfId="0" applyNumberFormat="1" applyFont="1" applyFill="1" applyBorder="1" applyAlignment="1" applyProtection="1">
      <alignment vertical="center"/>
      <protection locked="0"/>
    </xf>
    <xf numFmtId="4" fontId="10" fillId="14" borderId="67" xfId="0" applyNumberFormat="1" applyFont="1" applyFill="1" applyBorder="1" applyAlignment="1" applyProtection="1">
      <alignment horizontal="right"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135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S462"/>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O22" sqref="O22"/>
    </sheetView>
  </sheetViews>
  <sheetFormatPr defaultColWidth="9.08984375" defaultRowHeight="10" x14ac:dyDescent="0.2"/>
  <cols>
    <col min="1" max="1" width="9.54296875" style="8" customWidth="1"/>
    <col min="2" max="2" width="8.54296875" style="8" customWidth="1"/>
    <col min="3" max="3" width="16.453125" style="8" bestFit="1"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48" t="s">
        <v>133</v>
      </c>
      <c r="C1" s="149"/>
      <c r="D1" s="73"/>
      <c r="E1" s="73"/>
      <c r="F1" s="75" t="s">
        <v>81</v>
      </c>
      <c r="G1" s="73"/>
      <c r="H1" s="74"/>
      <c r="I1" s="41"/>
      <c r="J1" s="42"/>
      <c r="K1" s="42"/>
      <c r="L1" s="43" t="str">
        <f>D3</f>
        <v>PS 320</v>
      </c>
      <c r="M1" s="90" t="s">
        <v>119</v>
      </c>
      <c r="N1" s="91">
        <v>1</v>
      </c>
      <c r="O1" s="92">
        <f>K2/N1</f>
        <v>0</v>
      </c>
      <c r="P1" s="93"/>
      <c r="Q1" s="94" t="s">
        <v>123</v>
      </c>
      <c r="R1" s="94"/>
    </row>
    <row r="2" spans="1:19" s="13" customFormat="1" ht="57" customHeight="1" thickTop="1" thickBot="1" x14ac:dyDescent="0.4">
      <c r="B2" s="172" t="s">
        <v>9</v>
      </c>
      <c r="C2" s="173"/>
      <c r="D2" s="45"/>
      <c r="E2" s="46"/>
      <c r="F2" s="87" t="s">
        <v>134</v>
      </c>
      <c r="G2" s="44"/>
      <c r="H2" s="72"/>
      <c r="I2" s="174" t="s">
        <v>24</v>
      </c>
      <c r="J2" s="175"/>
      <c r="K2" s="150">
        <f>SUMIFS(L:L,B:B,"SOUČET")</f>
        <v>0</v>
      </c>
      <c r="L2" s="151"/>
      <c r="M2" s="95" t="s">
        <v>120</v>
      </c>
      <c r="N2" s="96" t="s">
        <v>121</v>
      </c>
      <c r="O2" s="97" t="s">
        <v>122</v>
      </c>
      <c r="Q2" s="98">
        <f>SUMIFS(L:L,A:A,"P")</f>
        <v>0</v>
      </c>
      <c r="R2" s="98"/>
      <c r="S2" s="93"/>
    </row>
    <row r="3" spans="1:19" s="13" customFormat="1" ht="42.75" customHeight="1" thickTop="1" thickBot="1" x14ac:dyDescent="0.4">
      <c r="B3" s="28" t="s">
        <v>30</v>
      </c>
      <c r="C3" s="29"/>
      <c r="D3" s="147" t="s">
        <v>338</v>
      </c>
      <c r="E3" s="147"/>
      <c r="F3" s="108" t="s">
        <v>339</v>
      </c>
      <c r="G3" s="47"/>
      <c r="H3" s="48"/>
      <c r="I3" s="56"/>
      <c r="J3" s="55"/>
      <c r="K3" s="134"/>
      <c r="L3" s="135"/>
      <c r="Q3" s="99">
        <f>$K$2-Q2</f>
        <v>0</v>
      </c>
      <c r="R3" s="99"/>
      <c r="S3" s="93" t="s">
        <v>125</v>
      </c>
    </row>
    <row r="4" spans="1:19" s="13" customFormat="1" ht="18" customHeight="1" thickTop="1" x14ac:dyDescent="0.35">
      <c r="B4" s="156" t="s">
        <v>18</v>
      </c>
      <c r="C4" s="157"/>
      <c r="D4" s="137"/>
      <c r="E4" s="66"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69" t="s">
        <v>26</v>
      </c>
      <c r="J4" s="170"/>
      <c r="K4" s="64">
        <v>815</v>
      </c>
      <c r="L4" s="65">
        <v>96</v>
      </c>
      <c r="Q4" s="13" t="s">
        <v>126</v>
      </c>
    </row>
    <row r="5" spans="1:19" s="13" customFormat="1" ht="18" customHeight="1" x14ac:dyDescent="0.35">
      <c r="B5" s="11" t="s">
        <v>25</v>
      </c>
      <c r="C5" s="10"/>
      <c r="D5" s="10"/>
      <c r="E5" s="66" t="s">
        <v>99</v>
      </c>
      <c r="F5" s="158" t="str">
        <f>IF((E5="Stádium 2"),"  Dokumentace pro územní řízení - DUR",(IF((E5="Stádium 3"),"  Projektová dokumentace (DOS/DSP)","")))</f>
        <v xml:space="preserve">  Projektová dokumentace (DOS/DSP)</v>
      </c>
      <c r="G5" s="158"/>
      <c r="H5" s="159"/>
      <c r="I5" s="136" t="s">
        <v>100</v>
      </c>
      <c r="J5" s="137"/>
      <c r="K5" s="63" t="s">
        <v>136</v>
      </c>
      <c r="L5" s="49"/>
    </row>
    <row r="6" spans="1:19" s="13" customFormat="1" ht="18" customHeight="1" x14ac:dyDescent="0.3">
      <c r="B6" s="11" t="s">
        <v>17</v>
      </c>
      <c r="C6" s="10"/>
      <c r="D6" s="10"/>
      <c r="E6" s="63" t="s">
        <v>97</v>
      </c>
      <c r="F6" s="138"/>
      <c r="G6" s="138"/>
      <c r="H6" s="139"/>
      <c r="I6" s="136" t="s">
        <v>20</v>
      </c>
      <c r="J6" s="137"/>
      <c r="K6" s="63" t="s">
        <v>135</v>
      </c>
      <c r="L6" s="49"/>
      <c r="O6" s="53"/>
    </row>
    <row r="7" spans="1:19" s="13" customFormat="1" ht="18" customHeight="1" x14ac:dyDescent="0.25">
      <c r="B7" s="160" t="s">
        <v>21</v>
      </c>
      <c r="C7" s="161"/>
      <c r="D7" s="161"/>
      <c r="E7" s="67">
        <v>43586</v>
      </c>
      <c r="F7" s="140" t="s">
        <v>16</v>
      </c>
      <c r="G7" s="141"/>
      <c r="H7" s="142"/>
      <c r="I7" s="168" t="s">
        <v>23</v>
      </c>
      <c r="J7" s="157"/>
      <c r="K7" s="62">
        <v>2018</v>
      </c>
      <c r="L7" s="50"/>
      <c r="O7" s="54"/>
    </row>
    <row r="8" spans="1:19" s="13" customFormat="1" ht="19.5" customHeight="1" thickBot="1" x14ac:dyDescent="0.4">
      <c r="B8" s="143" t="s">
        <v>22</v>
      </c>
      <c r="C8" s="144"/>
      <c r="D8" s="144"/>
      <c r="E8" s="68">
        <v>44180</v>
      </c>
      <c r="F8" s="58" t="s">
        <v>98</v>
      </c>
      <c r="G8" s="145" t="s">
        <v>349</v>
      </c>
      <c r="H8" s="146"/>
      <c r="I8" s="171" t="s">
        <v>15</v>
      </c>
      <c r="J8" s="161"/>
      <c r="K8" s="109">
        <v>43490</v>
      </c>
      <c r="L8" s="51"/>
    </row>
    <row r="9" spans="1:19" s="13" customFormat="1" ht="9.75" customHeight="1" x14ac:dyDescent="0.35">
      <c r="B9" s="166" t="str">
        <f>F2</f>
        <v>Modernizace TNS Týniště nad Orlicí (Voklik)</v>
      </c>
      <c r="C9" s="167"/>
      <c r="D9" s="167"/>
      <c r="E9" s="167"/>
      <c r="F9" s="167"/>
      <c r="G9" s="167"/>
      <c r="H9" s="167"/>
      <c r="I9" s="167"/>
      <c r="J9" s="167"/>
      <c r="K9" s="19" t="str">
        <f>$I$5</f>
        <v>ISPROFOND:</v>
      </c>
      <c r="L9" s="52" t="str">
        <f>K5</f>
        <v>5523720005</v>
      </c>
    </row>
    <row r="10" spans="1:19" s="13" customFormat="1" ht="15" customHeight="1" x14ac:dyDescent="0.35">
      <c r="B10" s="162" t="s">
        <v>10</v>
      </c>
      <c r="C10" s="154" t="s">
        <v>0</v>
      </c>
      <c r="D10" s="154" t="s">
        <v>1</v>
      </c>
      <c r="E10" s="154" t="s">
        <v>11</v>
      </c>
      <c r="F10" s="164" t="s">
        <v>27</v>
      </c>
      <c r="G10" s="164" t="s">
        <v>2</v>
      </c>
      <c r="H10" s="164" t="s">
        <v>3</v>
      </c>
      <c r="I10" s="154" t="s">
        <v>12</v>
      </c>
      <c r="J10" s="154" t="s">
        <v>13</v>
      </c>
      <c r="K10" s="152" t="s">
        <v>89</v>
      </c>
      <c r="L10" s="153"/>
    </row>
    <row r="11" spans="1:19" s="13" customFormat="1" ht="15" customHeight="1" x14ac:dyDescent="0.35">
      <c r="B11" s="162"/>
      <c r="C11" s="154"/>
      <c r="D11" s="154"/>
      <c r="E11" s="154"/>
      <c r="F11" s="164"/>
      <c r="G11" s="164"/>
      <c r="H11" s="164"/>
      <c r="I11" s="154"/>
      <c r="J11" s="154"/>
      <c r="K11" s="152"/>
      <c r="L11" s="153"/>
    </row>
    <row r="12" spans="1:19" s="13" customFormat="1" ht="12.75" customHeight="1" thickBot="1" x14ac:dyDescent="0.4">
      <c r="B12" s="163"/>
      <c r="C12" s="155"/>
      <c r="D12" s="155"/>
      <c r="E12" s="155"/>
      <c r="F12" s="165"/>
      <c r="G12" s="165"/>
      <c r="H12" s="165"/>
      <c r="I12" s="155"/>
      <c r="J12" s="155"/>
      <c r="K12" s="20" t="s">
        <v>14</v>
      </c>
      <c r="L12" s="21" t="s">
        <v>4</v>
      </c>
    </row>
    <row r="13" spans="1:19" s="1" customFormat="1" ht="13.5" thickBot="1" x14ac:dyDescent="0.4">
      <c r="A13" s="70" t="s">
        <v>29</v>
      </c>
      <c r="B13" s="101" t="s">
        <v>19</v>
      </c>
      <c r="C13" s="102" t="s">
        <v>164</v>
      </c>
      <c r="D13" s="103"/>
      <c r="E13" s="103"/>
      <c r="F13" s="102" t="s">
        <v>163</v>
      </c>
      <c r="G13" s="104"/>
      <c r="H13" s="104"/>
      <c r="I13" s="104"/>
      <c r="J13" s="105"/>
      <c r="K13" s="104"/>
      <c r="L13" s="106"/>
    </row>
    <row r="14" spans="1:19" s="100" customFormat="1" ht="20.5" thickBot="1" x14ac:dyDescent="0.4">
      <c r="A14" s="71" t="s">
        <v>6</v>
      </c>
      <c r="B14" s="77">
        <f>1+MAX($B$13:B13)</f>
        <v>1</v>
      </c>
      <c r="C14" s="59" t="s">
        <v>139</v>
      </c>
      <c r="D14" s="78"/>
      <c r="E14" s="59" t="s">
        <v>137</v>
      </c>
      <c r="F14" s="79" t="s">
        <v>140</v>
      </c>
      <c r="G14" s="59" t="s">
        <v>138</v>
      </c>
      <c r="H14" s="60">
        <v>2</v>
      </c>
      <c r="I14" s="82"/>
      <c r="J14" s="60" t="str">
        <f>IF(ISNUMBER(I14),ROUND(H14*I14,3),"")</f>
        <v/>
      </c>
      <c r="K14" s="61"/>
      <c r="L14" s="76">
        <f>ROUND(H14*K14,2)</f>
        <v>0</v>
      </c>
    </row>
    <row r="15" spans="1:19" s="100" customFormat="1" x14ac:dyDescent="0.35">
      <c r="A15" s="71" t="s">
        <v>5</v>
      </c>
      <c r="B15" s="15"/>
      <c r="C15" s="12"/>
      <c r="D15" s="12"/>
      <c r="E15" s="12"/>
      <c r="F15" s="122" t="s">
        <v>142</v>
      </c>
      <c r="G15" s="6"/>
      <c r="H15" s="6"/>
      <c r="I15" s="6"/>
      <c r="J15" s="6"/>
      <c r="K15" s="6"/>
      <c r="L15" s="16"/>
    </row>
    <row r="16" spans="1:19" s="100" customFormat="1" x14ac:dyDescent="0.35">
      <c r="A16" s="71" t="s">
        <v>7</v>
      </c>
      <c r="B16" s="15"/>
      <c r="C16" s="12"/>
      <c r="D16" s="12"/>
      <c r="E16" s="12"/>
      <c r="F16" s="121" t="s">
        <v>148</v>
      </c>
      <c r="G16" s="6"/>
      <c r="H16" s="6"/>
      <c r="I16" s="6"/>
      <c r="J16" s="6"/>
      <c r="K16" s="6"/>
      <c r="L16" s="16"/>
    </row>
    <row r="17" spans="1:14" ht="14.5" thickBot="1" x14ac:dyDescent="0.35">
      <c r="A17" s="71" t="s">
        <v>8</v>
      </c>
      <c r="B17" s="17"/>
      <c r="C17" s="14"/>
      <c r="D17" s="14"/>
      <c r="E17" s="14"/>
      <c r="F17" s="120" t="s">
        <v>130</v>
      </c>
      <c r="G17" s="7"/>
      <c r="H17" s="7"/>
      <c r="I17" s="7"/>
      <c r="J17" s="7"/>
      <c r="K17" s="7"/>
      <c r="L17" s="18"/>
      <c r="M17" s="110"/>
      <c r="N17" s="111"/>
    </row>
    <row r="18" spans="1:14" ht="20.5" thickBot="1" x14ac:dyDescent="0.35">
      <c r="A18" s="71" t="s">
        <v>6</v>
      </c>
      <c r="B18" s="77">
        <f>1+MAX($B$13:B17)</f>
        <v>2</v>
      </c>
      <c r="C18" s="59" t="s">
        <v>344</v>
      </c>
      <c r="D18" s="78"/>
      <c r="E18" s="59" t="s">
        <v>343</v>
      </c>
      <c r="F18" s="79" t="s">
        <v>143</v>
      </c>
      <c r="G18" s="59" t="s">
        <v>138</v>
      </c>
      <c r="H18" s="60">
        <v>2</v>
      </c>
      <c r="I18" s="82"/>
      <c r="J18" s="60" t="str">
        <f>IF(ISNUMBER(I18),ROUND(H18*I18,3),"")</f>
        <v/>
      </c>
      <c r="K18" s="61"/>
      <c r="L18" s="76">
        <f>ROUND(H18*K18,2)</f>
        <v>0</v>
      </c>
      <c r="M18" s="110"/>
      <c r="N18" s="111"/>
    </row>
    <row r="19" spans="1:14" ht="14" x14ac:dyDescent="0.3">
      <c r="A19" s="71" t="s">
        <v>5</v>
      </c>
      <c r="B19" s="15"/>
      <c r="C19" s="12"/>
      <c r="D19" s="12"/>
      <c r="E19" s="12"/>
      <c r="F19" s="122" t="s">
        <v>144</v>
      </c>
      <c r="G19" s="6"/>
      <c r="H19" s="6"/>
      <c r="I19" s="6"/>
      <c r="J19" s="6"/>
      <c r="K19" s="6"/>
      <c r="L19" s="16"/>
      <c r="M19" s="110"/>
      <c r="N19" s="111"/>
    </row>
    <row r="20" spans="1:14" ht="14" x14ac:dyDescent="0.3">
      <c r="A20" s="71" t="s">
        <v>7</v>
      </c>
      <c r="B20" s="15"/>
      <c r="C20" s="12"/>
      <c r="D20" s="12"/>
      <c r="E20" s="12"/>
      <c r="F20" s="121" t="s">
        <v>172</v>
      </c>
      <c r="G20" s="6"/>
      <c r="H20" s="6"/>
      <c r="I20" s="6"/>
      <c r="J20" s="6"/>
      <c r="K20" s="6"/>
      <c r="L20" s="16"/>
      <c r="M20" s="110"/>
      <c r="N20" s="111"/>
    </row>
    <row r="21" spans="1:14" ht="10.5" thickBot="1" x14ac:dyDescent="0.25">
      <c r="A21" s="71" t="s">
        <v>8</v>
      </c>
      <c r="B21" s="17"/>
      <c r="C21" s="14"/>
      <c r="D21" s="14"/>
      <c r="E21" s="14"/>
      <c r="F21" s="107" t="s">
        <v>358</v>
      </c>
      <c r="G21" s="7"/>
      <c r="H21" s="7"/>
      <c r="I21" s="7"/>
      <c r="J21" s="7"/>
      <c r="K21" s="7"/>
      <c r="L21" s="18"/>
    </row>
    <row r="22" spans="1:14" ht="20.5" thickBot="1" x14ac:dyDescent="0.25">
      <c r="A22" s="71" t="s">
        <v>6</v>
      </c>
      <c r="B22" s="77">
        <f>1+MAX($B$13:B21)</f>
        <v>3</v>
      </c>
      <c r="C22" s="59" t="s">
        <v>149</v>
      </c>
      <c r="D22" s="78"/>
      <c r="E22" s="59" t="s">
        <v>137</v>
      </c>
      <c r="F22" s="79" t="s">
        <v>150</v>
      </c>
      <c r="G22" s="59" t="s">
        <v>138</v>
      </c>
      <c r="H22" s="60">
        <v>2</v>
      </c>
      <c r="I22" s="82"/>
      <c r="J22" s="60" t="str">
        <f>IF(ISNUMBER(I22),ROUND(H22*I22,3),"")</f>
        <v/>
      </c>
      <c r="K22" s="61"/>
      <c r="L22" s="76">
        <f>ROUND(H22*K22,2)</f>
        <v>0</v>
      </c>
    </row>
    <row r="23" spans="1:14" x14ac:dyDescent="0.2">
      <c r="A23" s="71" t="s">
        <v>5</v>
      </c>
      <c r="B23" s="15"/>
      <c r="C23" s="12"/>
      <c r="D23" s="12"/>
      <c r="E23" s="12"/>
      <c r="F23" s="80"/>
      <c r="G23" s="6"/>
      <c r="H23" s="6"/>
      <c r="I23" s="6"/>
      <c r="J23" s="6"/>
      <c r="K23" s="6"/>
      <c r="L23" s="16"/>
    </row>
    <row r="24" spans="1:14" x14ac:dyDescent="0.2">
      <c r="A24" s="71" t="s">
        <v>7</v>
      </c>
      <c r="B24" s="15"/>
      <c r="C24" s="12"/>
      <c r="D24" s="12"/>
      <c r="E24" s="12"/>
      <c r="F24" s="121" t="s">
        <v>172</v>
      </c>
      <c r="G24" s="6"/>
      <c r="H24" s="6"/>
      <c r="I24" s="6"/>
      <c r="J24" s="6"/>
      <c r="K24" s="6"/>
      <c r="L24" s="16"/>
    </row>
    <row r="25" spans="1:14" ht="10.5" thickBot="1" x14ac:dyDescent="0.25">
      <c r="A25" s="71" t="s">
        <v>8</v>
      </c>
      <c r="B25" s="17"/>
      <c r="C25" s="14"/>
      <c r="D25" s="14"/>
      <c r="E25" s="14"/>
      <c r="F25" s="107" t="s">
        <v>130</v>
      </c>
      <c r="G25" s="7"/>
      <c r="H25" s="7"/>
      <c r="I25" s="7"/>
      <c r="J25" s="7"/>
      <c r="K25" s="7"/>
      <c r="L25" s="18"/>
    </row>
    <row r="26" spans="1:14" ht="11" thickBot="1" x14ac:dyDescent="0.25">
      <c r="A26" s="71" t="s">
        <v>6</v>
      </c>
      <c r="B26" s="77">
        <f>1+MAX($B$13:B25)</f>
        <v>4</v>
      </c>
      <c r="C26" s="59" t="s">
        <v>151</v>
      </c>
      <c r="D26" s="78"/>
      <c r="E26" s="59" t="s">
        <v>137</v>
      </c>
      <c r="F26" s="79" t="s">
        <v>152</v>
      </c>
      <c r="G26" s="59" t="s">
        <v>138</v>
      </c>
      <c r="H26" s="60">
        <v>2</v>
      </c>
      <c r="I26" s="82"/>
      <c r="J26" s="60"/>
      <c r="K26" s="61"/>
      <c r="L26" s="76">
        <f>ROUND((ROUND(H26,3))*(ROUND(K26,2)),2)</f>
        <v>0</v>
      </c>
    </row>
    <row r="27" spans="1:14" x14ac:dyDescent="0.2">
      <c r="A27" s="71" t="s">
        <v>5</v>
      </c>
      <c r="B27" s="15"/>
      <c r="C27" s="12"/>
      <c r="D27" s="12"/>
      <c r="E27" s="12"/>
      <c r="F27" s="80"/>
      <c r="G27" s="6"/>
      <c r="H27" s="6"/>
      <c r="I27" s="6"/>
      <c r="J27" s="6"/>
      <c r="K27" s="6"/>
      <c r="L27" s="16"/>
    </row>
    <row r="28" spans="1:14" x14ac:dyDescent="0.2">
      <c r="A28" s="71" t="s">
        <v>7</v>
      </c>
      <c r="B28" s="15"/>
      <c r="C28" s="12"/>
      <c r="D28" s="12"/>
      <c r="E28" s="12"/>
      <c r="F28" s="121" t="s">
        <v>172</v>
      </c>
      <c r="G28" s="6"/>
      <c r="H28" s="6"/>
      <c r="I28" s="6"/>
      <c r="J28" s="6"/>
      <c r="K28" s="6"/>
      <c r="L28" s="16"/>
    </row>
    <row r="29" spans="1:14" ht="10.5" thickBot="1" x14ac:dyDescent="0.25">
      <c r="A29" s="71" t="s">
        <v>8</v>
      </c>
      <c r="B29" s="17"/>
      <c r="C29" s="14"/>
      <c r="D29" s="14"/>
      <c r="E29" s="14"/>
      <c r="F29" s="107" t="s">
        <v>130</v>
      </c>
      <c r="G29" s="7"/>
      <c r="H29" s="7"/>
      <c r="I29" s="7"/>
      <c r="J29" s="7"/>
      <c r="K29" s="7"/>
      <c r="L29" s="18"/>
    </row>
    <row r="30" spans="1:14" ht="20.5" thickBot="1" x14ac:dyDescent="0.25">
      <c r="A30" s="71" t="s">
        <v>6</v>
      </c>
      <c r="B30" s="77">
        <f>1+MAX($B$13:B29)</f>
        <v>5</v>
      </c>
      <c r="C30" s="59" t="s">
        <v>145</v>
      </c>
      <c r="D30" s="78"/>
      <c r="E30" s="59" t="s">
        <v>137</v>
      </c>
      <c r="F30" s="79" t="s">
        <v>146</v>
      </c>
      <c r="G30" s="59" t="s">
        <v>138</v>
      </c>
      <c r="H30" s="60">
        <v>10</v>
      </c>
      <c r="I30" s="82"/>
      <c r="J30" s="60" t="str">
        <f>IF(ISNUMBER(I30),ROUND(H30*I30,3),"")</f>
        <v/>
      </c>
      <c r="K30" s="61"/>
      <c r="L30" s="76">
        <f>ROUND(H30*K30,2)</f>
        <v>0</v>
      </c>
    </row>
    <row r="31" spans="1:14" x14ac:dyDescent="0.2">
      <c r="A31" s="71" t="s">
        <v>5</v>
      </c>
      <c r="B31" s="15"/>
      <c r="C31" s="12"/>
      <c r="D31" s="12"/>
      <c r="E31" s="12"/>
      <c r="F31" s="80"/>
      <c r="G31" s="6"/>
      <c r="H31" s="6"/>
      <c r="I31" s="6"/>
      <c r="J31" s="6"/>
      <c r="K31" s="6"/>
      <c r="L31" s="16"/>
    </row>
    <row r="32" spans="1:14" x14ac:dyDescent="0.2">
      <c r="A32" s="71" t="s">
        <v>7</v>
      </c>
      <c r="B32" s="15"/>
      <c r="C32" s="12"/>
      <c r="D32" s="12"/>
      <c r="E32" s="12"/>
      <c r="F32" s="121" t="s">
        <v>172</v>
      </c>
      <c r="G32" s="6"/>
      <c r="H32" s="6"/>
      <c r="I32" s="6"/>
      <c r="J32" s="6"/>
      <c r="K32" s="6"/>
      <c r="L32" s="16"/>
    </row>
    <row r="33" spans="1:12" ht="10.5" thickBot="1" x14ac:dyDescent="0.25">
      <c r="A33" s="71" t="s">
        <v>8</v>
      </c>
      <c r="B33" s="17"/>
      <c r="C33" s="14"/>
      <c r="D33" s="14"/>
      <c r="E33" s="14"/>
      <c r="F33" s="107" t="s">
        <v>130</v>
      </c>
      <c r="G33" s="7"/>
      <c r="H33" s="7"/>
      <c r="I33" s="7"/>
      <c r="J33" s="7"/>
      <c r="K33" s="7"/>
      <c r="L33" s="18"/>
    </row>
    <row r="34" spans="1:12" ht="20.5" thickBot="1" x14ac:dyDescent="0.25">
      <c r="A34" s="71" t="s">
        <v>6</v>
      </c>
      <c r="B34" s="77">
        <f>1+MAX($B$13:B33)</f>
        <v>6</v>
      </c>
      <c r="C34" s="59" t="s">
        <v>153</v>
      </c>
      <c r="D34" s="78"/>
      <c r="E34" s="59" t="s">
        <v>137</v>
      </c>
      <c r="F34" s="79" t="s">
        <v>154</v>
      </c>
      <c r="G34" s="59" t="s">
        <v>138</v>
      </c>
      <c r="H34" s="60">
        <v>10</v>
      </c>
      <c r="I34" s="82"/>
      <c r="J34" s="60" t="str">
        <f>IF(ISNUMBER(I34),ROUND(H34*I34,3),"")</f>
        <v/>
      </c>
      <c r="K34" s="61"/>
      <c r="L34" s="76">
        <f>ROUND(H34*K34,2)</f>
        <v>0</v>
      </c>
    </row>
    <row r="35" spans="1:12" x14ac:dyDescent="0.2">
      <c r="A35" s="71" t="s">
        <v>5</v>
      </c>
      <c r="B35" s="15"/>
      <c r="C35" s="12"/>
      <c r="D35" s="12"/>
      <c r="E35" s="12"/>
      <c r="F35" s="80"/>
      <c r="G35" s="6"/>
      <c r="H35" s="6"/>
      <c r="I35" s="6"/>
      <c r="J35" s="6"/>
      <c r="K35" s="6"/>
      <c r="L35" s="16"/>
    </row>
    <row r="36" spans="1:12" x14ac:dyDescent="0.2">
      <c r="A36" s="71" t="s">
        <v>7</v>
      </c>
      <c r="B36" s="15"/>
      <c r="C36" s="12"/>
      <c r="D36" s="12"/>
      <c r="E36" s="12"/>
      <c r="F36" s="121" t="s">
        <v>172</v>
      </c>
      <c r="G36" s="6"/>
      <c r="H36" s="6"/>
      <c r="I36" s="6"/>
      <c r="J36" s="6"/>
      <c r="K36" s="6"/>
      <c r="L36" s="16"/>
    </row>
    <row r="37" spans="1:12" ht="10.5" thickBot="1" x14ac:dyDescent="0.25">
      <c r="A37" s="71" t="s">
        <v>8</v>
      </c>
      <c r="B37" s="17"/>
      <c r="C37" s="14"/>
      <c r="D37" s="14"/>
      <c r="E37" s="14"/>
      <c r="F37" s="107" t="s">
        <v>130</v>
      </c>
      <c r="G37" s="7"/>
      <c r="H37" s="7"/>
      <c r="I37" s="7"/>
      <c r="J37" s="7"/>
      <c r="K37" s="7"/>
      <c r="L37" s="18"/>
    </row>
    <row r="38" spans="1:12" ht="11" thickBot="1" x14ac:dyDescent="0.25">
      <c r="A38" s="71" t="s">
        <v>6</v>
      </c>
      <c r="B38" s="77">
        <f>1+MAX($B$13:B37)</f>
        <v>7</v>
      </c>
      <c r="C38" s="59" t="s">
        <v>155</v>
      </c>
      <c r="D38" s="78"/>
      <c r="E38" s="59" t="s">
        <v>137</v>
      </c>
      <c r="F38" s="79" t="s">
        <v>156</v>
      </c>
      <c r="G38" s="59" t="s">
        <v>138</v>
      </c>
      <c r="H38" s="60">
        <v>10</v>
      </c>
      <c r="I38" s="82"/>
      <c r="J38" s="60" t="str">
        <f>IF(ISNUMBER(I38),ROUND(H38*I38,3),"")</f>
        <v/>
      </c>
      <c r="K38" s="61"/>
      <c r="L38" s="76">
        <f>ROUND(H38*K38,2)</f>
        <v>0</v>
      </c>
    </row>
    <row r="39" spans="1:12" x14ac:dyDescent="0.2">
      <c r="A39" s="71" t="s">
        <v>5</v>
      </c>
      <c r="B39" s="15"/>
      <c r="C39" s="12"/>
      <c r="D39" s="12"/>
      <c r="E39" s="12"/>
      <c r="F39" s="80"/>
      <c r="G39" s="6"/>
      <c r="H39" s="6"/>
      <c r="I39" s="6"/>
      <c r="J39" s="6"/>
      <c r="K39" s="6"/>
      <c r="L39" s="16"/>
    </row>
    <row r="40" spans="1:12" x14ac:dyDescent="0.2">
      <c r="A40" s="71" t="s">
        <v>7</v>
      </c>
      <c r="B40" s="15"/>
      <c r="C40" s="12"/>
      <c r="D40" s="12"/>
      <c r="E40" s="12"/>
      <c r="F40" s="121" t="s">
        <v>172</v>
      </c>
      <c r="G40" s="6"/>
      <c r="H40" s="6"/>
      <c r="I40" s="6"/>
      <c r="J40" s="6"/>
      <c r="K40" s="6"/>
      <c r="L40" s="16"/>
    </row>
    <row r="41" spans="1:12" ht="10.5" thickBot="1" x14ac:dyDescent="0.25">
      <c r="A41" s="71" t="s">
        <v>8</v>
      </c>
      <c r="B41" s="17"/>
      <c r="C41" s="14"/>
      <c r="D41" s="14"/>
      <c r="E41" s="14"/>
      <c r="F41" s="107" t="s">
        <v>130</v>
      </c>
      <c r="G41" s="7"/>
      <c r="H41" s="7"/>
      <c r="I41" s="7"/>
      <c r="J41" s="7"/>
      <c r="K41" s="7"/>
      <c r="L41" s="18"/>
    </row>
    <row r="42" spans="1:12" ht="11" thickBot="1" x14ac:dyDescent="0.25">
      <c r="A42" s="71" t="s">
        <v>6</v>
      </c>
      <c r="B42" s="77">
        <f>1+MAX($B$13:B41)</f>
        <v>8</v>
      </c>
      <c r="C42" s="59" t="s">
        <v>157</v>
      </c>
      <c r="D42" s="78"/>
      <c r="E42" s="59" t="s">
        <v>137</v>
      </c>
      <c r="F42" s="79" t="s">
        <v>158</v>
      </c>
      <c r="G42" s="59" t="s">
        <v>138</v>
      </c>
      <c r="H42" s="60">
        <v>18</v>
      </c>
      <c r="I42" s="82"/>
      <c r="J42" s="60" t="str">
        <f>IF(ISNUMBER(I42),ROUND(H42*I42,3),"")</f>
        <v/>
      </c>
      <c r="K42" s="61"/>
      <c r="L42" s="76">
        <f>ROUND(H42*K42,2)</f>
        <v>0</v>
      </c>
    </row>
    <row r="43" spans="1:12" x14ac:dyDescent="0.2">
      <c r="A43" s="71" t="s">
        <v>5</v>
      </c>
      <c r="B43" s="15"/>
      <c r="C43" s="12"/>
      <c r="D43" s="12"/>
      <c r="E43" s="12"/>
      <c r="F43" s="80"/>
      <c r="G43" s="6"/>
      <c r="H43" s="6"/>
      <c r="I43" s="6"/>
      <c r="J43" s="6"/>
      <c r="K43" s="6"/>
      <c r="L43" s="16"/>
    </row>
    <row r="44" spans="1:12" x14ac:dyDescent="0.2">
      <c r="A44" s="71" t="s">
        <v>7</v>
      </c>
      <c r="B44" s="15"/>
      <c r="C44" s="12"/>
      <c r="D44" s="12"/>
      <c r="E44" s="12"/>
      <c r="F44" s="121" t="s">
        <v>147</v>
      </c>
      <c r="G44" s="6"/>
      <c r="H44" s="6"/>
      <c r="I44" s="6"/>
      <c r="J44" s="6"/>
      <c r="K44" s="6"/>
      <c r="L44" s="16"/>
    </row>
    <row r="45" spans="1:12" ht="10.5" thickBot="1" x14ac:dyDescent="0.25">
      <c r="A45" s="71" t="s">
        <v>8</v>
      </c>
      <c r="B45" s="17"/>
      <c r="C45" s="14"/>
      <c r="D45" s="14"/>
      <c r="E45" s="14"/>
      <c r="F45" s="107" t="s">
        <v>130</v>
      </c>
      <c r="G45" s="7"/>
      <c r="H45" s="7"/>
      <c r="I45" s="7"/>
      <c r="J45" s="7"/>
      <c r="K45" s="7"/>
      <c r="L45" s="18"/>
    </row>
    <row r="46" spans="1:12" ht="11" thickBot="1" x14ac:dyDescent="0.25">
      <c r="A46" s="71" t="s">
        <v>6</v>
      </c>
      <c r="B46" s="77">
        <f>1+MAX($B$13:B45)</f>
        <v>9</v>
      </c>
      <c r="C46" s="59" t="s">
        <v>159</v>
      </c>
      <c r="D46" s="78"/>
      <c r="E46" s="59" t="s">
        <v>137</v>
      </c>
      <c r="F46" s="79" t="s">
        <v>160</v>
      </c>
      <c r="G46" s="59" t="s">
        <v>138</v>
      </c>
      <c r="H46" s="60">
        <v>36</v>
      </c>
      <c r="I46" s="82"/>
      <c r="J46" s="60" t="str">
        <f>IF(ISNUMBER(I46),ROUND(H46*I46,3),"")</f>
        <v/>
      </c>
      <c r="K46" s="61"/>
      <c r="L46" s="76">
        <f>ROUND(H46*K46,2)</f>
        <v>0</v>
      </c>
    </row>
    <row r="47" spans="1:12" x14ac:dyDescent="0.2">
      <c r="A47" s="71" t="s">
        <v>5</v>
      </c>
      <c r="B47" s="15"/>
      <c r="C47" s="12"/>
      <c r="D47" s="12"/>
      <c r="E47" s="12"/>
      <c r="F47" s="80" t="s">
        <v>161</v>
      </c>
      <c r="G47" s="6"/>
      <c r="H47" s="6"/>
      <c r="I47" s="6"/>
      <c r="J47" s="6"/>
      <c r="K47" s="6"/>
      <c r="L47" s="16"/>
    </row>
    <row r="48" spans="1:12" x14ac:dyDescent="0.2">
      <c r="A48" s="71" t="s">
        <v>7</v>
      </c>
      <c r="B48" s="15"/>
      <c r="C48" s="12"/>
      <c r="D48" s="12"/>
      <c r="E48" s="12"/>
      <c r="F48" s="121" t="s">
        <v>170</v>
      </c>
      <c r="G48" s="6"/>
      <c r="H48" s="6"/>
      <c r="I48" s="6"/>
      <c r="J48" s="6"/>
      <c r="K48" s="6"/>
      <c r="L48" s="16"/>
    </row>
    <row r="49" spans="1:12" ht="10.5" thickBot="1" x14ac:dyDescent="0.25">
      <c r="A49" s="71" t="s">
        <v>8</v>
      </c>
      <c r="B49" s="17"/>
      <c r="C49" s="14"/>
      <c r="D49" s="14"/>
      <c r="E49" s="14"/>
      <c r="F49" s="107" t="s">
        <v>130</v>
      </c>
      <c r="G49" s="7"/>
      <c r="H49" s="7"/>
      <c r="I49" s="7"/>
      <c r="J49" s="7"/>
      <c r="K49" s="7"/>
      <c r="L49" s="18"/>
    </row>
    <row r="50" spans="1:12" ht="11" thickBot="1" x14ac:dyDescent="0.25">
      <c r="A50" s="71" t="s">
        <v>6</v>
      </c>
      <c r="B50" s="77">
        <f>1+MAX($B$13:B49)</f>
        <v>10</v>
      </c>
      <c r="C50" s="59" t="s">
        <v>356</v>
      </c>
      <c r="D50" s="78"/>
      <c r="E50" s="59" t="s">
        <v>343</v>
      </c>
      <c r="F50" s="79" t="s">
        <v>160</v>
      </c>
      <c r="G50" s="59" t="s">
        <v>138</v>
      </c>
      <c r="H50" s="60">
        <v>10</v>
      </c>
      <c r="I50" s="82"/>
      <c r="J50" s="60" t="str">
        <f>IF(ISNUMBER(I50),ROUND(H50*I50,3),"")</f>
        <v/>
      </c>
      <c r="K50" s="61"/>
      <c r="L50" s="76">
        <f>ROUND(H50*K50,2)</f>
        <v>0</v>
      </c>
    </row>
    <row r="51" spans="1:12" x14ac:dyDescent="0.2">
      <c r="A51" s="71" t="s">
        <v>5</v>
      </c>
      <c r="B51" s="15"/>
      <c r="C51" s="12"/>
      <c r="D51" s="12"/>
      <c r="E51" s="12"/>
      <c r="F51" s="80" t="s">
        <v>169</v>
      </c>
      <c r="G51" s="6"/>
      <c r="H51" s="6"/>
      <c r="I51" s="6"/>
      <c r="J51" s="6"/>
      <c r="K51" s="6"/>
      <c r="L51" s="16"/>
    </row>
    <row r="52" spans="1:12" x14ac:dyDescent="0.2">
      <c r="A52" s="71" t="s">
        <v>7</v>
      </c>
      <c r="B52" s="15"/>
      <c r="C52" s="12"/>
      <c r="D52" s="12"/>
      <c r="E52" s="12"/>
      <c r="F52" s="121" t="s">
        <v>171</v>
      </c>
      <c r="G52" s="6"/>
      <c r="H52" s="6"/>
      <c r="I52" s="6"/>
      <c r="J52" s="6"/>
      <c r="K52" s="6"/>
      <c r="L52" s="16"/>
    </row>
    <row r="53" spans="1:12" ht="10.5" thickBot="1" x14ac:dyDescent="0.25">
      <c r="A53" s="71" t="s">
        <v>8</v>
      </c>
      <c r="B53" s="17"/>
      <c r="C53" s="14"/>
      <c r="D53" s="14"/>
      <c r="E53" s="14"/>
      <c r="F53" s="107" t="s">
        <v>357</v>
      </c>
      <c r="G53" s="7"/>
      <c r="H53" s="7"/>
      <c r="I53" s="7"/>
      <c r="J53" s="7"/>
      <c r="K53" s="7"/>
      <c r="L53" s="18"/>
    </row>
    <row r="54" spans="1:12" ht="13.5" thickBot="1" x14ac:dyDescent="0.25">
      <c r="A54" s="112" t="s">
        <v>82</v>
      </c>
      <c r="B54" s="113" t="s">
        <v>141</v>
      </c>
      <c r="C54" s="119" t="str">
        <f xml:space="preserve"> CONCATENATE("za Díl ",C13)</f>
        <v>za Díl MD1</v>
      </c>
      <c r="D54" s="115"/>
      <c r="E54" s="115"/>
      <c r="F54" s="114" t="s">
        <v>163</v>
      </c>
      <c r="G54" s="116"/>
      <c r="H54" s="116"/>
      <c r="I54" s="116"/>
      <c r="J54" s="117"/>
      <c r="K54" s="116"/>
      <c r="L54" s="118">
        <f>SUM(L14:L53)</f>
        <v>0</v>
      </c>
    </row>
    <row r="55" spans="1:12" ht="13.5" thickBot="1" x14ac:dyDescent="0.25">
      <c r="A55" s="70" t="s">
        <v>29</v>
      </c>
      <c r="B55" s="101" t="s">
        <v>19</v>
      </c>
      <c r="C55" s="102" t="s">
        <v>165</v>
      </c>
      <c r="D55" s="103"/>
      <c r="E55" s="103"/>
      <c r="F55" s="102" t="s">
        <v>162</v>
      </c>
      <c r="G55" s="104"/>
      <c r="H55" s="104"/>
      <c r="I55" s="104"/>
      <c r="J55" s="105"/>
      <c r="K55" s="104"/>
      <c r="L55" s="106"/>
    </row>
    <row r="56" spans="1:12" ht="20.5" thickBot="1" x14ac:dyDescent="0.25">
      <c r="A56" s="71" t="s">
        <v>6</v>
      </c>
      <c r="B56" s="77">
        <f>1+MAX($B$13:B55)</f>
        <v>11</v>
      </c>
      <c r="C56" s="59" t="s">
        <v>166</v>
      </c>
      <c r="D56" s="78"/>
      <c r="E56" s="59" t="s">
        <v>137</v>
      </c>
      <c r="F56" s="79" t="s">
        <v>167</v>
      </c>
      <c r="G56" s="59" t="s">
        <v>168</v>
      </c>
      <c r="H56" s="60">
        <v>2926</v>
      </c>
      <c r="I56" s="82"/>
      <c r="J56" s="60" t="str">
        <f>IF(ISNUMBER(I56),ROUND(H56*I56,3),"")</f>
        <v/>
      </c>
      <c r="K56" s="61"/>
      <c r="L56" s="76">
        <f>ROUND(H56*K56,2)</f>
        <v>0</v>
      </c>
    </row>
    <row r="57" spans="1:12" x14ac:dyDescent="0.2">
      <c r="A57" s="71" t="s">
        <v>5</v>
      </c>
      <c r="B57" s="15"/>
      <c r="C57" s="12"/>
      <c r="D57" s="12"/>
      <c r="E57" s="12"/>
      <c r="F57" s="80"/>
      <c r="G57" s="6"/>
      <c r="H57" s="6"/>
      <c r="I57" s="6"/>
      <c r="J57" s="6"/>
      <c r="K57" s="6"/>
      <c r="L57" s="16"/>
    </row>
    <row r="58" spans="1:12" x14ac:dyDescent="0.2">
      <c r="A58" s="71" t="s">
        <v>7</v>
      </c>
      <c r="B58" s="15"/>
      <c r="C58" s="12"/>
      <c r="D58" s="12"/>
      <c r="E58" s="12"/>
      <c r="F58" s="121" t="s">
        <v>174</v>
      </c>
      <c r="G58" s="6"/>
      <c r="H58" s="6"/>
      <c r="I58" s="6"/>
      <c r="J58" s="6"/>
      <c r="K58" s="6"/>
      <c r="L58" s="16"/>
    </row>
    <row r="59" spans="1:12" ht="10.5" thickBot="1" x14ac:dyDescent="0.25">
      <c r="A59" s="71" t="s">
        <v>8</v>
      </c>
      <c r="B59" s="17"/>
      <c r="C59" s="14"/>
      <c r="D59" s="14"/>
      <c r="E59" s="14"/>
      <c r="F59" s="107" t="s">
        <v>130</v>
      </c>
      <c r="G59" s="7"/>
      <c r="H59" s="7"/>
      <c r="I59" s="7"/>
      <c r="J59" s="7"/>
      <c r="K59" s="7"/>
      <c r="L59" s="18"/>
    </row>
    <row r="60" spans="1:12" ht="20.5" thickBot="1" x14ac:dyDescent="0.25">
      <c r="A60" s="71" t="s">
        <v>6</v>
      </c>
      <c r="B60" s="77">
        <f>1+MAX($B$13:B59)</f>
        <v>12</v>
      </c>
      <c r="C60" s="59" t="s">
        <v>175</v>
      </c>
      <c r="D60" s="78"/>
      <c r="E60" s="59" t="s">
        <v>137</v>
      </c>
      <c r="F60" s="79" t="s">
        <v>176</v>
      </c>
      <c r="G60" s="59" t="s">
        <v>168</v>
      </c>
      <c r="H60" s="60">
        <v>9052</v>
      </c>
      <c r="I60" s="82"/>
      <c r="J60" s="60" t="str">
        <f>IF(ISNUMBER(I60),ROUND(H60*I60,3),"")</f>
        <v/>
      </c>
      <c r="K60" s="61"/>
      <c r="L60" s="76">
        <f>ROUND(H60*K60,2)</f>
        <v>0</v>
      </c>
    </row>
    <row r="61" spans="1:12" x14ac:dyDescent="0.2">
      <c r="A61" s="71" t="s">
        <v>5</v>
      </c>
      <c r="B61" s="15"/>
      <c r="C61" s="12"/>
      <c r="D61" s="12"/>
      <c r="E61" s="12"/>
      <c r="F61" s="80"/>
      <c r="G61" s="6"/>
      <c r="H61" s="6"/>
      <c r="I61" s="6"/>
      <c r="J61" s="6"/>
      <c r="K61" s="6"/>
      <c r="L61" s="16"/>
    </row>
    <row r="62" spans="1:12" x14ac:dyDescent="0.2">
      <c r="A62" s="71" t="s">
        <v>7</v>
      </c>
      <c r="B62" s="15"/>
      <c r="C62" s="12"/>
      <c r="D62" s="12"/>
      <c r="E62" s="12"/>
      <c r="F62" s="121" t="s">
        <v>177</v>
      </c>
      <c r="G62" s="6"/>
      <c r="H62" s="6"/>
      <c r="I62" s="6"/>
      <c r="J62" s="6"/>
      <c r="K62" s="6"/>
      <c r="L62" s="16"/>
    </row>
    <row r="63" spans="1:12" ht="10.5" thickBot="1" x14ac:dyDescent="0.25">
      <c r="A63" s="71" t="s">
        <v>8</v>
      </c>
      <c r="B63" s="17"/>
      <c r="C63" s="14"/>
      <c r="D63" s="14"/>
      <c r="E63" s="14"/>
      <c r="F63" s="107" t="s">
        <v>130</v>
      </c>
      <c r="G63" s="7"/>
      <c r="H63" s="7"/>
      <c r="I63" s="7"/>
      <c r="J63" s="7"/>
      <c r="K63" s="7"/>
      <c r="L63" s="18"/>
    </row>
    <row r="64" spans="1:12" ht="13.5" thickBot="1" x14ac:dyDescent="0.25">
      <c r="A64" s="112" t="s">
        <v>82</v>
      </c>
      <c r="B64" s="113" t="s">
        <v>141</v>
      </c>
      <c r="C64" s="119" t="str">
        <f xml:space="preserve"> CONCATENATE("za Díl ",C55)</f>
        <v>za Díl M1</v>
      </c>
      <c r="D64" s="115"/>
      <c r="E64" s="115"/>
      <c r="F64" s="114" t="s">
        <v>162</v>
      </c>
      <c r="G64" s="116"/>
      <c r="H64" s="116"/>
      <c r="I64" s="116"/>
      <c r="J64" s="117"/>
      <c r="K64" s="116"/>
      <c r="L64" s="118">
        <f>SUM(L56:L63)</f>
        <v>0</v>
      </c>
    </row>
    <row r="65" spans="1:12" ht="13.5" thickBot="1" x14ac:dyDescent="0.25">
      <c r="A65" s="70" t="s">
        <v>29</v>
      </c>
      <c r="B65" s="101" t="s">
        <v>19</v>
      </c>
      <c r="C65" s="102" t="s">
        <v>178</v>
      </c>
      <c r="D65" s="103"/>
      <c r="E65" s="103"/>
      <c r="F65" s="102" t="s">
        <v>179</v>
      </c>
      <c r="G65" s="104"/>
      <c r="H65" s="104"/>
      <c r="I65" s="104"/>
      <c r="J65" s="105"/>
      <c r="K65" s="104"/>
      <c r="L65" s="106"/>
    </row>
    <row r="66" spans="1:12" ht="11" thickBot="1" x14ac:dyDescent="0.25">
      <c r="A66" s="71" t="s">
        <v>6</v>
      </c>
      <c r="B66" s="77">
        <f>1+MAX($B$13:B65)</f>
        <v>13</v>
      </c>
      <c r="C66" s="59" t="s">
        <v>180</v>
      </c>
      <c r="D66" s="78"/>
      <c r="E66" s="59" t="s">
        <v>137</v>
      </c>
      <c r="F66" s="79" t="s">
        <v>181</v>
      </c>
      <c r="G66" s="59" t="s">
        <v>138</v>
      </c>
      <c r="H66" s="60">
        <v>50</v>
      </c>
      <c r="I66" s="82"/>
      <c r="J66" s="60" t="str">
        <f>IF(ISNUMBER(I66),ROUND(H66*I66,3),"")</f>
        <v/>
      </c>
      <c r="K66" s="61"/>
      <c r="L66" s="76">
        <f>ROUND(H66*K66,2)</f>
        <v>0</v>
      </c>
    </row>
    <row r="67" spans="1:12" x14ac:dyDescent="0.2">
      <c r="A67" s="71" t="s">
        <v>5</v>
      </c>
      <c r="B67" s="15"/>
      <c r="C67" s="12"/>
      <c r="D67" s="12"/>
      <c r="E67" s="12"/>
      <c r="F67" s="80"/>
      <c r="G67" s="6"/>
      <c r="H67" s="6"/>
      <c r="I67" s="6"/>
      <c r="J67" s="6"/>
      <c r="K67" s="6"/>
      <c r="L67" s="16"/>
    </row>
    <row r="68" spans="1:12" x14ac:dyDescent="0.2">
      <c r="A68" s="71" t="s">
        <v>7</v>
      </c>
      <c r="B68" s="15"/>
      <c r="C68" s="12"/>
      <c r="D68" s="12"/>
      <c r="E68" s="12"/>
      <c r="F68" s="121" t="s">
        <v>182</v>
      </c>
      <c r="G68" s="6"/>
      <c r="H68" s="6"/>
      <c r="I68" s="6"/>
      <c r="J68" s="6"/>
      <c r="K68" s="6"/>
      <c r="L68" s="16"/>
    </row>
    <row r="69" spans="1:12" ht="10.5" thickBot="1" x14ac:dyDescent="0.25">
      <c r="A69" s="71" t="s">
        <v>8</v>
      </c>
      <c r="B69" s="17"/>
      <c r="C69" s="14"/>
      <c r="D69" s="14"/>
      <c r="E69" s="14"/>
      <c r="F69" s="107" t="s">
        <v>130</v>
      </c>
      <c r="G69" s="7"/>
      <c r="H69" s="7"/>
      <c r="I69" s="7"/>
      <c r="J69" s="7"/>
      <c r="K69" s="7"/>
      <c r="L69" s="18"/>
    </row>
    <row r="70" spans="1:12" ht="11" thickBot="1" x14ac:dyDescent="0.25">
      <c r="A70" s="71" t="s">
        <v>6</v>
      </c>
      <c r="B70" s="77">
        <f>1+MAX($B$13:B69)</f>
        <v>14</v>
      </c>
      <c r="C70" s="59" t="s">
        <v>345</v>
      </c>
      <c r="D70" s="78"/>
      <c r="E70" s="59" t="s">
        <v>343</v>
      </c>
      <c r="F70" s="79" t="s">
        <v>183</v>
      </c>
      <c r="G70" s="59" t="s">
        <v>138</v>
      </c>
      <c r="H70" s="60">
        <v>28</v>
      </c>
      <c r="I70" s="82"/>
      <c r="J70" s="60" t="str">
        <f>IF(ISNUMBER(I70),ROUND(H70*I70,3),"")</f>
        <v/>
      </c>
      <c r="K70" s="61"/>
      <c r="L70" s="76">
        <f>ROUND(H70*K70,2)</f>
        <v>0</v>
      </c>
    </row>
    <row r="71" spans="1:12" x14ac:dyDescent="0.2">
      <c r="A71" s="71" t="s">
        <v>5</v>
      </c>
      <c r="B71" s="15"/>
      <c r="C71" s="12"/>
      <c r="D71" s="12"/>
      <c r="E71" s="12"/>
      <c r="F71" s="80"/>
      <c r="G71" s="6"/>
      <c r="H71" s="6"/>
      <c r="I71" s="6"/>
      <c r="J71" s="6"/>
      <c r="K71" s="6"/>
      <c r="L71" s="16"/>
    </row>
    <row r="72" spans="1:12" x14ac:dyDescent="0.2">
      <c r="A72" s="71" t="s">
        <v>7</v>
      </c>
      <c r="B72" s="15"/>
      <c r="C72" s="12"/>
      <c r="D72" s="12"/>
      <c r="E72" s="12"/>
      <c r="F72" s="121" t="s">
        <v>182</v>
      </c>
      <c r="G72" s="6"/>
      <c r="H72" s="6"/>
      <c r="I72" s="6"/>
      <c r="J72" s="6"/>
      <c r="K72" s="6"/>
      <c r="L72" s="16"/>
    </row>
    <row r="73" spans="1:12" ht="10.5" thickBot="1" x14ac:dyDescent="0.25">
      <c r="A73" s="71" t="s">
        <v>8</v>
      </c>
      <c r="B73" s="17"/>
      <c r="C73" s="14"/>
      <c r="D73" s="14"/>
      <c r="E73" s="14"/>
      <c r="F73" s="107" t="s">
        <v>359</v>
      </c>
      <c r="G73" s="7"/>
      <c r="H73" s="7"/>
      <c r="I73" s="7"/>
      <c r="J73" s="7"/>
      <c r="K73" s="7"/>
      <c r="L73" s="18"/>
    </row>
    <row r="74" spans="1:12" ht="11" thickBot="1" x14ac:dyDescent="0.25">
      <c r="A74" s="71" t="s">
        <v>6</v>
      </c>
      <c r="B74" s="77">
        <f>1+MAX($B$13:B73)</f>
        <v>15</v>
      </c>
      <c r="C74" s="59" t="s">
        <v>346</v>
      </c>
      <c r="D74" s="78"/>
      <c r="E74" s="59" t="s">
        <v>343</v>
      </c>
      <c r="F74" s="79" t="s">
        <v>184</v>
      </c>
      <c r="G74" s="59" t="s">
        <v>138</v>
      </c>
      <c r="H74" s="60">
        <v>20</v>
      </c>
      <c r="I74" s="82"/>
      <c r="J74" s="60" t="str">
        <f>IF(ISNUMBER(I74),ROUND(H74*I74,3),"")</f>
        <v/>
      </c>
      <c r="K74" s="61"/>
      <c r="L74" s="76">
        <f>ROUND(H74*K74,2)</f>
        <v>0</v>
      </c>
    </row>
    <row r="75" spans="1:12" x14ac:dyDescent="0.2">
      <c r="A75" s="71" t="s">
        <v>5</v>
      </c>
      <c r="B75" s="15"/>
      <c r="C75" s="12"/>
      <c r="D75" s="12"/>
      <c r="E75" s="12"/>
      <c r="F75" s="80"/>
      <c r="G75" s="6"/>
      <c r="H75" s="6"/>
      <c r="I75" s="6"/>
      <c r="J75" s="6"/>
      <c r="K75" s="6"/>
      <c r="L75" s="16"/>
    </row>
    <row r="76" spans="1:12" x14ac:dyDescent="0.2">
      <c r="A76" s="71" t="s">
        <v>7</v>
      </c>
      <c r="B76" s="15"/>
      <c r="C76" s="12"/>
      <c r="D76" s="12"/>
      <c r="E76" s="12"/>
      <c r="F76" s="121" t="s">
        <v>182</v>
      </c>
      <c r="G76" s="6"/>
      <c r="H76" s="6"/>
      <c r="I76" s="6"/>
      <c r="J76" s="6"/>
      <c r="K76" s="6"/>
      <c r="L76" s="16"/>
    </row>
    <row r="77" spans="1:12" ht="10.5" thickBot="1" x14ac:dyDescent="0.25">
      <c r="A77" s="71" t="s">
        <v>8</v>
      </c>
      <c r="B77" s="17"/>
      <c r="C77" s="14"/>
      <c r="D77" s="14"/>
      <c r="E77" s="14"/>
      <c r="F77" s="107" t="s">
        <v>360</v>
      </c>
      <c r="G77" s="7"/>
      <c r="H77" s="7"/>
      <c r="I77" s="7"/>
      <c r="J77" s="7"/>
      <c r="K77" s="7"/>
      <c r="L77" s="18"/>
    </row>
    <row r="78" spans="1:12" ht="11" thickBot="1" x14ac:dyDescent="0.25">
      <c r="A78" s="71" t="s">
        <v>6</v>
      </c>
      <c r="B78" s="77">
        <f>1+MAX($B$13:B77)</f>
        <v>16</v>
      </c>
      <c r="C78" s="59" t="s">
        <v>347</v>
      </c>
      <c r="D78" s="78"/>
      <c r="E78" s="59" t="s">
        <v>343</v>
      </c>
      <c r="F78" s="79" t="s">
        <v>185</v>
      </c>
      <c r="G78" s="59" t="s">
        <v>138</v>
      </c>
      <c r="H78" s="60">
        <v>36</v>
      </c>
      <c r="I78" s="82"/>
      <c r="J78" s="60" t="str">
        <f>IF(ISNUMBER(I78),ROUND(H78*I78,3),"")</f>
        <v/>
      </c>
      <c r="K78" s="61"/>
      <c r="L78" s="76">
        <f>ROUND(H78*K78,2)</f>
        <v>0</v>
      </c>
    </row>
    <row r="79" spans="1:12" x14ac:dyDescent="0.2">
      <c r="A79" s="71" t="s">
        <v>5</v>
      </c>
      <c r="B79" s="15"/>
      <c r="C79" s="12"/>
      <c r="D79" s="12"/>
      <c r="E79" s="12"/>
      <c r="F79" s="80"/>
      <c r="G79" s="6"/>
      <c r="H79" s="6"/>
      <c r="I79" s="6"/>
      <c r="J79" s="6"/>
      <c r="K79" s="6"/>
      <c r="L79" s="16"/>
    </row>
    <row r="80" spans="1:12" x14ac:dyDescent="0.2">
      <c r="A80" s="71" t="s">
        <v>7</v>
      </c>
      <c r="B80" s="15"/>
      <c r="C80" s="12"/>
      <c r="D80" s="12"/>
      <c r="E80" s="12"/>
      <c r="F80" s="121" t="s">
        <v>182</v>
      </c>
      <c r="G80" s="6"/>
      <c r="H80" s="6"/>
      <c r="I80" s="6"/>
      <c r="J80" s="6"/>
      <c r="K80" s="6"/>
      <c r="L80" s="16"/>
    </row>
    <row r="81" spans="1:12" ht="10.5" thickBot="1" x14ac:dyDescent="0.25">
      <c r="A81" s="71" t="s">
        <v>8</v>
      </c>
      <c r="B81" s="17"/>
      <c r="C81" s="14"/>
      <c r="D81" s="14"/>
      <c r="E81" s="14"/>
      <c r="F81" s="107" t="s">
        <v>361</v>
      </c>
      <c r="G81" s="7"/>
      <c r="H81" s="7"/>
      <c r="I81" s="7"/>
      <c r="J81" s="7"/>
      <c r="K81" s="7"/>
      <c r="L81" s="18"/>
    </row>
    <row r="82" spans="1:12" ht="11" thickBot="1" x14ac:dyDescent="0.25">
      <c r="A82" s="71" t="s">
        <v>6</v>
      </c>
      <c r="B82" s="77">
        <f>1+MAX($B$13:B81)</f>
        <v>17</v>
      </c>
      <c r="C82" s="59" t="s">
        <v>186</v>
      </c>
      <c r="D82" s="78"/>
      <c r="E82" s="59" t="s">
        <v>137</v>
      </c>
      <c r="F82" s="79" t="s">
        <v>187</v>
      </c>
      <c r="G82" s="59" t="s">
        <v>138</v>
      </c>
      <c r="H82" s="60">
        <v>80</v>
      </c>
      <c r="I82" s="82"/>
      <c r="J82" s="60" t="str">
        <f>IF(ISNUMBER(I82),ROUND(H82*I82,3),"")</f>
        <v/>
      </c>
      <c r="K82" s="61"/>
      <c r="L82" s="76">
        <f>ROUND(H82*K82,2)</f>
        <v>0</v>
      </c>
    </row>
    <row r="83" spans="1:12" x14ac:dyDescent="0.2">
      <c r="A83" s="71" t="s">
        <v>5</v>
      </c>
      <c r="B83" s="15"/>
      <c r="C83" s="12"/>
      <c r="D83" s="12"/>
      <c r="E83" s="12"/>
      <c r="F83" s="80"/>
      <c r="G83" s="6"/>
      <c r="H83" s="6"/>
      <c r="I83" s="6"/>
      <c r="J83" s="6"/>
      <c r="K83" s="6"/>
      <c r="L83" s="16"/>
    </row>
    <row r="84" spans="1:12" x14ac:dyDescent="0.2">
      <c r="A84" s="71" t="s">
        <v>7</v>
      </c>
      <c r="B84" s="15"/>
      <c r="C84" s="12"/>
      <c r="D84" s="12"/>
      <c r="E84" s="12"/>
      <c r="F84" s="121" t="s">
        <v>182</v>
      </c>
      <c r="G84" s="6"/>
      <c r="H84" s="6"/>
      <c r="I84" s="6"/>
      <c r="J84" s="6"/>
      <c r="K84" s="6"/>
      <c r="L84" s="16"/>
    </row>
    <row r="85" spans="1:12" ht="10.5" thickBot="1" x14ac:dyDescent="0.25">
      <c r="A85" s="71" t="s">
        <v>8</v>
      </c>
      <c r="B85" s="17"/>
      <c r="C85" s="14"/>
      <c r="D85" s="14"/>
      <c r="E85" s="14"/>
      <c r="F85" s="107" t="s">
        <v>130</v>
      </c>
      <c r="G85" s="7"/>
      <c r="H85" s="7"/>
      <c r="I85" s="7"/>
      <c r="J85" s="7"/>
      <c r="K85" s="7"/>
      <c r="L85" s="18"/>
    </row>
    <row r="86" spans="1:12" ht="11" thickBot="1" x14ac:dyDescent="0.25">
      <c r="A86" s="71" t="s">
        <v>6</v>
      </c>
      <c r="B86" s="77">
        <f>1+MAX($B$13:B85)</f>
        <v>18</v>
      </c>
      <c r="C86" s="59" t="s">
        <v>188</v>
      </c>
      <c r="D86" s="78"/>
      <c r="E86" s="59" t="s">
        <v>137</v>
      </c>
      <c r="F86" s="79" t="s">
        <v>189</v>
      </c>
      <c r="G86" s="59" t="s">
        <v>138</v>
      </c>
      <c r="H86" s="60">
        <v>30</v>
      </c>
      <c r="I86" s="82"/>
      <c r="J86" s="60" t="str">
        <f>IF(ISNUMBER(I86),ROUND(H86*I86,3),"")</f>
        <v/>
      </c>
      <c r="K86" s="61"/>
      <c r="L86" s="76">
        <f>ROUND(H86*K86,2)</f>
        <v>0</v>
      </c>
    </row>
    <row r="87" spans="1:12" x14ac:dyDescent="0.2">
      <c r="A87" s="71" t="s">
        <v>5</v>
      </c>
      <c r="B87" s="15"/>
      <c r="C87" s="12"/>
      <c r="D87" s="12"/>
      <c r="E87" s="12"/>
      <c r="F87" s="80"/>
      <c r="G87" s="6"/>
      <c r="H87" s="6"/>
      <c r="I87" s="6"/>
      <c r="J87" s="6"/>
      <c r="K87" s="6"/>
      <c r="L87" s="16"/>
    </row>
    <row r="88" spans="1:12" x14ac:dyDescent="0.2">
      <c r="A88" s="71" t="s">
        <v>7</v>
      </c>
      <c r="B88" s="15"/>
      <c r="C88" s="12"/>
      <c r="D88" s="12"/>
      <c r="E88" s="12"/>
      <c r="F88" s="121" t="s">
        <v>182</v>
      </c>
      <c r="G88" s="6"/>
      <c r="H88" s="6"/>
      <c r="I88" s="6"/>
      <c r="J88" s="6"/>
      <c r="K88" s="6"/>
      <c r="L88" s="16"/>
    </row>
    <row r="89" spans="1:12" ht="10.5" thickBot="1" x14ac:dyDescent="0.25">
      <c r="A89" s="71" t="s">
        <v>8</v>
      </c>
      <c r="B89" s="17"/>
      <c r="C89" s="14"/>
      <c r="D89" s="14"/>
      <c r="E89" s="14"/>
      <c r="F89" s="107" t="s">
        <v>130</v>
      </c>
      <c r="G89" s="7"/>
      <c r="H89" s="7"/>
      <c r="I89" s="7"/>
      <c r="J89" s="7"/>
      <c r="K89" s="7"/>
      <c r="L89" s="18"/>
    </row>
    <row r="90" spans="1:12" ht="11" thickBot="1" x14ac:dyDescent="0.25">
      <c r="A90" s="71" t="s">
        <v>6</v>
      </c>
      <c r="B90" s="77">
        <f>1+MAX($B$13:B89)</f>
        <v>19</v>
      </c>
      <c r="C90" s="59" t="s">
        <v>190</v>
      </c>
      <c r="D90" s="78"/>
      <c r="E90" s="59" t="s">
        <v>137</v>
      </c>
      <c r="F90" s="79" t="s">
        <v>191</v>
      </c>
      <c r="G90" s="59" t="s">
        <v>138</v>
      </c>
      <c r="H90" s="60">
        <v>15</v>
      </c>
      <c r="I90" s="82"/>
      <c r="J90" s="60" t="str">
        <f>IF(ISNUMBER(I90),ROUND(H90*I90,3),"")</f>
        <v/>
      </c>
      <c r="K90" s="61"/>
      <c r="L90" s="76">
        <f>ROUND(H90*K90,2)</f>
        <v>0</v>
      </c>
    </row>
    <row r="91" spans="1:12" x14ac:dyDescent="0.2">
      <c r="A91" s="71" t="s">
        <v>5</v>
      </c>
      <c r="B91" s="15"/>
      <c r="C91" s="12"/>
      <c r="D91" s="12"/>
      <c r="E91" s="12"/>
      <c r="F91" s="80"/>
      <c r="G91" s="6"/>
      <c r="H91" s="6"/>
      <c r="I91" s="6"/>
      <c r="J91" s="6"/>
      <c r="K91" s="6"/>
      <c r="L91" s="16"/>
    </row>
    <row r="92" spans="1:12" x14ac:dyDescent="0.2">
      <c r="A92" s="71" t="s">
        <v>7</v>
      </c>
      <c r="B92" s="15"/>
      <c r="C92" s="12"/>
      <c r="D92" s="12"/>
      <c r="E92" s="12"/>
      <c r="F92" s="121" t="s">
        <v>192</v>
      </c>
      <c r="G92" s="6"/>
      <c r="H92" s="6"/>
      <c r="I92" s="6"/>
      <c r="J92" s="6"/>
      <c r="K92" s="6"/>
      <c r="L92" s="16"/>
    </row>
    <row r="93" spans="1:12" ht="10.5" thickBot="1" x14ac:dyDescent="0.25">
      <c r="A93" s="71" t="s">
        <v>8</v>
      </c>
      <c r="B93" s="17"/>
      <c r="C93" s="14"/>
      <c r="D93" s="14"/>
      <c r="E93" s="14"/>
      <c r="F93" s="107" t="s">
        <v>130</v>
      </c>
      <c r="G93" s="7"/>
      <c r="H93" s="7"/>
      <c r="I93" s="7"/>
      <c r="J93" s="7"/>
      <c r="K93" s="7"/>
      <c r="L93" s="18"/>
    </row>
    <row r="94" spans="1:12" ht="20.5" thickBot="1" x14ac:dyDescent="0.25">
      <c r="A94" s="71" t="s">
        <v>6</v>
      </c>
      <c r="B94" s="77">
        <f>1+MAX($B$13:B93)</f>
        <v>20</v>
      </c>
      <c r="C94" s="59" t="s">
        <v>350</v>
      </c>
      <c r="D94" s="78"/>
      <c r="E94" s="59" t="s">
        <v>343</v>
      </c>
      <c r="F94" s="79" t="s">
        <v>351</v>
      </c>
      <c r="G94" s="59" t="s">
        <v>138</v>
      </c>
      <c r="H94" s="60">
        <v>40</v>
      </c>
      <c r="I94" s="82"/>
      <c r="J94" s="60" t="str">
        <f>IF(ISNUMBER(I94),ROUND(H94*I94,3),"")</f>
        <v/>
      </c>
      <c r="K94" s="61"/>
      <c r="L94" s="76">
        <f>ROUND(H94*K94,2)</f>
        <v>0</v>
      </c>
    </row>
    <row r="95" spans="1:12" x14ac:dyDescent="0.2">
      <c r="A95" s="71" t="s">
        <v>5</v>
      </c>
      <c r="B95" s="15"/>
      <c r="C95" s="12"/>
      <c r="D95" s="12"/>
      <c r="E95" s="12"/>
      <c r="F95" s="80"/>
      <c r="G95" s="6"/>
      <c r="H95" s="6"/>
      <c r="I95" s="6"/>
      <c r="J95" s="6"/>
      <c r="K95" s="6"/>
      <c r="L95" s="16"/>
    </row>
    <row r="96" spans="1:12" x14ac:dyDescent="0.2">
      <c r="A96" s="71" t="s">
        <v>7</v>
      </c>
      <c r="B96" s="15"/>
      <c r="C96" s="12"/>
      <c r="D96" s="12"/>
      <c r="E96" s="12"/>
      <c r="F96" s="121" t="s">
        <v>193</v>
      </c>
      <c r="G96" s="6"/>
      <c r="H96" s="6"/>
      <c r="I96" s="6"/>
      <c r="J96" s="6"/>
      <c r="K96" s="6"/>
      <c r="L96" s="16"/>
    </row>
    <row r="97" spans="1:12" ht="10.5" thickBot="1" x14ac:dyDescent="0.25">
      <c r="A97" s="71" t="s">
        <v>8</v>
      </c>
      <c r="B97" s="17"/>
      <c r="C97" s="14"/>
      <c r="D97" s="14"/>
      <c r="E97" s="14"/>
      <c r="F97" s="107" t="s">
        <v>354</v>
      </c>
      <c r="G97" s="7"/>
      <c r="H97" s="7"/>
      <c r="I97" s="7"/>
      <c r="J97" s="7"/>
      <c r="K97" s="7"/>
      <c r="L97" s="18"/>
    </row>
    <row r="98" spans="1:12" ht="20.5" thickBot="1" x14ac:dyDescent="0.25">
      <c r="A98" s="71" t="s">
        <v>6</v>
      </c>
      <c r="B98" s="77">
        <f>1+MAX($B$13:B97)</f>
        <v>21</v>
      </c>
      <c r="C98" s="59" t="s">
        <v>352</v>
      </c>
      <c r="D98" s="78"/>
      <c r="E98" s="59" t="s">
        <v>343</v>
      </c>
      <c r="F98" s="79" t="s">
        <v>353</v>
      </c>
      <c r="G98" s="59" t="s">
        <v>138</v>
      </c>
      <c r="H98" s="60">
        <v>42</v>
      </c>
      <c r="I98" s="82"/>
      <c r="J98" s="60" t="str">
        <f>IF(ISNUMBER(I98),ROUND(H98*I98,3),"")</f>
        <v/>
      </c>
      <c r="K98" s="61"/>
      <c r="L98" s="76">
        <f>ROUND(H98*K98,2)</f>
        <v>0</v>
      </c>
    </row>
    <row r="99" spans="1:12" x14ac:dyDescent="0.2">
      <c r="A99" s="71" t="s">
        <v>5</v>
      </c>
      <c r="B99" s="15"/>
      <c r="C99" s="12"/>
      <c r="D99" s="12"/>
      <c r="E99" s="12"/>
      <c r="F99" s="80"/>
      <c r="G99" s="6"/>
      <c r="H99" s="6"/>
      <c r="I99" s="6"/>
      <c r="J99" s="6"/>
      <c r="K99" s="6"/>
      <c r="L99" s="16"/>
    </row>
    <row r="100" spans="1:12" x14ac:dyDescent="0.2">
      <c r="A100" s="71" t="s">
        <v>7</v>
      </c>
      <c r="B100" s="15"/>
      <c r="C100" s="12"/>
      <c r="D100" s="12"/>
      <c r="E100" s="12"/>
      <c r="F100" s="121" t="s">
        <v>193</v>
      </c>
      <c r="G100" s="6"/>
      <c r="H100" s="6"/>
      <c r="I100" s="6"/>
      <c r="J100" s="6"/>
      <c r="K100" s="6"/>
      <c r="L100" s="16"/>
    </row>
    <row r="101" spans="1:12" ht="10.5" thickBot="1" x14ac:dyDescent="0.25">
      <c r="A101" s="71" t="s">
        <v>8</v>
      </c>
      <c r="B101" s="17"/>
      <c r="C101" s="14"/>
      <c r="D101" s="14"/>
      <c r="E101" s="14"/>
      <c r="F101" s="107" t="s">
        <v>355</v>
      </c>
      <c r="G101" s="7"/>
      <c r="H101" s="7"/>
      <c r="I101" s="7"/>
      <c r="J101" s="7"/>
      <c r="K101" s="7"/>
      <c r="L101" s="18"/>
    </row>
    <row r="102" spans="1:12" ht="11" thickBot="1" x14ac:dyDescent="0.25">
      <c r="A102" s="71" t="s">
        <v>6</v>
      </c>
      <c r="B102" s="77">
        <f>1+MAX($B$13:B101)</f>
        <v>22</v>
      </c>
      <c r="C102" s="59" t="s">
        <v>363</v>
      </c>
      <c r="D102" s="78"/>
      <c r="E102" s="59" t="s">
        <v>343</v>
      </c>
      <c r="F102" s="79" t="s">
        <v>194</v>
      </c>
      <c r="G102" s="59" t="s">
        <v>138</v>
      </c>
      <c r="H102" s="60">
        <v>15</v>
      </c>
      <c r="I102" s="82"/>
      <c r="J102" s="60" t="str">
        <f>IF(ISNUMBER(I102),ROUND(H102*I102,3),"")</f>
        <v/>
      </c>
      <c r="K102" s="61"/>
      <c r="L102" s="76">
        <f>ROUND(H102*K102,2)</f>
        <v>0</v>
      </c>
    </row>
    <row r="103" spans="1:12" x14ac:dyDescent="0.2">
      <c r="A103" s="71" t="s">
        <v>5</v>
      </c>
      <c r="B103" s="15"/>
      <c r="C103" s="12"/>
      <c r="D103" s="12"/>
      <c r="E103" s="12"/>
      <c r="F103" s="80"/>
      <c r="G103" s="6"/>
      <c r="H103" s="6"/>
      <c r="I103" s="6"/>
      <c r="J103" s="6"/>
      <c r="K103" s="6"/>
      <c r="L103" s="16"/>
    </row>
    <row r="104" spans="1:12" x14ac:dyDescent="0.2">
      <c r="A104" s="71" t="s">
        <v>7</v>
      </c>
      <c r="B104" s="15"/>
      <c r="C104" s="12"/>
      <c r="D104" s="12"/>
      <c r="E104" s="12"/>
      <c r="F104" s="121" t="s">
        <v>193</v>
      </c>
      <c r="G104" s="6"/>
      <c r="H104" s="6"/>
      <c r="I104" s="6"/>
      <c r="J104" s="6"/>
      <c r="K104" s="6"/>
      <c r="L104" s="16"/>
    </row>
    <row r="105" spans="1:12" ht="10.5" thickBot="1" x14ac:dyDescent="0.25">
      <c r="A105" s="71" t="s">
        <v>8</v>
      </c>
      <c r="B105" s="17"/>
      <c r="C105" s="14"/>
      <c r="D105" s="14"/>
      <c r="E105" s="14"/>
      <c r="F105" s="107" t="s">
        <v>362</v>
      </c>
      <c r="G105" s="7"/>
      <c r="H105" s="7"/>
      <c r="I105" s="7"/>
      <c r="J105" s="7"/>
      <c r="K105" s="7"/>
      <c r="L105" s="18"/>
    </row>
    <row r="106" spans="1:12" ht="13.5" thickBot="1" x14ac:dyDescent="0.25">
      <c r="A106" s="112" t="s">
        <v>82</v>
      </c>
      <c r="B106" s="113" t="s">
        <v>141</v>
      </c>
      <c r="C106" s="119" t="str">
        <f xml:space="preserve"> CONCATENATE("za Díl ",C65)</f>
        <v>za Díl M2</v>
      </c>
      <c r="D106" s="115"/>
      <c r="E106" s="115"/>
      <c r="F106" s="114" t="s">
        <v>179</v>
      </c>
      <c r="G106" s="116"/>
      <c r="H106" s="116"/>
      <c r="I106" s="116"/>
      <c r="J106" s="117"/>
      <c r="K106" s="116"/>
      <c r="L106" s="118">
        <f>SUM(L66:L105)</f>
        <v>0</v>
      </c>
    </row>
    <row r="107" spans="1:12" ht="13.5" thickBot="1" x14ac:dyDescent="0.25">
      <c r="A107" s="70" t="s">
        <v>29</v>
      </c>
      <c r="B107" s="101" t="s">
        <v>19</v>
      </c>
      <c r="C107" s="102" t="s">
        <v>195</v>
      </c>
      <c r="D107" s="103"/>
      <c r="E107" s="103"/>
      <c r="F107" s="102" t="s">
        <v>196</v>
      </c>
      <c r="G107" s="104"/>
      <c r="H107" s="104"/>
      <c r="I107" s="104"/>
      <c r="J107" s="105"/>
      <c r="K107" s="104"/>
      <c r="L107" s="106"/>
    </row>
    <row r="108" spans="1:12" ht="11" thickBot="1" x14ac:dyDescent="0.25">
      <c r="A108" s="71" t="s">
        <v>6</v>
      </c>
      <c r="B108" s="77">
        <f>1+MAX($B$13:B107)</f>
        <v>23</v>
      </c>
      <c r="C108" s="59" t="s">
        <v>197</v>
      </c>
      <c r="D108" s="78"/>
      <c r="E108" s="59" t="s">
        <v>137</v>
      </c>
      <c r="F108" s="79" t="s">
        <v>198</v>
      </c>
      <c r="G108" s="59" t="s">
        <v>199</v>
      </c>
      <c r="H108" s="60">
        <v>96</v>
      </c>
      <c r="I108" s="82"/>
      <c r="J108" s="60" t="str">
        <f>IF(ISNUMBER(I108),ROUND(H108*I108,3),"")</f>
        <v/>
      </c>
      <c r="K108" s="61"/>
      <c r="L108" s="76">
        <f>ROUND(H108*K108,2)</f>
        <v>0</v>
      </c>
    </row>
    <row r="109" spans="1:12" x14ac:dyDescent="0.2">
      <c r="A109" s="71" t="s">
        <v>5</v>
      </c>
      <c r="B109" s="15"/>
      <c r="C109" s="12"/>
      <c r="D109" s="12"/>
      <c r="E109" s="12"/>
      <c r="F109" s="80" t="s">
        <v>311</v>
      </c>
      <c r="G109" s="6"/>
      <c r="H109" s="6"/>
      <c r="I109" s="6"/>
      <c r="J109" s="6"/>
      <c r="K109" s="6"/>
      <c r="L109" s="16"/>
    </row>
    <row r="110" spans="1:12" ht="10.5" x14ac:dyDescent="0.2">
      <c r="A110" s="71" t="s">
        <v>7</v>
      </c>
      <c r="B110" s="15"/>
      <c r="C110" s="12"/>
      <c r="D110" s="12"/>
      <c r="E110" s="12"/>
      <c r="F110" s="121" t="s">
        <v>200</v>
      </c>
      <c r="G110" s="6"/>
      <c r="H110" s="6"/>
      <c r="I110" s="6"/>
      <c r="J110" s="6"/>
      <c r="K110" s="6"/>
      <c r="L110" s="16"/>
    </row>
    <row r="111" spans="1:12" ht="10.5" thickBot="1" x14ac:dyDescent="0.25">
      <c r="A111" s="71" t="s">
        <v>8</v>
      </c>
      <c r="B111" s="17"/>
      <c r="C111" s="14"/>
      <c r="D111" s="14"/>
      <c r="E111" s="14"/>
      <c r="F111" s="107" t="s">
        <v>130</v>
      </c>
      <c r="G111" s="7"/>
      <c r="H111" s="7"/>
      <c r="I111" s="7"/>
      <c r="J111" s="7"/>
      <c r="K111" s="7"/>
      <c r="L111" s="18"/>
    </row>
    <row r="112" spans="1:12" ht="11" thickBot="1" x14ac:dyDescent="0.25">
      <c r="A112" s="71" t="s">
        <v>6</v>
      </c>
      <c r="B112" s="77">
        <f>1+MAX($B$13:B111)</f>
        <v>24</v>
      </c>
      <c r="C112" s="59" t="s">
        <v>201</v>
      </c>
      <c r="D112" s="78"/>
      <c r="E112" s="59" t="s">
        <v>137</v>
      </c>
      <c r="F112" s="79" t="s">
        <v>202</v>
      </c>
      <c r="G112" s="59" t="s">
        <v>138</v>
      </c>
      <c r="H112" s="60">
        <v>192</v>
      </c>
      <c r="I112" s="82"/>
      <c r="J112" s="60" t="str">
        <f>IF(ISNUMBER(I112),ROUND(H112*I112,3),"")</f>
        <v/>
      </c>
      <c r="K112" s="61"/>
      <c r="L112" s="76">
        <f>ROUND(H112*K112,2)</f>
        <v>0</v>
      </c>
    </row>
    <row r="113" spans="1:12" x14ac:dyDescent="0.2">
      <c r="A113" s="71" t="s">
        <v>5</v>
      </c>
      <c r="B113" s="15"/>
      <c r="C113" s="12"/>
      <c r="D113" s="12"/>
      <c r="E113" s="12"/>
      <c r="F113" s="80"/>
      <c r="G113" s="6"/>
      <c r="H113" s="6"/>
      <c r="I113" s="6"/>
      <c r="J113" s="6"/>
      <c r="K113" s="6"/>
      <c r="L113" s="16"/>
    </row>
    <row r="114" spans="1:12" ht="10.5" x14ac:dyDescent="0.2">
      <c r="A114" s="71" t="s">
        <v>7</v>
      </c>
      <c r="B114" s="15"/>
      <c r="C114" s="12"/>
      <c r="D114" s="12"/>
      <c r="E114" s="12"/>
      <c r="F114" s="121" t="s">
        <v>200</v>
      </c>
      <c r="G114" s="6"/>
      <c r="H114" s="6"/>
      <c r="I114" s="6"/>
      <c r="J114" s="6"/>
      <c r="K114" s="6"/>
      <c r="L114" s="16"/>
    </row>
    <row r="115" spans="1:12" ht="10.5" thickBot="1" x14ac:dyDescent="0.25">
      <c r="A115" s="71" t="s">
        <v>8</v>
      </c>
      <c r="B115" s="17"/>
      <c r="C115" s="14"/>
      <c r="D115" s="14"/>
      <c r="E115" s="14"/>
      <c r="F115" s="107" t="s">
        <v>130</v>
      </c>
      <c r="G115" s="7"/>
      <c r="H115" s="7"/>
      <c r="I115" s="7"/>
      <c r="J115" s="7"/>
      <c r="K115" s="7"/>
      <c r="L115" s="18"/>
    </row>
    <row r="116" spans="1:12" ht="11" thickBot="1" x14ac:dyDescent="0.25">
      <c r="A116" s="71" t="s">
        <v>6</v>
      </c>
      <c r="B116" s="77">
        <f>1+MAX($B$13:B115)</f>
        <v>25</v>
      </c>
      <c r="C116" s="59" t="s">
        <v>203</v>
      </c>
      <c r="D116" s="78"/>
      <c r="E116" s="59" t="s">
        <v>137</v>
      </c>
      <c r="F116" s="79" t="s">
        <v>204</v>
      </c>
      <c r="G116" s="59" t="s">
        <v>138</v>
      </c>
      <c r="H116" s="60">
        <v>40</v>
      </c>
      <c r="I116" s="82"/>
      <c r="J116" s="60" t="str">
        <f>IF(ISNUMBER(I116),ROUND(H116*I116,3),"")</f>
        <v/>
      </c>
      <c r="K116" s="61"/>
      <c r="L116" s="76">
        <f>ROUND(H116*K116,2)</f>
        <v>0</v>
      </c>
    </row>
    <row r="117" spans="1:12" x14ac:dyDescent="0.2">
      <c r="A117" s="71" t="s">
        <v>5</v>
      </c>
      <c r="B117" s="15"/>
      <c r="C117" s="12"/>
      <c r="D117" s="12"/>
      <c r="E117" s="12"/>
      <c r="F117" s="80" t="s">
        <v>313</v>
      </c>
      <c r="G117" s="6"/>
      <c r="H117" s="6"/>
      <c r="I117" s="6"/>
      <c r="J117" s="6"/>
      <c r="K117" s="6"/>
      <c r="L117" s="16"/>
    </row>
    <row r="118" spans="1:12" x14ac:dyDescent="0.2">
      <c r="A118" s="71" t="s">
        <v>7</v>
      </c>
      <c r="B118" s="15"/>
      <c r="C118" s="12"/>
      <c r="D118" s="12"/>
      <c r="E118" s="12"/>
      <c r="F118" s="121" t="s">
        <v>173</v>
      </c>
      <c r="G118" s="6"/>
      <c r="H118" s="6"/>
      <c r="I118" s="6"/>
      <c r="J118" s="6"/>
      <c r="K118" s="6"/>
      <c r="L118" s="16"/>
    </row>
    <row r="119" spans="1:12" ht="10.5" thickBot="1" x14ac:dyDescent="0.25">
      <c r="A119" s="71" t="s">
        <v>8</v>
      </c>
      <c r="B119" s="17"/>
      <c r="C119" s="14"/>
      <c r="D119" s="14"/>
      <c r="E119" s="14"/>
      <c r="F119" s="107" t="s">
        <v>130</v>
      </c>
      <c r="G119" s="7"/>
      <c r="H119" s="7"/>
      <c r="I119" s="7"/>
      <c r="J119" s="7"/>
      <c r="K119" s="7"/>
      <c r="L119" s="18"/>
    </row>
    <row r="120" spans="1:12" ht="11" thickBot="1" x14ac:dyDescent="0.25">
      <c r="A120" s="71" t="s">
        <v>6</v>
      </c>
      <c r="B120" s="77">
        <f>1+MAX($B$13:B119)</f>
        <v>26</v>
      </c>
      <c r="C120" s="59" t="s">
        <v>205</v>
      </c>
      <c r="D120" s="78"/>
      <c r="E120" s="59" t="s">
        <v>137</v>
      </c>
      <c r="F120" s="79" t="s">
        <v>206</v>
      </c>
      <c r="G120" s="59" t="s">
        <v>138</v>
      </c>
      <c r="H120" s="60">
        <v>24</v>
      </c>
      <c r="I120" s="82"/>
      <c r="J120" s="60" t="str">
        <f>IF(ISNUMBER(I120),ROUND(H120*I120,3),"")</f>
        <v/>
      </c>
      <c r="K120" s="61"/>
      <c r="L120" s="76">
        <f>ROUND(H120*K120,2)</f>
        <v>0</v>
      </c>
    </row>
    <row r="121" spans="1:12" x14ac:dyDescent="0.2">
      <c r="A121" s="71" t="s">
        <v>5</v>
      </c>
      <c r="B121" s="15"/>
      <c r="C121" s="12"/>
      <c r="D121" s="12"/>
      <c r="E121" s="12"/>
      <c r="F121" s="80"/>
      <c r="G121" s="6"/>
      <c r="H121" s="6"/>
      <c r="I121" s="6"/>
      <c r="J121" s="6"/>
      <c r="K121" s="6"/>
      <c r="L121" s="16"/>
    </row>
    <row r="122" spans="1:12" x14ac:dyDescent="0.2">
      <c r="A122" s="71" t="s">
        <v>7</v>
      </c>
      <c r="B122" s="15"/>
      <c r="C122" s="12"/>
      <c r="D122" s="12"/>
      <c r="E122" s="12"/>
      <c r="F122" s="121" t="s">
        <v>173</v>
      </c>
      <c r="G122" s="6"/>
      <c r="H122" s="6"/>
      <c r="I122" s="6"/>
      <c r="J122" s="6"/>
      <c r="K122" s="6"/>
      <c r="L122" s="16"/>
    </row>
    <row r="123" spans="1:12" ht="10.5" thickBot="1" x14ac:dyDescent="0.25">
      <c r="A123" s="71" t="s">
        <v>8</v>
      </c>
      <c r="B123" s="17"/>
      <c r="C123" s="14"/>
      <c r="D123" s="14"/>
      <c r="E123" s="14"/>
      <c r="F123" s="107" t="s">
        <v>130</v>
      </c>
      <c r="G123" s="7"/>
      <c r="H123" s="7"/>
      <c r="I123" s="7"/>
      <c r="J123" s="7"/>
      <c r="K123" s="7"/>
      <c r="L123" s="18"/>
    </row>
    <row r="124" spans="1:12" ht="11" thickBot="1" x14ac:dyDescent="0.25">
      <c r="A124" s="71" t="s">
        <v>6</v>
      </c>
      <c r="B124" s="77">
        <f>1+MAX($B$13:B123)</f>
        <v>27</v>
      </c>
      <c r="C124" s="59" t="s">
        <v>207</v>
      </c>
      <c r="D124" s="78"/>
      <c r="E124" s="59" t="s">
        <v>137</v>
      </c>
      <c r="F124" s="79" t="s">
        <v>208</v>
      </c>
      <c r="G124" s="59" t="s">
        <v>138</v>
      </c>
      <c r="H124" s="60">
        <v>40</v>
      </c>
      <c r="I124" s="82"/>
      <c r="J124" s="60" t="str">
        <f>IF(ISNUMBER(I124),ROUND(H124*I124,3),"")</f>
        <v/>
      </c>
      <c r="K124" s="61"/>
      <c r="L124" s="76">
        <f>ROUND(H124*K124,2)</f>
        <v>0</v>
      </c>
    </row>
    <row r="125" spans="1:12" x14ac:dyDescent="0.2">
      <c r="A125" s="71" t="s">
        <v>5</v>
      </c>
      <c r="B125" s="15"/>
      <c r="C125" s="12"/>
      <c r="D125" s="12"/>
      <c r="E125" s="12"/>
      <c r="F125" s="80" t="s">
        <v>312</v>
      </c>
      <c r="G125" s="6"/>
      <c r="H125" s="6"/>
      <c r="I125" s="6"/>
      <c r="J125" s="6"/>
      <c r="K125" s="6"/>
      <c r="L125" s="16"/>
    </row>
    <row r="126" spans="1:12" x14ac:dyDescent="0.2">
      <c r="A126" s="71" t="s">
        <v>7</v>
      </c>
      <c r="B126" s="15"/>
      <c r="C126" s="12"/>
      <c r="D126" s="12"/>
      <c r="E126" s="12"/>
      <c r="F126" s="121" t="s">
        <v>173</v>
      </c>
      <c r="G126" s="6"/>
      <c r="H126" s="6"/>
      <c r="I126" s="6"/>
      <c r="J126" s="6"/>
      <c r="K126" s="6"/>
      <c r="L126" s="16"/>
    </row>
    <row r="127" spans="1:12" ht="10.5" thickBot="1" x14ac:dyDescent="0.25">
      <c r="A127" s="71" t="s">
        <v>8</v>
      </c>
      <c r="B127" s="17"/>
      <c r="C127" s="14"/>
      <c r="D127" s="14"/>
      <c r="E127" s="14"/>
      <c r="F127" s="107" t="s">
        <v>130</v>
      </c>
      <c r="G127" s="7"/>
      <c r="H127" s="7"/>
      <c r="I127" s="7"/>
      <c r="J127" s="7"/>
      <c r="K127" s="7"/>
      <c r="L127" s="18"/>
    </row>
    <row r="128" spans="1:12" ht="11" thickBot="1" x14ac:dyDescent="0.25">
      <c r="A128" s="71" t="s">
        <v>6</v>
      </c>
      <c r="B128" s="77">
        <f>1+MAX($B$13:B127)</f>
        <v>28</v>
      </c>
      <c r="C128" s="59" t="s">
        <v>209</v>
      </c>
      <c r="D128" s="78"/>
      <c r="E128" s="59" t="s">
        <v>137</v>
      </c>
      <c r="F128" s="79" t="s">
        <v>210</v>
      </c>
      <c r="G128" s="59" t="s">
        <v>138</v>
      </c>
      <c r="H128" s="60">
        <v>24</v>
      </c>
      <c r="I128" s="82"/>
      <c r="J128" s="60" t="str">
        <f>IF(ISNUMBER(I128),ROUND(H128*I128,3),"")</f>
        <v/>
      </c>
      <c r="K128" s="61"/>
      <c r="L128" s="76">
        <f>ROUND(H128*K128,2)</f>
        <v>0</v>
      </c>
    </row>
    <row r="129" spans="1:12" x14ac:dyDescent="0.2">
      <c r="A129" s="71" t="s">
        <v>5</v>
      </c>
      <c r="B129" s="15"/>
      <c r="C129" s="12"/>
      <c r="D129" s="12"/>
      <c r="E129" s="12"/>
      <c r="F129" s="80"/>
      <c r="G129" s="6"/>
      <c r="H129" s="6"/>
      <c r="I129" s="6"/>
      <c r="J129" s="6"/>
      <c r="K129" s="6"/>
      <c r="L129" s="16"/>
    </row>
    <row r="130" spans="1:12" x14ac:dyDescent="0.2">
      <c r="A130" s="71" t="s">
        <v>7</v>
      </c>
      <c r="B130" s="15"/>
      <c r="C130" s="12"/>
      <c r="D130" s="12"/>
      <c r="E130" s="12"/>
      <c r="F130" s="121" t="s">
        <v>173</v>
      </c>
      <c r="G130" s="6"/>
      <c r="H130" s="6"/>
      <c r="I130" s="6"/>
      <c r="J130" s="6"/>
      <c r="K130" s="6"/>
      <c r="L130" s="16"/>
    </row>
    <row r="131" spans="1:12" ht="10.5" thickBot="1" x14ac:dyDescent="0.25">
      <c r="A131" s="71" t="s">
        <v>8</v>
      </c>
      <c r="B131" s="17"/>
      <c r="C131" s="14"/>
      <c r="D131" s="14"/>
      <c r="E131" s="14"/>
      <c r="F131" s="107" t="s">
        <v>130</v>
      </c>
      <c r="G131" s="7"/>
      <c r="H131" s="7"/>
      <c r="I131" s="7"/>
      <c r="J131" s="7"/>
      <c r="K131" s="7"/>
      <c r="L131" s="18"/>
    </row>
    <row r="132" spans="1:12" ht="13.5" thickBot="1" x14ac:dyDescent="0.25">
      <c r="A132" s="112" t="s">
        <v>82</v>
      </c>
      <c r="B132" s="113" t="s">
        <v>141</v>
      </c>
      <c r="C132" s="119" t="str">
        <f xml:space="preserve"> CONCATENATE("za Díl ",C107)</f>
        <v>za Díl M3</v>
      </c>
      <c r="D132" s="115"/>
      <c r="E132" s="115"/>
      <c r="F132" s="114" t="s">
        <v>196</v>
      </c>
      <c r="G132" s="116"/>
      <c r="H132" s="116"/>
      <c r="I132" s="116"/>
      <c r="J132" s="117"/>
      <c r="K132" s="116"/>
      <c r="L132" s="118">
        <f>SUM(L108:L131)</f>
        <v>0</v>
      </c>
    </row>
    <row r="133" spans="1:12" ht="13.5" thickBot="1" x14ac:dyDescent="0.25">
      <c r="A133" s="70" t="s">
        <v>29</v>
      </c>
      <c r="B133" s="101" t="s">
        <v>19</v>
      </c>
      <c r="C133" s="102" t="s">
        <v>211</v>
      </c>
      <c r="D133" s="103"/>
      <c r="E133" s="103"/>
      <c r="F133" s="102" t="s">
        <v>212</v>
      </c>
      <c r="G133" s="104"/>
      <c r="H133" s="104"/>
      <c r="I133" s="104"/>
      <c r="J133" s="105"/>
      <c r="K133" s="104"/>
      <c r="L133" s="106"/>
    </row>
    <row r="134" spans="1:12" ht="11" thickBot="1" x14ac:dyDescent="0.25">
      <c r="A134" s="71" t="s">
        <v>6</v>
      </c>
      <c r="B134" s="77">
        <f>1+MAX($B$13:B133)</f>
        <v>29</v>
      </c>
      <c r="C134" s="59" t="s">
        <v>213</v>
      </c>
      <c r="D134" s="78"/>
      <c r="E134" s="59" t="s">
        <v>137</v>
      </c>
      <c r="F134" s="79" t="s">
        <v>214</v>
      </c>
      <c r="G134" s="59" t="s">
        <v>178</v>
      </c>
      <c r="H134" s="60">
        <v>20</v>
      </c>
      <c r="I134" s="82"/>
      <c r="J134" s="60" t="str">
        <f>IF(ISNUMBER(I134),ROUND(H134*I134,3),"")</f>
        <v/>
      </c>
      <c r="K134" s="61"/>
      <c r="L134" s="76">
        <f>ROUND(H134*K134,2)</f>
        <v>0</v>
      </c>
    </row>
    <row r="135" spans="1:12" x14ac:dyDescent="0.2">
      <c r="A135" s="71" t="s">
        <v>5</v>
      </c>
      <c r="B135" s="15"/>
      <c r="C135" s="12"/>
      <c r="D135" s="12"/>
      <c r="E135" s="12"/>
      <c r="F135" s="80"/>
      <c r="G135" s="6"/>
      <c r="H135" s="6"/>
      <c r="I135" s="6"/>
      <c r="J135" s="6"/>
      <c r="K135" s="6"/>
      <c r="L135" s="16"/>
    </row>
    <row r="136" spans="1:12" x14ac:dyDescent="0.2">
      <c r="A136" s="71" t="s">
        <v>7</v>
      </c>
      <c r="B136" s="15"/>
      <c r="C136" s="12"/>
      <c r="D136" s="12"/>
      <c r="E136" s="12"/>
      <c r="F136" s="121" t="s">
        <v>215</v>
      </c>
      <c r="G136" s="6"/>
      <c r="H136" s="6"/>
      <c r="I136" s="6"/>
      <c r="J136" s="6"/>
      <c r="K136" s="6"/>
      <c r="L136" s="16"/>
    </row>
    <row r="137" spans="1:12" ht="10.5" thickBot="1" x14ac:dyDescent="0.25">
      <c r="A137" s="71" t="s">
        <v>8</v>
      </c>
      <c r="B137" s="17"/>
      <c r="C137" s="14"/>
      <c r="D137" s="14"/>
      <c r="E137" s="14"/>
      <c r="F137" s="107" t="s">
        <v>130</v>
      </c>
      <c r="G137" s="7"/>
      <c r="H137" s="7"/>
      <c r="I137" s="7"/>
      <c r="J137" s="7"/>
      <c r="K137" s="7"/>
      <c r="L137" s="18"/>
    </row>
    <row r="138" spans="1:12" ht="11" thickBot="1" x14ac:dyDescent="0.25">
      <c r="A138" s="71" t="s">
        <v>6</v>
      </c>
      <c r="B138" s="77">
        <f>1+MAX($B$13:B137)</f>
        <v>30</v>
      </c>
      <c r="C138" s="59" t="s">
        <v>216</v>
      </c>
      <c r="D138" s="78"/>
      <c r="E138" s="59" t="s">
        <v>137</v>
      </c>
      <c r="F138" s="79" t="s">
        <v>217</v>
      </c>
      <c r="G138" s="59" t="s">
        <v>138</v>
      </c>
      <c r="H138" s="60">
        <v>260</v>
      </c>
      <c r="I138" s="82"/>
      <c r="J138" s="60" t="str">
        <f>IF(ISNUMBER(I138),ROUND(H138*I138,3),"")</f>
        <v/>
      </c>
      <c r="K138" s="61"/>
      <c r="L138" s="76">
        <f>ROUND(H138*K138,2)</f>
        <v>0</v>
      </c>
    </row>
    <row r="139" spans="1:12" x14ac:dyDescent="0.2">
      <c r="A139" s="71" t="s">
        <v>5</v>
      </c>
      <c r="B139" s="15"/>
      <c r="C139" s="12"/>
      <c r="D139" s="12"/>
      <c r="E139" s="12"/>
      <c r="F139" s="80"/>
      <c r="G139" s="6"/>
      <c r="H139" s="6"/>
      <c r="I139" s="6"/>
      <c r="J139" s="6"/>
      <c r="K139" s="6"/>
      <c r="L139" s="16"/>
    </row>
    <row r="140" spans="1:12" x14ac:dyDescent="0.2">
      <c r="A140" s="71" t="s">
        <v>7</v>
      </c>
      <c r="B140" s="15"/>
      <c r="C140" s="12"/>
      <c r="D140" s="12"/>
      <c r="E140" s="12"/>
      <c r="F140" s="121" t="s">
        <v>215</v>
      </c>
      <c r="G140" s="6"/>
      <c r="H140" s="6"/>
      <c r="I140" s="6"/>
      <c r="J140" s="6"/>
      <c r="K140" s="6"/>
      <c r="L140" s="16"/>
    </row>
    <row r="141" spans="1:12" ht="10.5" thickBot="1" x14ac:dyDescent="0.25">
      <c r="A141" s="71" t="s">
        <v>8</v>
      </c>
      <c r="B141" s="17"/>
      <c r="C141" s="14"/>
      <c r="D141" s="14"/>
      <c r="E141" s="14"/>
      <c r="F141" s="107" t="s">
        <v>130</v>
      </c>
      <c r="G141" s="7"/>
      <c r="H141" s="7"/>
      <c r="I141" s="7"/>
      <c r="J141" s="7"/>
      <c r="K141" s="7"/>
      <c r="L141" s="18"/>
    </row>
    <row r="142" spans="1:12" ht="13.5" thickBot="1" x14ac:dyDescent="0.25">
      <c r="A142" s="112" t="s">
        <v>82</v>
      </c>
      <c r="B142" s="113" t="s">
        <v>141</v>
      </c>
      <c r="C142" s="119" t="str">
        <f xml:space="preserve"> CONCATENATE("za Díl ",C133)</f>
        <v>za Díl M4</v>
      </c>
      <c r="D142" s="115"/>
      <c r="E142" s="115"/>
      <c r="F142" s="114" t="s">
        <v>212</v>
      </c>
      <c r="G142" s="116"/>
      <c r="H142" s="116"/>
      <c r="I142" s="116"/>
      <c r="J142" s="117"/>
      <c r="K142" s="116"/>
      <c r="L142" s="118">
        <f>SUM(L134:L141)</f>
        <v>0</v>
      </c>
    </row>
    <row r="143" spans="1:12" ht="13.5" thickBot="1" x14ac:dyDescent="0.25">
      <c r="A143" s="70" t="s">
        <v>29</v>
      </c>
      <c r="B143" s="101" t="s">
        <v>19</v>
      </c>
      <c r="C143" s="102" t="s">
        <v>218</v>
      </c>
      <c r="D143" s="103"/>
      <c r="E143" s="103"/>
      <c r="F143" s="102" t="s">
        <v>219</v>
      </c>
      <c r="G143" s="104"/>
      <c r="H143" s="104"/>
      <c r="I143" s="104"/>
      <c r="J143" s="105"/>
      <c r="K143" s="104"/>
      <c r="L143" s="106"/>
    </row>
    <row r="144" spans="1:12" ht="20.5" thickBot="1" x14ac:dyDescent="0.25">
      <c r="A144" s="71" t="s">
        <v>6</v>
      </c>
      <c r="B144" s="77">
        <f>1+MAX($B$13:B143)</f>
        <v>31</v>
      </c>
      <c r="C144" s="59" t="s">
        <v>220</v>
      </c>
      <c r="D144" s="78"/>
      <c r="E144" s="59" t="s">
        <v>137</v>
      </c>
      <c r="F144" s="79" t="s">
        <v>221</v>
      </c>
      <c r="G144" s="59" t="s">
        <v>138</v>
      </c>
      <c r="H144" s="60">
        <v>1</v>
      </c>
      <c r="I144" s="82"/>
      <c r="J144" s="60" t="str">
        <f>IF(ISNUMBER(I144),ROUND(H144*I144,3),"")</f>
        <v/>
      </c>
      <c r="K144" s="61"/>
      <c r="L144" s="76">
        <f>ROUND(H144*K144,2)</f>
        <v>0</v>
      </c>
    </row>
    <row r="145" spans="1:12" x14ac:dyDescent="0.2">
      <c r="A145" s="71" t="s">
        <v>5</v>
      </c>
      <c r="B145" s="15"/>
      <c r="C145" s="12"/>
      <c r="D145" s="12"/>
      <c r="E145" s="12"/>
      <c r="F145" s="80"/>
      <c r="G145" s="6"/>
      <c r="H145" s="6"/>
      <c r="I145" s="6"/>
      <c r="J145" s="6"/>
      <c r="K145" s="6"/>
      <c r="L145" s="16"/>
    </row>
    <row r="146" spans="1:12" x14ac:dyDescent="0.2">
      <c r="A146" s="71" t="s">
        <v>7</v>
      </c>
      <c r="B146" s="15"/>
      <c r="C146" s="12"/>
      <c r="D146" s="12"/>
      <c r="E146" s="12"/>
      <c r="F146" s="121" t="s">
        <v>222</v>
      </c>
      <c r="G146" s="6"/>
      <c r="H146" s="6"/>
      <c r="I146" s="6"/>
      <c r="J146" s="6"/>
      <c r="K146" s="6"/>
      <c r="L146" s="16"/>
    </row>
    <row r="147" spans="1:12" ht="10.5" thickBot="1" x14ac:dyDescent="0.25">
      <c r="A147" s="71" t="s">
        <v>8</v>
      </c>
      <c r="B147" s="17"/>
      <c r="C147" s="14"/>
      <c r="D147" s="14"/>
      <c r="E147" s="14"/>
      <c r="F147" s="107" t="s">
        <v>130</v>
      </c>
      <c r="G147" s="7"/>
      <c r="H147" s="7"/>
      <c r="I147" s="7"/>
      <c r="J147" s="7"/>
      <c r="K147" s="7"/>
      <c r="L147" s="18"/>
    </row>
    <row r="148" spans="1:12" ht="11" thickBot="1" x14ac:dyDescent="0.25">
      <c r="A148" s="71" t="s">
        <v>6</v>
      </c>
      <c r="B148" s="77">
        <f>1+MAX($B$13:B147)</f>
        <v>32</v>
      </c>
      <c r="C148" s="59" t="s">
        <v>223</v>
      </c>
      <c r="D148" s="78"/>
      <c r="E148" s="59" t="s">
        <v>137</v>
      </c>
      <c r="F148" s="79" t="s">
        <v>224</v>
      </c>
      <c r="G148" s="59" t="s">
        <v>138</v>
      </c>
      <c r="H148" s="60">
        <v>2</v>
      </c>
      <c r="I148" s="82"/>
      <c r="J148" s="60" t="str">
        <f>IF(ISNUMBER(I148),ROUND(H148*I148,3),"")</f>
        <v/>
      </c>
      <c r="K148" s="61"/>
      <c r="L148" s="76">
        <f>ROUND(H148*K148,2)</f>
        <v>0</v>
      </c>
    </row>
    <row r="149" spans="1:12" x14ac:dyDescent="0.2">
      <c r="A149" s="71" t="s">
        <v>5</v>
      </c>
      <c r="B149" s="15"/>
      <c r="C149" s="12"/>
      <c r="D149" s="12"/>
      <c r="E149" s="12"/>
      <c r="F149" s="80"/>
      <c r="G149" s="6"/>
      <c r="H149" s="6"/>
      <c r="I149" s="6"/>
      <c r="J149" s="6"/>
      <c r="K149" s="6"/>
      <c r="L149" s="16"/>
    </row>
    <row r="150" spans="1:12" x14ac:dyDescent="0.2">
      <c r="A150" s="71" t="s">
        <v>7</v>
      </c>
      <c r="B150" s="15"/>
      <c r="C150" s="12"/>
      <c r="D150" s="12"/>
      <c r="E150" s="12"/>
      <c r="F150" s="121" t="s">
        <v>222</v>
      </c>
      <c r="G150" s="6"/>
      <c r="H150" s="6"/>
      <c r="I150" s="6"/>
      <c r="J150" s="6"/>
      <c r="K150" s="6"/>
      <c r="L150" s="16"/>
    </row>
    <row r="151" spans="1:12" ht="10.5" thickBot="1" x14ac:dyDescent="0.25">
      <c r="A151" s="71" t="s">
        <v>8</v>
      </c>
      <c r="B151" s="17"/>
      <c r="C151" s="14"/>
      <c r="D151" s="14"/>
      <c r="E151" s="14"/>
      <c r="F151" s="107" t="s">
        <v>130</v>
      </c>
      <c r="G151" s="7"/>
      <c r="H151" s="7"/>
      <c r="I151" s="7"/>
      <c r="J151" s="7"/>
      <c r="K151" s="7"/>
      <c r="L151" s="18"/>
    </row>
    <row r="152" spans="1:12" ht="11" thickBot="1" x14ac:dyDescent="0.25">
      <c r="A152" s="71" t="s">
        <v>6</v>
      </c>
      <c r="B152" s="77">
        <f>1+MAX($B$13:B151)</f>
        <v>33</v>
      </c>
      <c r="C152" s="59" t="s">
        <v>225</v>
      </c>
      <c r="D152" s="78"/>
      <c r="E152" s="59" t="s">
        <v>137</v>
      </c>
      <c r="F152" s="79" t="s">
        <v>226</v>
      </c>
      <c r="G152" s="59" t="s">
        <v>138</v>
      </c>
      <c r="H152" s="60">
        <v>2</v>
      </c>
      <c r="I152" s="82"/>
      <c r="J152" s="60" t="str">
        <f>IF(ISNUMBER(I152),ROUND(H152*I152,3),"")</f>
        <v/>
      </c>
      <c r="K152" s="61"/>
      <c r="L152" s="76">
        <f>ROUND(H152*K152,2)</f>
        <v>0</v>
      </c>
    </row>
    <row r="153" spans="1:12" x14ac:dyDescent="0.2">
      <c r="A153" s="71" t="s">
        <v>5</v>
      </c>
      <c r="B153" s="15"/>
      <c r="C153" s="12"/>
      <c r="D153" s="12"/>
      <c r="E153" s="12"/>
      <c r="F153" s="80"/>
      <c r="G153" s="6"/>
      <c r="H153" s="6"/>
      <c r="I153" s="6"/>
      <c r="J153" s="6"/>
      <c r="K153" s="6"/>
      <c r="L153" s="16"/>
    </row>
    <row r="154" spans="1:12" x14ac:dyDescent="0.2">
      <c r="A154" s="71" t="s">
        <v>7</v>
      </c>
      <c r="B154" s="15"/>
      <c r="C154" s="12"/>
      <c r="D154" s="12"/>
      <c r="E154" s="12"/>
      <c r="F154" s="121" t="s">
        <v>222</v>
      </c>
      <c r="G154" s="6"/>
      <c r="H154" s="6"/>
      <c r="I154" s="6"/>
      <c r="J154" s="6"/>
      <c r="K154" s="6"/>
      <c r="L154" s="16"/>
    </row>
    <row r="155" spans="1:12" ht="10.5" thickBot="1" x14ac:dyDescent="0.25">
      <c r="A155" s="71" t="s">
        <v>8</v>
      </c>
      <c r="B155" s="17"/>
      <c r="C155" s="14"/>
      <c r="D155" s="14"/>
      <c r="E155" s="14"/>
      <c r="F155" s="107" t="s">
        <v>130</v>
      </c>
      <c r="G155" s="7"/>
      <c r="H155" s="7"/>
      <c r="I155" s="7"/>
      <c r="J155" s="7"/>
      <c r="K155" s="7"/>
      <c r="L155" s="18"/>
    </row>
    <row r="156" spans="1:12" ht="11" thickBot="1" x14ac:dyDescent="0.25">
      <c r="A156" s="71" t="s">
        <v>6</v>
      </c>
      <c r="B156" s="77">
        <f>1+MAX($B$13:B155)</f>
        <v>34</v>
      </c>
      <c r="C156" s="59" t="s">
        <v>227</v>
      </c>
      <c r="D156" s="78"/>
      <c r="E156" s="59" t="s">
        <v>137</v>
      </c>
      <c r="F156" s="79" t="s">
        <v>228</v>
      </c>
      <c r="G156" s="59" t="s">
        <v>138</v>
      </c>
      <c r="H156" s="60">
        <v>2</v>
      </c>
      <c r="I156" s="82"/>
      <c r="J156" s="60" t="str">
        <f>IF(ISNUMBER(I156),ROUND(H156*I156,3),"")</f>
        <v/>
      </c>
      <c r="K156" s="61"/>
      <c r="L156" s="76">
        <f>ROUND(H156*K156,2)</f>
        <v>0</v>
      </c>
    </row>
    <row r="157" spans="1:12" x14ac:dyDescent="0.2">
      <c r="A157" s="71" t="s">
        <v>5</v>
      </c>
      <c r="B157" s="15"/>
      <c r="C157" s="12"/>
      <c r="D157" s="12"/>
      <c r="E157" s="12"/>
      <c r="F157" s="80"/>
      <c r="G157" s="6"/>
      <c r="H157" s="6"/>
      <c r="I157" s="6"/>
      <c r="J157" s="6"/>
      <c r="K157" s="6"/>
      <c r="L157" s="16"/>
    </row>
    <row r="158" spans="1:12" x14ac:dyDescent="0.2">
      <c r="A158" s="71" t="s">
        <v>7</v>
      </c>
      <c r="B158" s="15"/>
      <c r="C158" s="12"/>
      <c r="D158" s="12"/>
      <c r="E158" s="12"/>
      <c r="F158" s="121" t="s">
        <v>222</v>
      </c>
      <c r="G158" s="6"/>
      <c r="H158" s="6"/>
      <c r="I158" s="6"/>
      <c r="J158" s="6"/>
      <c r="K158" s="6"/>
      <c r="L158" s="16"/>
    </row>
    <row r="159" spans="1:12" ht="10.5" thickBot="1" x14ac:dyDescent="0.25">
      <c r="A159" s="71" t="s">
        <v>8</v>
      </c>
      <c r="B159" s="17"/>
      <c r="C159" s="14"/>
      <c r="D159" s="14"/>
      <c r="E159" s="14"/>
      <c r="F159" s="107" t="s">
        <v>130</v>
      </c>
      <c r="G159" s="7"/>
      <c r="H159" s="7"/>
      <c r="I159" s="7"/>
      <c r="J159" s="7"/>
      <c r="K159" s="7"/>
      <c r="L159" s="18"/>
    </row>
    <row r="160" spans="1:12" ht="11" thickBot="1" x14ac:dyDescent="0.25">
      <c r="A160" s="71" t="s">
        <v>6</v>
      </c>
      <c r="B160" s="77">
        <f>1+MAX($B$13:B159)</f>
        <v>35</v>
      </c>
      <c r="C160" s="59" t="s">
        <v>229</v>
      </c>
      <c r="D160" s="78"/>
      <c r="E160" s="59" t="s">
        <v>137</v>
      </c>
      <c r="F160" s="79" t="s">
        <v>230</v>
      </c>
      <c r="G160" s="59" t="s">
        <v>138</v>
      </c>
      <c r="H160" s="60">
        <v>2</v>
      </c>
      <c r="I160" s="82"/>
      <c r="J160" s="60" t="str">
        <f>IF(ISNUMBER(I160),ROUND(H160*I160,3),"")</f>
        <v/>
      </c>
      <c r="K160" s="61"/>
      <c r="L160" s="76">
        <f>ROUND(H160*K160,2)</f>
        <v>0</v>
      </c>
    </row>
    <row r="161" spans="1:12" x14ac:dyDescent="0.2">
      <c r="A161" s="71" t="s">
        <v>5</v>
      </c>
      <c r="B161" s="15"/>
      <c r="C161" s="12"/>
      <c r="D161" s="12"/>
      <c r="E161" s="12"/>
      <c r="F161" s="80"/>
      <c r="G161" s="6"/>
      <c r="H161" s="6"/>
      <c r="I161" s="6"/>
      <c r="J161" s="6"/>
      <c r="K161" s="6"/>
      <c r="L161" s="16"/>
    </row>
    <row r="162" spans="1:12" x14ac:dyDescent="0.2">
      <c r="A162" s="71" t="s">
        <v>7</v>
      </c>
      <c r="B162" s="15"/>
      <c r="C162" s="12"/>
      <c r="D162" s="12"/>
      <c r="E162" s="12"/>
      <c r="F162" s="121" t="s">
        <v>222</v>
      </c>
      <c r="G162" s="6"/>
      <c r="H162" s="6"/>
      <c r="I162" s="6"/>
      <c r="J162" s="6"/>
      <c r="K162" s="6"/>
      <c r="L162" s="16"/>
    </row>
    <row r="163" spans="1:12" ht="10.5" thickBot="1" x14ac:dyDescent="0.25">
      <c r="A163" s="71" t="s">
        <v>8</v>
      </c>
      <c r="B163" s="17"/>
      <c r="C163" s="14"/>
      <c r="D163" s="14"/>
      <c r="E163" s="14"/>
      <c r="F163" s="107" t="s">
        <v>130</v>
      </c>
      <c r="G163" s="7"/>
      <c r="H163" s="7"/>
      <c r="I163" s="7"/>
      <c r="J163" s="7"/>
      <c r="K163" s="7"/>
      <c r="L163" s="18"/>
    </row>
    <row r="164" spans="1:12" ht="11" thickBot="1" x14ac:dyDescent="0.25">
      <c r="A164" s="71" t="s">
        <v>6</v>
      </c>
      <c r="B164" s="77">
        <f>1+MAX($B$13:B163)</f>
        <v>36</v>
      </c>
      <c r="C164" s="59" t="s">
        <v>231</v>
      </c>
      <c r="D164" s="78"/>
      <c r="E164" s="59" t="s">
        <v>137</v>
      </c>
      <c r="F164" s="79" t="s">
        <v>232</v>
      </c>
      <c r="G164" s="59" t="s">
        <v>138</v>
      </c>
      <c r="H164" s="60">
        <v>8</v>
      </c>
      <c r="I164" s="82"/>
      <c r="J164" s="60" t="str">
        <f>IF(ISNUMBER(I164),ROUND(H164*I164,3),"")</f>
        <v/>
      </c>
      <c r="K164" s="61"/>
      <c r="L164" s="76">
        <f>ROUND(H164*K164,2)</f>
        <v>0</v>
      </c>
    </row>
    <row r="165" spans="1:12" x14ac:dyDescent="0.2">
      <c r="A165" s="71" t="s">
        <v>5</v>
      </c>
      <c r="B165" s="15"/>
      <c r="C165" s="12"/>
      <c r="D165" s="12"/>
      <c r="E165" s="12"/>
      <c r="F165" s="80"/>
      <c r="G165" s="6"/>
      <c r="H165" s="6"/>
      <c r="I165" s="6"/>
      <c r="J165" s="6"/>
      <c r="K165" s="6"/>
      <c r="L165" s="16"/>
    </row>
    <row r="166" spans="1:12" x14ac:dyDescent="0.2">
      <c r="A166" s="71" t="s">
        <v>7</v>
      </c>
      <c r="B166" s="15"/>
      <c r="C166" s="12"/>
      <c r="D166" s="12"/>
      <c r="E166" s="12"/>
      <c r="F166" s="121" t="s">
        <v>222</v>
      </c>
      <c r="G166" s="6"/>
      <c r="H166" s="6"/>
      <c r="I166" s="6"/>
      <c r="J166" s="6"/>
      <c r="K166" s="6"/>
      <c r="L166" s="16"/>
    </row>
    <row r="167" spans="1:12" ht="10.5" thickBot="1" x14ac:dyDescent="0.25">
      <c r="A167" s="71" t="s">
        <v>8</v>
      </c>
      <c r="B167" s="17"/>
      <c r="C167" s="14"/>
      <c r="D167" s="14"/>
      <c r="E167" s="14"/>
      <c r="F167" s="107" t="s">
        <v>130</v>
      </c>
      <c r="G167" s="7"/>
      <c r="H167" s="7"/>
      <c r="I167" s="7"/>
      <c r="J167" s="7"/>
      <c r="K167" s="7"/>
      <c r="L167" s="18"/>
    </row>
    <row r="168" spans="1:12" ht="11" thickBot="1" x14ac:dyDescent="0.25">
      <c r="A168" s="71" t="s">
        <v>6</v>
      </c>
      <c r="B168" s="77">
        <f>1+MAX($B$13:B167)</f>
        <v>37</v>
      </c>
      <c r="C168" s="59" t="s">
        <v>233</v>
      </c>
      <c r="D168" s="78"/>
      <c r="E168" s="59" t="s">
        <v>137</v>
      </c>
      <c r="F168" s="79" t="s">
        <v>234</v>
      </c>
      <c r="G168" s="59" t="s">
        <v>138</v>
      </c>
      <c r="H168" s="60">
        <v>2</v>
      </c>
      <c r="I168" s="82"/>
      <c r="J168" s="60" t="str">
        <f>IF(ISNUMBER(I168),ROUND(H168*I168,3),"")</f>
        <v/>
      </c>
      <c r="K168" s="61"/>
      <c r="L168" s="76">
        <f>ROUND(H168*K168,2)</f>
        <v>0</v>
      </c>
    </row>
    <row r="169" spans="1:12" x14ac:dyDescent="0.2">
      <c r="A169" s="71" t="s">
        <v>5</v>
      </c>
      <c r="B169" s="15"/>
      <c r="C169" s="12"/>
      <c r="D169" s="12"/>
      <c r="E169" s="12"/>
      <c r="F169" s="80"/>
      <c r="G169" s="6"/>
      <c r="H169" s="6"/>
      <c r="I169" s="6"/>
      <c r="J169" s="6"/>
      <c r="K169" s="6"/>
      <c r="L169" s="16"/>
    </row>
    <row r="170" spans="1:12" x14ac:dyDescent="0.2">
      <c r="A170" s="71" t="s">
        <v>7</v>
      </c>
      <c r="B170" s="15"/>
      <c r="C170" s="12"/>
      <c r="D170" s="12"/>
      <c r="E170" s="12"/>
      <c r="F170" s="121" t="s">
        <v>222</v>
      </c>
      <c r="G170" s="6"/>
      <c r="H170" s="6"/>
      <c r="I170" s="6"/>
      <c r="J170" s="6"/>
      <c r="K170" s="6"/>
      <c r="L170" s="16"/>
    </row>
    <row r="171" spans="1:12" ht="10.5" thickBot="1" x14ac:dyDescent="0.25">
      <c r="A171" s="71" t="s">
        <v>8</v>
      </c>
      <c r="B171" s="17"/>
      <c r="C171" s="14"/>
      <c r="D171" s="14"/>
      <c r="E171" s="14"/>
      <c r="F171" s="107" t="s">
        <v>130</v>
      </c>
      <c r="G171" s="7"/>
      <c r="H171" s="7"/>
      <c r="I171" s="7"/>
      <c r="J171" s="7"/>
      <c r="K171" s="7"/>
      <c r="L171" s="18"/>
    </row>
    <row r="172" spans="1:12" ht="11" thickBot="1" x14ac:dyDescent="0.25">
      <c r="A172" s="71" t="s">
        <v>6</v>
      </c>
      <c r="B172" s="77">
        <f>1+MAX($B$13:B171)</f>
        <v>38</v>
      </c>
      <c r="C172" s="59" t="s">
        <v>235</v>
      </c>
      <c r="D172" s="78"/>
      <c r="E172" s="59" t="s">
        <v>137</v>
      </c>
      <c r="F172" s="79" t="s">
        <v>236</v>
      </c>
      <c r="G172" s="59" t="s">
        <v>138</v>
      </c>
      <c r="H172" s="60">
        <v>2</v>
      </c>
      <c r="I172" s="82"/>
      <c r="J172" s="60" t="str">
        <f>IF(ISNUMBER(I172),ROUND(H172*I172,3),"")</f>
        <v/>
      </c>
      <c r="K172" s="61"/>
      <c r="L172" s="76">
        <f>ROUND(H172*K172,2)</f>
        <v>0</v>
      </c>
    </row>
    <row r="173" spans="1:12" x14ac:dyDescent="0.2">
      <c r="A173" s="71" t="s">
        <v>5</v>
      </c>
      <c r="B173" s="15"/>
      <c r="C173" s="12"/>
      <c r="D173" s="12"/>
      <c r="E173" s="12"/>
      <c r="F173" s="80"/>
      <c r="G173" s="6"/>
      <c r="H173" s="6"/>
      <c r="I173" s="6"/>
      <c r="J173" s="6"/>
      <c r="K173" s="6"/>
      <c r="L173" s="16"/>
    </row>
    <row r="174" spans="1:12" x14ac:dyDescent="0.2">
      <c r="A174" s="71" t="s">
        <v>7</v>
      </c>
      <c r="B174" s="15"/>
      <c r="C174" s="12"/>
      <c r="D174" s="12"/>
      <c r="E174" s="12"/>
      <c r="F174" s="81"/>
      <c r="G174" s="6"/>
      <c r="H174" s="6"/>
      <c r="I174" s="6"/>
      <c r="J174" s="6"/>
      <c r="K174" s="6"/>
      <c r="L174" s="16"/>
    </row>
    <row r="175" spans="1:12" ht="10.5" thickBot="1" x14ac:dyDescent="0.25">
      <c r="A175" s="71" t="s">
        <v>8</v>
      </c>
      <c r="B175" s="17"/>
      <c r="C175" s="14"/>
      <c r="D175" s="14"/>
      <c r="E175" s="14"/>
      <c r="F175" s="107" t="s">
        <v>130</v>
      </c>
      <c r="G175" s="7"/>
      <c r="H175" s="7"/>
      <c r="I175" s="7"/>
      <c r="J175" s="7"/>
      <c r="K175" s="7"/>
      <c r="L175" s="18"/>
    </row>
    <row r="176" spans="1:12" ht="11" thickBot="1" x14ac:dyDescent="0.25">
      <c r="A176" s="71" t="s">
        <v>6</v>
      </c>
      <c r="B176" s="77">
        <f>1+MAX($B$13:B175)</f>
        <v>39</v>
      </c>
      <c r="C176" s="59" t="s">
        <v>237</v>
      </c>
      <c r="D176" s="78"/>
      <c r="E176" s="59" t="s">
        <v>137</v>
      </c>
      <c r="F176" s="79" t="s">
        <v>238</v>
      </c>
      <c r="G176" s="59" t="s">
        <v>138</v>
      </c>
      <c r="H176" s="60">
        <v>2</v>
      </c>
      <c r="I176" s="82"/>
      <c r="J176" s="60" t="str">
        <f>IF(ISNUMBER(I176),ROUND(H176*I176,3),"")</f>
        <v/>
      </c>
      <c r="K176" s="61"/>
      <c r="L176" s="76">
        <f>ROUND(H176*K176,2)</f>
        <v>0</v>
      </c>
    </row>
    <row r="177" spans="1:12" x14ac:dyDescent="0.2">
      <c r="A177" s="71" t="s">
        <v>5</v>
      </c>
      <c r="B177" s="15"/>
      <c r="C177" s="12"/>
      <c r="D177" s="12"/>
      <c r="E177" s="12"/>
      <c r="F177" s="80"/>
      <c r="G177" s="6"/>
      <c r="H177" s="6"/>
      <c r="I177" s="6"/>
      <c r="J177" s="6"/>
      <c r="K177" s="6"/>
      <c r="L177" s="16"/>
    </row>
    <row r="178" spans="1:12" x14ac:dyDescent="0.2">
      <c r="A178" s="71" t="s">
        <v>7</v>
      </c>
      <c r="B178" s="15"/>
      <c r="C178" s="12"/>
      <c r="D178" s="12"/>
      <c r="E178" s="12"/>
      <c r="F178" s="81"/>
      <c r="G178" s="6"/>
      <c r="H178" s="6"/>
      <c r="I178" s="6"/>
      <c r="J178" s="6"/>
      <c r="K178" s="6"/>
      <c r="L178" s="16"/>
    </row>
    <row r="179" spans="1:12" ht="10.5" thickBot="1" x14ac:dyDescent="0.25">
      <c r="A179" s="71" t="s">
        <v>8</v>
      </c>
      <c r="B179" s="17"/>
      <c r="C179" s="14"/>
      <c r="D179" s="14"/>
      <c r="E179" s="14"/>
      <c r="F179" s="107" t="s">
        <v>130</v>
      </c>
      <c r="G179" s="7"/>
      <c r="H179" s="7"/>
      <c r="I179" s="7"/>
      <c r="J179" s="7"/>
      <c r="K179" s="7"/>
      <c r="L179" s="18"/>
    </row>
    <row r="180" spans="1:12" ht="11" thickBot="1" x14ac:dyDescent="0.25">
      <c r="A180" s="71" t="s">
        <v>6</v>
      </c>
      <c r="B180" s="77">
        <f>1+MAX($B$13:B179)</f>
        <v>40</v>
      </c>
      <c r="C180" s="59" t="s">
        <v>239</v>
      </c>
      <c r="D180" s="78"/>
      <c r="E180" s="59" t="s">
        <v>137</v>
      </c>
      <c r="F180" s="79" t="s">
        <v>240</v>
      </c>
      <c r="G180" s="59" t="s">
        <v>138</v>
      </c>
      <c r="H180" s="60">
        <v>12</v>
      </c>
      <c r="I180" s="82"/>
      <c r="J180" s="60" t="str">
        <f>IF(ISNUMBER(I180),ROUND(H180*I180,3),"")</f>
        <v/>
      </c>
      <c r="K180" s="61"/>
      <c r="L180" s="76">
        <f>ROUND(H180*K180,2)</f>
        <v>0</v>
      </c>
    </row>
    <row r="181" spans="1:12" x14ac:dyDescent="0.2">
      <c r="A181" s="71" t="s">
        <v>5</v>
      </c>
      <c r="B181" s="15"/>
      <c r="C181" s="12"/>
      <c r="D181" s="12"/>
      <c r="E181" s="12"/>
      <c r="F181" s="80"/>
      <c r="G181" s="6"/>
      <c r="H181" s="6"/>
      <c r="I181" s="6"/>
      <c r="J181" s="6"/>
      <c r="K181" s="6"/>
      <c r="L181" s="16"/>
    </row>
    <row r="182" spans="1:12" x14ac:dyDescent="0.2">
      <c r="A182" s="71" t="s">
        <v>7</v>
      </c>
      <c r="B182" s="15"/>
      <c r="C182" s="12"/>
      <c r="D182" s="12"/>
      <c r="E182" s="12"/>
      <c r="F182" s="121" t="s">
        <v>222</v>
      </c>
      <c r="G182" s="6"/>
      <c r="H182" s="6"/>
      <c r="I182" s="6"/>
      <c r="J182" s="6"/>
      <c r="K182" s="6"/>
      <c r="L182" s="16"/>
    </row>
    <row r="183" spans="1:12" ht="10.5" thickBot="1" x14ac:dyDescent="0.25">
      <c r="A183" s="71" t="s">
        <v>8</v>
      </c>
      <c r="B183" s="17"/>
      <c r="C183" s="14"/>
      <c r="D183" s="14"/>
      <c r="E183" s="14"/>
      <c r="F183" s="107" t="s">
        <v>130</v>
      </c>
      <c r="G183" s="7"/>
      <c r="H183" s="7"/>
      <c r="I183" s="7"/>
      <c r="J183" s="7"/>
      <c r="K183" s="7"/>
      <c r="L183" s="18"/>
    </row>
    <row r="184" spans="1:12" ht="11" thickBot="1" x14ac:dyDescent="0.25">
      <c r="A184" s="71" t="s">
        <v>6</v>
      </c>
      <c r="B184" s="77">
        <f>1+MAX($B$13:B183)</f>
        <v>41</v>
      </c>
      <c r="C184" s="59" t="s">
        <v>241</v>
      </c>
      <c r="D184" s="78"/>
      <c r="E184" s="59" t="s">
        <v>137</v>
      </c>
      <c r="F184" s="79" t="s">
        <v>242</v>
      </c>
      <c r="G184" s="59" t="s">
        <v>138</v>
      </c>
      <c r="H184" s="60"/>
      <c r="I184" s="82"/>
      <c r="J184" s="60" t="str">
        <f>IF(ISNUMBER(I184),ROUND(H184*I184,3),"")</f>
        <v/>
      </c>
      <c r="K184" s="61"/>
      <c r="L184" s="76">
        <f>ROUND(H184*K184,2)</f>
        <v>0</v>
      </c>
    </row>
    <row r="185" spans="1:12" x14ac:dyDescent="0.2">
      <c r="A185" s="71" t="s">
        <v>5</v>
      </c>
      <c r="B185" s="15"/>
      <c r="C185" s="12"/>
      <c r="D185" s="12"/>
      <c r="E185" s="12"/>
      <c r="F185" s="80"/>
      <c r="G185" s="6"/>
      <c r="H185" s="6"/>
      <c r="I185" s="6"/>
      <c r="J185" s="6"/>
      <c r="K185" s="6"/>
      <c r="L185" s="16"/>
    </row>
    <row r="186" spans="1:12" x14ac:dyDescent="0.2">
      <c r="A186" s="71" t="s">
        <v>7</v>
      </c>
      <c r="B186" s="15"/>
      <c r="C186" s="12"/>
      <c r="D186" s="12"/>
      <c r="E186" s="12"/>
      <c r="F186" s="121" t="s">
        <v>222</v>
      </c>
      <c r="G186" s="6"/>
      <c r="H186" s="6"/>
      <c r="I186" s="6"/>
      <c r="J186" s="6"/>
      <c r="K186" s="6"/>
      <c r="L186" s="16"/>
    </row>
    <row r="187" spans="1:12" ht="10.5" thickBot="1" x14ac:dyDescent="0.25">
      <c r="A187" s="71" t="s">
        <v>8</v>
      </c>
      <c r="B187" s="17"/>
      <c r="C187" s="14"/>
      <c r="D187" s="14"/>
      <c r="E187" s="14"/>
      <c r="F187" s="107" t="s">
        <v>130</v>
      </c>
      <c r="G187" s="7"/>
      <c r="H187" s="7"/>
      <c r="I187" s="7"/>
      <c r="J187" s="7"/>
      <c r="K187" s="7"/>
      <c r="L187" s="18"/>
    </row>
    <row r="188" spans="1:12" ht="11" thickBot="1" x14ac:dyDescent="0.25">
      <c r="A188" s="71" t="s">
        <v>6</v>
      </c>
      <c r="B188" s="77">
        <f>1+MAX($B$13:B187)</f>
        <v>42</v>
      </c>
      <c r="C188" s="59" t="s">
        <v>243</v>
      </c>
      <c r="D188" s="78"/>
      <c r="E188" s="59" t="s">
        <v>137</v>
      </c>
      <c r="F188" s="79" t="s">
        <v>244</v>
      </c>
      <c r="G188" s="59" t="s">
        <v>138</v>
      </c>
      <c r="H188" s="60"/>
      <c r="I188" s="82"/>
      <c r="J188" s="60" t="str">
        <f>IF(ISNUMBER(I188),ROUND(H188*I188,3),"")</f>
        <v/>
      </c>
      <c r="K188" s="61"/>
      <c r="L188" s="76">
        <f>ROUND(H188*K188,2)</f>
        <v>0</v>
      </c>
    </row>
    <row r="189" spans="1:12" x14ac:dyDescent="0.2">
      <c r="A189" s="71" t="s">
        <v>5</v>
      </c>
      <c r="B189" s="15"/>
      <c r="C189" s="12"/>
      <c r="D189" s="12"/>
      <c r="E189" s="12"/>
      <c r="F189" s="80"/>
      <c r="G189" s="6"/>
      <c r="H189" s="6"/>
      <c r="I189" s="6"/>
      <c r="J189" s="6"/>
      <c r="K189" s="6"/>
      <c r="L189" s="16"/>
    </row>
    <row r="190" spans="1:12" x14ac:dyDescent="0.2">
      <c r="A190" s="71" t="s">
        <v>7</v>
      </c>
      <c r="B190" s="15"/>
      <c r="C190" s="12"/>
      <c r="D190" s="12"/>
      <c r="E190" s="12"/>
      <c r="F190" s="121" t="s">
        <v>222</v>
      </c>
      <c r="G190" s="6"/>
      <c r="H190" s="6"/>
      <c r="I190" s="6"/>
      <c r="J190" s="6"/>
      <c r="K190" s="6"/>
      <c r="L190" s="16"/>
    </row>
    <row r="191" spans="1:12" ht="10.5" thickBot="1" x14ac:dyDescent="0.25">
      <c r="A191" s="71" t="s">
        <v>8</v>
      </c>
      <c r="B191" s="17"/>
      <c r="C191" s="14"/>
      <c r="D191" s="14"/>
      <c r="E191" s="14"/>
      <c r="F191" s="107" t="s">
        <v>130</v>
      </c>
      <c r="G191" s="7"/>
      <c r="H191" s="7"/>
      <c r="I191" s="7"/>
      <c r="J191" s="7"/>
      <c r="K191" s="7"/>
      <c r="L191" s="18"/>
    </row>
    <row r="192" spans="1:12" ht="11" thickBot="1" x14ac:dyDescent="0.25">
      <c r="A192" s="71" t="s">
        <v>6</v>
      </c>
      <c r="B192" s="77">
        <f>1+MAX($B$13:B191)</f>
        <v>43</v>
      </c>
      <c r="C192" s="59" t="s">
        <v>245</v>
      </c>
      <c r="D192" s="78"/>
      <c r="E192" s="59" t="s">
        <v>137</v>
      </c>
      <c r="F192" s="79" t="s">
        <v>246</v>
      </c>
      <c r="G192" s="59" t="s">
        <v>138</v>
      </c>
      <c r="H192" s="60"/>
      <c r="I192" s="82"/>
      <c r="J192" s="60" t="str">
        <f>IF(ISNUMBER(I192),ROUND(H192*I192,3),"")</f>
        <v/>
      </c>
      <c r="K192" s="61"/>
      <c r="L192" s="76">
        <f>ROUND(H192*K192,2)</f>
        <v>0</v>
      </c>
    </row>
    <row r="193" spans="1:12" x14ac:dyDescent="0.2">
      <c r="A193" s="71" t="s">
        <v>5</v>
      </c>
      <c r="B193" s="15"/>
      <c r="C193" s="12"/>
      <c r="D193" s="12"/>
      <c r="E193" s="12"/>
      <c r="F193" s="80"/>
      <c r="G193" s="6"/>
      <c r="H193" s="6"/>
      <c r="I193" s="6"/>
      <c r="J193" s="6"/>
      <c r="K193" s="6"/>
      <c r="L193" s="16"/>
    </row>
    <row r="194" spans="1:12" x14ac:dyDescent="0.2">
      <c r="A194" s="71" t="s">
        <v>7</v>
      </c>
      <c r="B194" s="15"/>
      <c r="C194" s="12"/>
      <c r="D194" s="12"/>
      <c r="E194" s="12"/>
      <c r="F194" s="121" t="s">
        <v>222</v>
      </c>
      <c r="G194" s="6"/>
      <c r="H194" s="6"/>
      <c r="I194" s="6"/>
      <c r="J194" s="6"/>
      <c r="K194" s="6"/>
      <c r="L194" s="16"/>
    </row>
    <row r="195" spans="1:12" ht="10.5" thickBot="1" x14ac:dyDescent="0.25">
      <c r="A195" s="71" t="s">
        <v>8</v>
      </c>
      <c r="B195" s="17"/>
      <c r="C195" s="14"/>
      <c r="D195" s="14"/>
      <c r="E195" s="14"/>
      <c r="F195" s="107" t="s">
        <v>130</v>
      </c>
      <c r="G195" s="7"/>
      <c r="H195" s="7"/>
      <c r="I195" s="7"/>
      <c r="J195" s="7"/>
      <c r="K195" s="7"/>
      <c r="L195" s="18"/>
    </row>
    <row r="196" spans="1:12" ht="13.5" thickBot="1" x14ac:dyDescent="0.25">
      <c r="A196" s="112" t="s">
        <v>82</v>
      </c>
      <c r="B196" s="113" t="s">
        <v>141</v>
      </c>
      <c r="C196" s="119" t="str">
        <f xml:space="preserve"> CONCATENATE("za Díl ",C143)</f>
        <v>za Díl M5</v>
      </c>
      <c r="D196" s="115"/>
      <c r="E196" s="115"/>
      <c r="F196" s="114" t="s">
        <v>219</v>
      </c>
      <c r="G196" s="116"/>
      <c r="H196" s="116"/>
      <c r="I196" s="116"/>
      <c r="J196" s="117"/>
      <c r="K196" s="116"/>
      <c r="L196" s="118">
        <f>SUM(L144:L195)</f>
        <v>0</v>
      </c>
    </row>
    <row r="197" spans="1:12" ht="13.5" thickBot="1" x14ac:dyDescent="0.25">
      <c r="A197" s="70" t="s">
        <v>29</v>
      </c>
      <c r="B197" s="101" t="s">
        <v>19</v>
      </c>
      <c r="C197" s="102" t="s">
        <v>247</v>
      </c>
      <c r="D197" s="103"/>
      <c r="E197" s="103"/>
      <c r="F197" s="102" t="s">
        <v>248</v>
      </c>
      <c r="G197" s="104"/>
      <c r="H197" s="104"/>
      <c r="I197" s="104"/>
      <c r="J197" s="105"/>
      <c r="K197" s="104"/>
      <c r="L197" s="106"/>
    </row>
    <row r="198" spans="1:12" ht="11" thickBot="1" x14ac:dyDescent="0.25">
      <c r="A198" s="71" t="s">
        <v>6</v>
      </c>
      <c r="B198" s="77">
        <f>1+MAX($B$13:B197)</f>
        <v>44</v>
      </c>
      <c r="C198" s="59" t="s">
        <v>249</v>
      </c>
      <c r="D198" s="78"/>
      <c r="E198" s="59" t="s">
        <v>137</v>
      </c>
      <c r="F198" s="79" t="s">
        <v>250</v>
      </c>
      <c r="G198" s="59" t="s">
        <v>138</v>
      </c>
      <c r="H198" s="60">
        <v>2</v>
      </c>
      <c r="I198" s="82"/>
      <c r="J198" s="60" t="str">
        <f>IF(ISNUMBER(I198),ROUND(H198*I198,3),"")</f>
        <v/>
      </c>
      <c r="K198" s="61"/>
      <c r="L198" s="76">
        <f>ROUND(H198*K198,2)</f>
        <v>0</v>
      </c>
    </row>
    <row r="199" spans="1:12" x14ac:dyDescent="0.2">
      <c r="A199" s="71" t="s">
        <v>5</v>
      </c>
      <c r="B199" s="15"/>
      <c r="C199" s="12"/>
      <c r="D199" s="12"/>
      <c r="E199" s="12"/>
      <c r="F199" s="80" t="s">
        <v>269</v>
      </c>
      <c r="G199" s="6"/>
      <c r="H199" s="6"/>
      <c r="I199" s="6"/>
      <c r="J199" s="6"/>
      <c r="K199" s="6"/>
      <c r="L199" s="16"/>
    </row>
    <row r="200" spans="1:12" x14ac:dyDescent="0.2">
      <c r="A200" s="71" t="s">
        <v>7</v>
      </c>
      <c r="B200" s="15"/>
      <c r="C200" s="12"/>
      <c r="D200" s="12"/>
      <c r="E200" s="12"/>
      <c r="F200" s="121" t="s">
        <v>222</v>
      </c>
      <c r="G200" s="6"/>
      <c r="H200" s="6"/>
      <c r="I200" s="6"/>
      <c r="J200" s="6"/>
      <c r="K200" s="6"/>
      <c r="L200" s="16"/>
    </row>
    <row r="201" spans="1:12" ht="10.5" thickBot="1" x14ac:dyDescent="0.25">
      <c r="A201" s="71" t="s">
        <v>8</v>
      </c>
      <c r="B201" s="17"/>
      <c r="C201" s="14"/>
      <c r="D201" s="14"/>
      <c r="E201" s="14"/>
      <c r="F201" s="107" t="s">
        <v>130</v>
      </c>
      <c r="G201" s="7"/>
      <c r="H201" s="7"/>
      <c r="I201" s="7"/>
      <c r="J201" s="7"/>
      <c r="K201" s="7"/>
      <c r="L201" s="18"/>
    </row>
    <row r="202" spans="1:12" ht="11" thickBot="1" x14ac:dyDescent="0.25">
      <c r="A202" s="71" t="s">
        <v>6</v>
      </c>
      <c r="B202" s="77">
        <f>1+MAX($B$13:B201)</f>
        <v>45</v>
      </c>
      <c r="C202" s="59" t="s">
        <v>251</v>
      </c>
      <c r="D202" s="78"/>
      <c r="E202" s="59" t="s">
        <v>137</v>
      </c>
      <c r="F202" s="79" t="s">
        <v>252</v>
      </c>
      <c r="G202" s="59" t="s">
        <v>138</v>
      </c>
      <c r="H202" s="60">
        <v>6</v>
      </c>
      <c r="I202" s="82"/>
      <c r="J202" s="60" t="str">
        <f>IF(ISNUMBER(I202),ROUND(H202*I202,3),"")</f>
        <v/>
      </c>
      <c r="K202" s="61"/>
      <c r="L202" s="76">
        <f>ROUND(H202*K202,2)</f>
        <v>0</v>
      </c>
    </row>
    <row r="203" spans="1:12" x14ac:dyDescent="0.2">
      <c r="A203" s="71" t="s">
        <v>5</v>
      </c>
      <c r="B203" s="15"/>
      <c r="C203" s="12"/>
      <c r="D203" s="12"/>
      <c r="E203" s="12"/>
      <c r="F203" s="80"/>
      <c r="G203" s="6"/>
      <c r="H203" s="6"/>
      <c r="I203" s="6"/>
      <c r="J203" s="6"/>
      <c r="K203" s="6"/>
      <c r="L203" s="16"/>
    </row>
    <row r="204" spans="1:12" x14ac:dyDescent="0.2">
      <c r="A204" s="71" t="s">
        <v>7</v>
      </c>
      <c r="B204" s="15"/>
      <c r="C204" s="12"/>
      <c r="D204" s="12"/>
      <c r="E204" s="12"/>
      <c r="F204" s="121" t="s">
        <v>253</v>
      </c>
      <c r="G204" s="6"/>
      <c r="H204" s="6"/>
      <c r="I204" s="6"/>
      <c r="J204" s="6"/>
      <c r="K204" s="6"/>
      <c r="L204" s="16"/>
    </row>
    <row r="205" spans="1:12" ht="10.5" thickBot="1" x14ac:dyDescent="0.25">
      <c r="A205" s="71" t="s">
        <v>8</v>
      </c>
      <c r="B205" s="17"/>
      <c r="C205" s="14"/>
      <c r="D205" s="14"/>
      <c r="E205" s="14"/>
      <c r="F205" s="107" t="s">
        <v>130</v>
      </c>
      <c r="G205" s="7"/>
      <c r="H205" s="7"/>
      <c r="I205" s="7"/>
      <c r="J205" s="7"/>
      <c r="K205" s="7"/>
      <c r="L205" s="18"/>
    </row>
    <row r="206" spans="1:12" ht="11" thickBot="1" x14ac:dyDescent="0.25">
      <c r="A206" s="71" t="s">
        <v>6</v>
      </c>
      <c r="B206" s="77">
        <f>1+MAX($B$13:B205)</f>
        <v>46</v>
      </c>
      <c r="C206" s="59" t="s">
        <v>254</v>
      </c>
      <c r="D206" s="78"/>
      <c r="E206" s="59" t="s">
        <v>137</v>
      </c>
      <c r="F206" s="79" t="s">
        <v>255</v>
      </c>
      <c r="G206" s="59" t="s">
        <v>138</v>
      </c>
      <c r="H206" s="60">
        <v>4</v>
      </c>
      <c r="I206" s="82"/>
      <c r="J206" s="60" t="str">
        <f>IF(ISNUMBER(I206),ROUND(H206*I206,3),"")</f>
        <v/>
      </c>
      <c r="K206" s="61"/>
      <c r="L206" s="76">
        <f>ROUND(H206*K206,2)</f>
        <v>0</v>
      </c>
    </row>
    <row r="207" spans="1:12" x14ac:dyDescent="0.2">
      <c r="A207" s="71" t="s">
        <v>5</v>
      </c>
      <c r="B207" s="15"/>
      <c r="C207" s="12"/>
      <c r="D207" s="12"/>
      <c r="E207" s="12"/>
      <c r="F207" s="80" t="s">
        <v>269</v>
      </c>
      <c r="G207" s="6"/>
      <c r="H207" s="6"/>
      <c r="I207" s="6"/>
      <c r="J207" s="6"/>
      <c r="K207" s="6"/>
      <c r="L207" s="16"/>
    </row>
    <row r="208" spans="1:12" x14ac:dyDescent="0.2">
      <c r="A208" s="71" t="s">
        <v>7</v>
      </c>
      <c r="B208" s="15"/>
      <c r="C208" s="12"/>
      <c r="D208" s="12"/>
      <c r="E208" s="12"/>
      <c r="F208" s="121" t="s">
        <v>253</v>
      </c>
      <c r="G208" s="6"/>
      <c r="H208" s="6"/>
      <c r="I208" s="6"/>
      <c r="J208" s="6"/>
      <c r="K208" s="6"/>
      <c r="L208" s="16"/>
    </row>
    <row r="209" spans="1:12" ht="10.5" thickBot="1" x14ac:dyDescent="0.25">
      <c r="A209" s="71" t="s">
        <v>8</v>
      </c>
      <c r="B209" s="17"/>
      <c r="C209" s="14"/>
      <c r="D209" s="14"/>
      <c r="E209" s="14"/>
      <c r="F209" s="107" t="s">
        <v>130</v>
      </c>
      <c r="G209" s="7"/>
      <c r="H209" s="7"/>
      <c r="I209" s="7"/>
      <c r="J209" s="7"/>
      <c r="K209" s="7"/>
      <c r="L209" s="18"/>
    </row>
    <row r="210" spans="1:12" ht="11" thickBot="1" x14ac:dyDescent="0.25">
      <c r="A210" s="71" t="s">
        <v>6</v>
      </c>
      <c r="B210" s="77">
        <f>1+MAX($B$13:B209)</f>
        <v>47</v>
      </c>
      <c r="C210" s="59" t="s">
        <v>256</v>
      </c>
      <c r="D210" s="78"/>
      <c r="E210" s="59" t="s">
        <v>137</v>
      </c>
      <c r="F210" s="79" t="s">
        <v>257</v>
      </c>
      <c r="G210" s="59" t="s">
        <v>138</v>
      </c>
      <c r="H210" s="60">
        <v>4</v>
      </c>
      <c r="I210" s="82"/>
      <c r="J210" s="60" t="str">
        <f>IF(ISNUMBER(I210),ROUND(H210*I210,3),"")</f>
        <v/>
      </c>
      <c r="K210" s="61"/>
      <c r="L210" s="76">
        <f>ROUND(H210*K210,2)</f>
        <v>0</v>
      </c>
    </row>
    <row r="211" spans="1:12" x14ac:dyDescent="0.2">
      <c r="A211" s="71" t="s">
        <v>5</v>
      </c>
      <c r="B211" s="15"/>
      <c r="C211" s="12"/>
      <c r="D211" s="12"/>
      <c r="E211" s="12"/>
      <c r="F211" s="80" t="s">
        <v>269</v>
      </c>
      <c r="G211" s="6"/>
      <c r="H211" s="6"/>
      <c r="I211" s="6"/>
      <c r="J211" s="6"/>
      <c r="K211" s="6"/>
      <c r="L211" s="16"/>
    </row>
    <row r="212" spans="1:12" x14ac:dyDescent="0.2">
      <c r="A212" s="71" t="s">
        <v>7</v>
      </c>
      <c r="B212" s="15"/>
      <c r="C212" s="12"/>
      <c r="D212" s="12"/>
      <c r="E212" s="12"/>
      <c r="F212" s="121" t="s">
        <v>253</v>
      </c>
      <c r="G212" s="6"/>
      <c r="H212" s="6"/>
      <c r="I212" s="6"/>
      <c r="J212" s="6"/>
      <c r="K212" s="6"/>
      <c r="L212" s="16"/>
    </row>
    <row r="213" spans="1:12" ht="10.5" thickBot="1" x14ac:dyDescent="0.25">
      <c r="A213" s="71" t="s">
        <v>8</v>
      </c>
      <c r="B213" s="17"/>
      <c r="C213" s="14"/>
      <c r="D213" s="14"/>
      <c r="E213" s="14"/>
      <c r="F213" s="107" t="s">
        <v>130</v>
      </c>
      <c r="G213" s="7"/>
      <c r="H213" s="7"/>
      <c r="I213" s="7"/>
      <c r="J213" s="7"/>
      <c r="K213" s="7"/>
      <c r="L213" s="18"/>
    </row>
    <row r="214" spans="1:12" ht="20.5" thickBot="1" x14ac:dyDescent="0.25">
      <c r="A214" s="71" t="s">
        <v>6</v>
      </c>
      <c r="B214" s="77">
        <f>1+MAX($B$13:B213)</f>
        <v>48</v>
      </c>
      <c r="C214" s="59" t="s">
        <v>258</v>
      </c>
      <c r="D214" s="78"/>
      <c r="E214" s="59" t="s">
        <v>137</v>
      </c>
      <c r="F214" s="79" t="s">
        <v>259</v>
      </c>
      <c r="G214" s="59" t="s">
        <v>138</v>
      </c>
      <c r="H214" s="60">
        <v>6</v>
      </c>
      <c r="I214" s="82"/>
      <c r="J214" s="60" t="str">
        <f>IF(ISNUMBER(I214),ROUND(H214*I214,3),"")</f>
        <v/>
      </c>
      <c r="K214" s="61"/>
      <c r="L214" s="76">
        <f>ROUND(H214*K214,2)</f>
        <v>0</v>
      </c>
    </row>
    <row r="215" spans="1:12" x14ac:dyDescent="0.2">
      <c r="A215" s="71" t="s">
        <v>5</v>
      </c>
      <c r="B215" s="15"/>
      <c r="C215" s="12"/>
      <c r="D215" s="12"/>
      <c r="E215" s="12"/>
      <c r="F215" s="80"/>
      <c r="G215" s="6"/>
      <c r="H215" s="6"/>
      <c r="I215" s="6"/>
      <c r="J215" s="6"/>
      <c r="K215" s="6"/>
      <c r="L215" s="16"/>
    </row>
    <row r="216" spans="1:12" x14ac:dyDescent="0.2">
      <c r="A216" s="71" t="s">
        <v>7</v>
      </c>
      <c r="B216" s="15"/>
      <c r="C216" s="12"/>
      <c r="D216" s="12"/>
      <c r="E216" s="12"/>
      <c r="F216" s="121" t="s">
        <v>269</v>
      </c>
      <c r="G216" s="6"/>
      <c r="H216" s="6"/>
      <c r="I216" s="6"/>
      <c r="J216" s="6"/>
      <c r="K216" s="6"/>
      <c r="L216" s="16"/>
    </row>
    <row r="217" spans="1:12" ht="10.5" thickBot="1" x14ac:dyDescent="0.25">
      <c r="A217" s="71" t="s">
        <v>8</v>
      </c>
      <c r="B217" s="17"/>
      <c r="C217" s="14"/>
      <c r="D217" s="14"/>
      <c r="E217" s="14"/>
      <c r="F217" s="107" t="s">
        <v>130</v>
      </c>
      <c r="G217" s="7"/>
      <c r="H217" s="7"/>
      <c r="I217" s="7"/>
      <c r="J217" s="7"/>
      <c r="K217" s="7"/>
      <c r="L217" s="18"/>
    </row>
    <row r="218" spans="1:12" ht="20.5" thickBot="1" x14ac:dyDescent="0.25">
      <c r="A218" s="71" t="s">
        <v>6</v>
      </c>
      <c r="B218" s="77">
        <f>1+MAX($B$13:B217)</f>
        <v>49</v>
      </c>
      <c r="C218" s="59" t="s">
        <v>260</v>
      </c>
      <c r="D218" s="78"/>
      <c r="E218" s="59" t="s">
        <v>137</v>
      </c>
      <c r="F218" s="79" t="s">
        <v>261</v>
      </c>
      <c r="G218" s="59" t="s">
        <v>199</v>
      </c>
      <c r="H218" s="60">
        <v>76.2</v>
      </c>
      <c r="I218" s="82"/>
      <c r="J218" s="60" t="str">
        <f>IF(ISNUMBER(I218),ROUND(H218*I218,3),"")</f>
        <v/>
      </c>
      <c r="K218" s="61"/>
      <c r="L218" s="76">
        <f>ROUND(H218*K218,2)</f>
        <v>0</v>
      </c>
    </row>
    <row r="219" spans="1:12" x14ac:dyDescent="0.2">
      <c r="A219" s="71" t="s">
        <v>5</v>
      </c>
      <c r="B219" s="15"/>
      <c r="C219" s="12"/>
      <c r="D219" s="12"/>
      <c r="E219" s="12"/>
      <c r="F219" s="80"/>
      <c r="G219" s="6"/>
      <c r="H219" s="6"/>
      <c r="I219" s="6"/>
      <c r="J219" s="6"/>
      <c r="K219" s="6"/>
      <c r="L219" s="16"/>
    </row>
    <row r="220" spans="1:12" ht="20" x14ac:dyDescent="0.2">
      <c r="A220" s="71" t="s">
        <v>7</v>
      </c>
      <c r="B220" s="15"/>
      <c r="C220" s="12"/>
      <c r="D220" s="12"/>
      <c r="E220" s="12"/>
      <c r="F220" s="121" t="s">
        <v>417</v>
      </c>
      <c r="G220" s="6"/>
      <c r="H220" s="6"/>
      <c r="I220" s="6"/>
      <c r="J220" s="6"/>
      <c r="K220" s="6"/>
      <c r="L220" s="16"/>
    </row>
    <row r="221" spans="1:12" ht="10.5" thickBot="1" x14ac:dyDescent="0.25">
      <c r="A221" s="71" t="s">
        <v>8</v>
      </c>
      <c r="B221" s="17"/>
      <c r="C221" s="14"/>
      <c r="D221" s="14"/>
      <c r="E221" s="14"/>
      <c r="F221" s="107" t="s">
        <v>130</v>
      </c>
      <c r="G221" s="7"/>
      <c r="H221" s="7"/>
      <c r="I221" s="7"/>
      <c r="J221" s="7"/>
      <c r="K221" s="7"/>
      <c r="L221" s="18"/>
    </row>
    <row r="222" spans="1:12" ht="20.5" thickBot="1" x14ac:dyDescent="0.25">
      <c r="A222" s="71" t="s">
        <v>6</v>
      </c>
      <c r="B222" s="77">
        <f>1+MAX($B$13:B221)</f>
        <v>50</v>
      </c>
      <c r="C222" s="59" t="s">
        <v>262</v>
      </c>
      <c r="D222" s="78"/>
      <c r="E222" s="59" t="s">
        <v>137</v>
      </c>
      <c r="F222" s="79" t="s">
        <v>263</v>
      </c>
      <c r="G222" s="59" t="s">
        <v>199</v>
      </c>
      <c r="H222" s="60">
        <v>162</v>
      </c>
      <c r="I222" s="82"/>
      <c r="J222" s="60" t="str">
        <f>IF(ISNUMBER(I222),ROUND(H222*I222,3),"")</f>
        <v/>
      </c>
      <c r="K222" s="61"/>
      <c r="L222" s="76">
        <f>ROUND(H222*K222,2)</f>
        <v>0</v>
      </c>
    </row>
    <row r="223" spans="1:12" x14ac:dyDescent="0.2">
      <c r="A223" s="71" t="s">
        <v>5</v>
      </c>
      <c r="B223" s="15"/>
      <c r="C223" s="12"/>
      <c r="D223" s="12"/>
      <c r="E223" s="12"/>
      <c r="F223" s="80"/>
      <c r="G223" s="6"/>
      <c r="H223" s="6"/>
      <c r="I223" s="6"/>
      <c r="J223" s="6"/>
      <c r="K223" s="6"/>
      <c r="L223" s="16"/>
    </row>
    <row r="224" spans="1:12" ht="20" x14ac:dyDescent="0.2">
      <c r="A224" s="71" t="s">
        <v>7</v>
      </c>
      <c r="B224" s="15"/>
      <c r="C224" s="12"/>
      <c r="D224" s="12"/>
      <c r="E224" s="12"/>
      <c r="F224" s="121" t="s">
        <v>418</v>
      </c>
      <c r="G224" s="6"/>
      <c r="H224" s="6"/>
      <c r="I224" s="6"/>
      <c r="J224" s="6"/>
      <c r="K224" s="6"/>
      <c r="L224" s="16"/>
    </row>
    <row r="225" spans="1:12" ht="10.5" thickBot="1" x14ac:dyDescent="0.25">
      <c r="A225" s="71" t="s">
        <v>8</v>
      </c>
      <c r="B225" s="17"/>
      <c r="C225" s="14"/>
      <c r="D225" s="14"/>
      <c r="E225" s="14"/>
      <c r="F225" s="107" t="s">
        <v>130</v>
      </c>
      <c r="G225" s="7"/>
      <c r="H225" s="7"/>
      <c r="I225" s="7"/>
      <c r="J225" s="7"/>
      <c r="K225" s="7"/>
      <c r="L225" s="18"/>
    </row>
    <row r="226" spans="1:12" ht="20.5" thickBot="1" x14ac:dyDescent="0.25">
      <c r="A226" s="71" t="s">
        <v>6</v>
      </c>
      <c r="B226" s="77">
        <f>1+MAX($B$13:B225)</f>
        <v>51</v>
      </c>
      <c r="C226" s="59" t="s">
        <v>364</v>
      </c>
      <c r="D226" s="78"/>
      <c r="E226" s="59" t="s">
        <v>343</v>
      </c>
      <c r="F226" s="79" t="s">
        <v>263</v>
      </c>
      <c r="G226" s="59" t="s">
        <v>199</v>
      </c>
      <c r="H226" s="60">
        <v>72</v>
      </c>
      <c r="I226" s="82"/>
      <c r="J226" s="60" t="str">
        <f>IF(ISNUMBER(I226),ROUND(H226*I226,3),"")</f>
        <v/>
      </c>
      <c r="K226" s="61"/>
      <c r="L226" s="76">
        <f>ROUND(H226*K226,2)</f>
        <v>0</v>
      </c>
    </row>
    <row r="227" spans="1:12" x14ac:dyDescent="0.2">
      <c r="A227" s="71" t="s">
        <v>5</v>
      </c>
      <c r="B227" s="15"/>
      <c r="C227" s="12"/>
      <c r="D227" s="12"/>
      <c r="E227" s="12"/>
      <c r="F227" s="80"/>
      <c r="G227" s="6"/>
      <c r="H227" s="6"/>
      <c r="I227" s="6"/>
      <c r="J227" s="6"/>
      <c r="K227" s="6"/>
      <c r="L227" s="16"/>
    </row>
    <row r="228" spans="1:12" ht="30" x14ac:dyDescent="0.2">
      <c r="A228" s="71" t="s">
        <v>7</v>
      </c>
      <c r="B228" s="15"/>
      <c r="C228" s="12"/>
      <c r="D228" s="12"/>
      <c r="E228" s="12"/>
      <c r="F228" s="121" t="s">
        <v>419</v>
      </c>
      <c r="G228" s="6"/>
      <c r="H228" s="6"/>
      <c r="I228" s="6"/>
      <c r="J228" s="6"/>
      <c r="K228" s="6"/>
      <c r="L228" s="16"/>
    </row>
    <row r="229" spans="1:12" ht="10.5" thickBot="1" x14ac:dyDescent="0.25">
      <c r="A229" s="71" t="s">
        <v>8</v>
      </c>
      <c r="B229" s="17"/>
      <c r="C229" s="14"/>
      <c r="D229" s="14"/>
      <c r="E229" s="14"/>
      <c r="F229" s="107" t="s">
        <v>367</v>
      </c>
      <c r="G229" s="7"/>
      <c r="H229" s="7"/>
      <c r="I229" s="7"/>
      <c r="J229" s="7"/>
      <c r="K229" s="7"/>
      <c r="L229" s="18"/>
    </row>
    <row r="230" spans="1:12" ht="20.5" thickBot="1" x14ac:dyDescent="0.25">
      <c r="A230" s="71" t="s">
        <v>6</v>
      </c>
      <c r="B230" s="77">
        <f>1+MAX($B$13:B229)</f>
        <v>52</v>
      </c>
      <c r="C230" s="59" t="s">
        <v>365</v>
      </c>
      <c r="D230" s="78"/>
      <c r="E230" s="59" t="s">
        <v>343</v>
      </c>
      <c r="F230" s="79" t="s">
        <v>263</v>
      </c>
      <c r="G230" s="59" t="s">
        <v>199</v>
      </c>
      <c r="H230" s="60">
        <v>324</v>
      </c>
      <c r="I230" s="82"/>
      <c r="J230" s="60" t="str">
        <f>IF(ISNUMBER(I230),ROUND(H230*I230,3),"")</f>
        <v/>
      </c>
      <c r="K230" s="61"/>
      <c r="L230" s="76">
        <f>ROUND(H230*K230,2)</f>
        <v>0</v>
      </c>
    </row>
    <row r="231" spans="1:12" x14ac:dyDescent="0.2">
      <c r="A231" s="71" t="s">
        <v>5</v>
      </c>
      <c r="B231" s="15"/>
      <c r="C231" s="12"/>
      <c r="D231" s="12"/>
      <c r="E231" s="12"/>
      <c r="F231" s="80"/>
      <c r="G231" s="6"/>
      <c r="H231" s="6"/>
      <c r="I231" s="6"/>
      <c r="J231" s="6"/>
      <c r="K231" s="6"/>
      <c r="L231" s="16"/>
    </row>
    <row r="232" spans="1:12" ht="20" x14ac:dyDescent="0.2">
      <c r="A232" s="71" t="s">
        <v>7</v>
      </c>
      <c r="B232" s="15"/>
      <c r="C232" s="12"/>
      <c r="D232" s="12"/>
      <c r="E232" s="12"/>
      <c r="F232" s="121" t="s">
        <v>420</v>
      </c>
      <c r="G232" s="6"/>
      <c r="H232" s="6"/>
      <c r="I232" s="6"/>
      <c r="J232" s="6"/>
      <c r="K232" s="6"/>
      <c r="L232" s="16"/>
    </row>
    <row r="233" spans="1:12" ht="10.5" thickBot="1" x14ac:dyDescent="0.25">
      <c r="A233" s="71" t="s">
        <v>8</v>
      </c>
      <c r="B233" s="17"/>
      <c r="C233" s="14"/>
      <c r="D233" s="14"/>
      <c r="E233" s="14"/>
      <c r="F233" s="107" t="s">
        <v>367</v>
      </c>
      <c r="G233" s="7"/>
      <c r="H233" s="7"/>
      <c r="I233" s="7"/>
      <c r="J233" s="7"/>
      <c r="K233" s="7"/>
      <c r="L233" s="18"/>
    </row>
    <row r="234" spans="1:12" ht="11" thickBot="1" x14ac:dyDescent="0.25">
      <c r="A234" s="71" t="s">
        <v>6</v>
      </c>
      <c r="B234" s="77">
        <f>1+MAX($B$13:B233)</f>
        <v>53</v>
      </c>
      <c r="C234" s="59" t="s">
        <v>264</v>
      </c>
      <c r="D234" s="78"/>
      <c r="E234" s="59" t="s">
        <v>137</v>
      </c>
      <c r="F234" s="79" t="s">
        <v>265</v>
      </c>
      <c r="G234" s="59" t="s">
        <v>138</v>
      </c>
      <c r="H234" s="60">
        <v>2</v>
      </c>
      <c r="I234" s="82"/>
      <c r="J234" s="60" t="str">
        <f>IF(ISNUMBER(I234),ROUND(H234*I234,3),"")</f>
        <v/>
      </c>
      <c r="K234" s="61"/>
      <c r="L234" s="76">
        <f>ROUND(H234*K234,2)</f>
        <v>0</v>
      </c>
    </row>
    <row r="235" spans="1:12" x14ac:dyDescent="0.2">
      <c r="A235" s="71" t="s">
        <v>5</v>
      </c>
      <c r="B235" s="15"/>
      <c r="C235" s="12"/>
      <c r="D235" s="12"/>
      <c r="E235" s="12"/>
      <c r="F235" s="80" t="s">
        <v>268</v>
      </c>
      <c r="G235" s="6"/>
      <c r="H235" s="6"/>
      <c r="I235" s="6"/>
      <c r="J235" s="6"/>
      <c r="K235" s="6"/>
      <c r="L235" s="16"/>
    </row>
    <row r="236" spans="1:12" ht="20" x14ac:dyDescent="0.2">
      <c r="A236" s="71" t="s">
        <v>7</v>
      </c>
      <c r="B236" s="15"/>
      <c r="C236" s="12"/>
      <c r="D236" s="12"/>
      <c r="E236" s="12"/>
      <c r="F236" s="121" t="s">
        <v>421</v>
      </c>
      <c r="G236" s="6"/>
      <c r="H236" s="6"/>
      <c r="I236" s="6"/>
      <c r="J236" s="6"/>
      <c r="K236" s="6"/>
      <c r="L236" s="16"/>
    </row>
    <row r="237" spans="1:12" ht="10.5" thickBot="1" x14ac:dyDescent="0.25">
      <c r="A237" s="71" t="s">
        <v>8</v>
      </c>
      <c r="B237" s="17"/>
      <c r="C237" s="14"/>
      <c r="D237" s="14"/>
      <c r="E237" s="14"/>
      <c r="F237" s="107" t="s">
        <v>130</v>
      </c>
      <c r="G237" s="7"/>
      <c r="H237" s="7"/>
      <c r="I237" s="7"/>
      <c r="J237" s="7"/>
      <c r="K237" s="7"/>
      <c r="L237" s="18"/>
    </row>
    <row r="238" spans="1:12" ht="11" thickBot="1" x14ac:dyDescent="0.25">
      <c r="A238" s="71" t="s">
        <v>6</v>
      </c>
      <c r="B238" s="77">
        <f>1+MAX($B$13:B237)</f>
        <v>54</v>
      </c>
      <c r="C238" s="59" t="s">
        <v>266</v>
      </c>
      <c r="D238" s="78"/>
      <c r="E238" s="59" t="s">
        <v>137</v>
      </c>
      <c r="F238" s="79" t="s">
        <v>267</v>
      </c>
      <c r="G238" s="59" t="s">
        <v>138</v>
      </c>
      <c r="H238" s="60">
        <v>2</v>
      </c>
      <c r="I238" s="82"/>
      <c r="J238" s="60" t="str">
        <f>IF(ISNUMBER(I238),ROUND(H238*I238,3),"")</f>
        <v/>
      </c>
      <c r="K238" s="61"/>
      <c r="L238" s="76">
        <f>ROUND(H238*K238,2)</f>
        <v>0</v>
      </c>
    </row>
    <row r="239" spans="1:12" x14ac:dyDescent="0.2">
      <c r="A239" s="71" t="s">
        <v>5</v>
      </c>
      <c r="B239" s="15"/>
      <c r="C239" s="12"/>
      <c r="D239" s="12"/>
      <c r="E239" s="12"/>
      <c r="F239" s="80" t="s">
        <v>277</v>
      </c>
      <c r="G239" s="6"/>
      <c r="H239" s="6"/>
      <c r="I239" s="6"/>
      <c r="J239" s="6"/>
      <c r="K239" s="6"/>
      <c r="L239" s="16"/>
    </row>
    <row r="240" spans="1:12" ht="20" x14ac:dyDescent="0.2">
      <c r="A240" s="71" t="s">
        <v>7</v>
      </c>
      <c r="B240" s="15"/>
      <c r="C240" s="12"/>
      <c r="D240" s="12"/>
      <c r="E240" s="12"/>
      <c r="F240" s="121" t="s">
        <v>422</v>
      </c>
      <c r="G240" s="6"/>
      <c r="H240" s="6"/>
      <c r="I240" s="6"/>
      <c r="J240" s="6"/>
      <c r="K240" s="6"/>
      <c r="L240" s="16"/>
    </row>
    <row r="241" spans="1:12" ht="10.5" thickBot="1" x14ac:dyDescent="0.25">
      <c r="A241" s="71" t="s">
        <v>8</v>
      </c>
      <c r="B241" s="17"/>
      <c r="C241" s="14"/>
      <c r="D241" s="14"/>
      <c r="E241" s="14"/>
      <c r="F241" s="107" t="s">
        <v>130</v>
      </c>
      <c r="G241" s="7"/>
      <c r="H241" s="7"/>
      <c r="I241" s="7"/>
      <c r="J241" s="7"/>
      <c r="K241" s="7"/>
      <c r="L241" s="18"/>
    </row>
    <row r="242" spans="1:12" ht="11" thickBot="1" x14ac:dyDescent="0.25">
      <c r="A242" s="71" t="s">
        <v>6</v>
      </c>
      <c r="B242" s="77">
        <f>1+MAX($B$13:B241)</f>
        <v>55</v>
      </c>
      <c r="C242" s="59" t="s">
        <v>270</v>
      </c>
      <c r="D242" s="78"/>
      <c r="E242" s="59" t="s">
        <v>137</v>
      </c>
      <c r="F242" s="79" t="s">
        <v>271</v>
      </c>
      <c r="G242" s="59" t="s">
        <v>138</v>
      </c>
      <c r="H242" s="60">
        <v>14</v>
      </c>
      <c r="I242" s="82"/>
      <c r="J242" s="60" t="str">
        <f>IF(ISNUMBER(I242),ROUND(H242*I242,3),"")</f>
        <v/>
      </c>
      <c r="K242" s="61"/>
      <c r="L242" s="76">
        <f>ROUND(H242*K242,2)</f>
        <v>0</v>
      </c>
    </row>
    <row r="243" spans="1:12" x14ac:dyDescent="0.2">
      <c r="A243" s="71" t="s">
        <v>5</v>
      </c>
      <c r="B243" s="15"/>
      <c r="C243" s="12"/>
      <c r="D243" s="12"/>
      <c r="E243" s="12"/>
      <c r="F243" s="80"/>
      <c r="G243" s="6"/>
      <c r="H243" s="6"/>
      <c r="I243" s="6"/>
      <c r="J243" s="6"/>
      <c r="K243" s="6"/>
      <c r="L243" s="16"/>
    </row>
    <row r="244" spans="1:12" ht="30" x14ac:dyDescent="0.2">
      <c r="A244" s="71" t="s">
        <v>7</v>
      </c>
      <c r="B244" s="15"/>
      <c r="C244" s="12"/>
      <c r="D244" s="12"/>
      <c r="E244" s="12"/>
      <c r="F244" s="121" t="s">
        <v>423</v>
      </c>
      <c r="G244" s="6"/>
      <c r="H244" s="6"/>
      <c r="I244" s="6"/>
      <c r="J244" s="6"/>
      <c r="K244" s="6"/>
      <c r="L244" s="16"/>
    </row>
    <row r="245" spans="1:12" ht="10.5" thickBot="1" x14ac:dyDescent="0.25">
      <c r="A245" s="71" t="s">
        <v>8</v>
      </c>
      <c r="B245" s="17"/>
      <c r="C245" s="14"/>
      <c r="D245" s="14"/>
      <c r="E245" s="14"/>
      <c r="F245" s="107" t="s">
        <v>130</v>
      </c>
      <c r="G245" s="7"/>
      <c r="H245" s="7"/>
      <c r="I245" s="7"/>
      <c r="J245" s="7"/>
      <c r="K245" s="7"/>
      <c r="L245" s="18"/>
    </row>
    <row r="246" spans="1:12" ht="11" thickBot="1" x14ac:dyDescent="0.25">
      <c r="A246" s="71" t="s">
        <v>6</v>
      </c>
      <c r="B246" s="77">
        <f>1+MAX($B$13:B245)</f>
        <v>56</v>
      </c>
      <c r="C246" s="59" t="s">
        <v>272</v>
      </c>
      <c r="D246" s="78"/>
      <c r="E246" s="59" t="s">
        <v>137</v>
      </c>
      <c r="F246" s="79" t="s">
        <v>273</v>
      </c>
      <c r="G246" s="59" t="s">
        <v>195</v>
      </c>
      <c r="H246" s="60">
        <v>17</v>
      </c>
      <c r="I246" s="82"/>
      <c r="J246" s="60" t="str">
        <f>IF(ISNUMBER(I246),ROUND(H246*I246,3),"")</f>
        <v/>
      </c>
      <c r="K246" s="61"/>
      <c r="L246" s="76">
        <f>ROUND(H246*K246,2)</f>
        <v>0</v>
      </c>
    </row>
    <row r="247" spans="1:12" x14ac:dyDescent="0.2">
      <c r="A247" s="71" t="s">
        <v>5</v>
      </c>
      <c r="B247" s="15"/>
      <c r="C247" s="12"/>
      <c r="D247" s="12"/>
      <c r="E247" s="12"/>
      <c r="F247" s="80"/>
      <c r="G247" s="6"/>
      <c r="H247" s="6"/>
      <c r="I247" s="6"/>
      <c r="J247" s="6"/>
      <c r="K247" s="6"/>
      <c r="L247" s="16"/>
    </row>
    <row r="248" spans="1:12" ht="40" x14ac:dyDescent="0.2">
      <c r="A248" s="71" t="s">
        <v>7</v>
      </c>
      <c r="B248" s="15"/>
      <c r="C248" s="12"/>
      <c r="D248" s="12"/>
      <c r="E248" s="12"/>
      <c r="F248" s="121" t="s">
        <v>424</v>
      </c>
      <c r="G248" s="6"/>
      <c r="H248" s="6"/>
      <c r="I248" s="6"/>
      <c r="J248" s="6"/>
      <c r="K248" s="6"/>
      <c r="L248" s="16"/>
    </row>
    <row r="249" spans="1:12" ht="10.5" thickBot="1" x14ac:dyDescent="0.25">
      <c r="A249" s="71" t="s">
        <v>8</v>
      </c>
      <c r="B249" s="17"/>
      <c r="C249" s="14"/>
      <c r="D249" s="14"/>
      <c r="E249" s="14"/>
      <c r="F249" s="107" t="s">
        <v>130</v>
      </c>
      <c r="G249" s="7"/>
      <c r="H249" s="7"/>
      <c r="I249" s="7"/>
      <c r="J249" s="7"/>
      <c r="K249" s="7"/>
      <c r="L249" s="18"/>
    </row>
    <row r="250" spans="1:12" ht="11" thickBot="1" x14ac:dyDescent="0.25">
      <c r="A250" s="71" t="s">
        <v>6</v>
      </c>
      <c r="B250" s="77">
        <f>1+MAX($B$13:B249)</f>
        <v>57</v>
      </c>
      <c r="C250" s="59" t="s">
        <v>366</v>
      </c>
      <c r="D250" s="78"/>
      <c r="E250" s="59" t="s">
        <v>343</v>
      </c>
      <c r="F250" s="79" t="s">
        <v>273</v>
      </c>
      <c r="G250" s="59" t="s">
        <v>138</v>
      </c>
      <c r="H250" s="60">
        <v>2</v>
      </c>
      <c r="I250" s="82"/>
      <c r="J250" s="60" t="str">
        <f>IF(ISNUMBER(I250),ROUND(H250*I250,3),"")</f>
        <v/>
      </c>
      <c r="K250" s="61"/>
      <c r="L250" s="76">
        <f>ROUND(H250*K250,2)</f>
        <v>0</v>
      </c>
    </row>
    <row r="251" spans="1:12" x14ac:dyDescent="0.2">
      <c r="A251" s="71" t="s">
        <v>5</v>
      </c>
      <c r="B251" s="15"/>
      <c r="C251" s="12"/>
      <c r="D251" s="12"/>
      <c r="E251" s="12"/>
      <c r="F251" s="80" t="s">
        <v>373</v>
      </c>
      <c r="G251" s="6"/>
      <c r="H251" s="6"/>
      <c r="I251" s="6"/>
      <c r="J251" s="6"/>
      <c r="K251" s="6"/>
      <c r="L251" s="16"/>
    </row>
    <row r="252" spans="1:12" x14ac:dyDescent="0.2">
      <c r="A252" s="71" t="s">
        <v>7</v>
      </c>
      <c r="B252" s="15"/>
      <c r="C252" s="12"/>
      <c r="D252" s="12"/>
      <c r="E252" s="12"/>
      <c r="F252" s="121" t="s">
        <v>269</v>
      </c>
      <c r="G252" s="6"/>
      <c r="H252" s="6"/>
      <c r="I252" s="6"/>
      <c r="J252" s="6"/>
      <c r="K252" s="6"/>
      <c r="L252" s="16"/>
    </row>
    <row r="253" spans="1:12" ht="10.5" thickBot="1" x14ac:dyDescent="0.25">
      <c r="A253" s="71" t="s">
        <v>8</v>
      </c>
      <c r="B253" s="17"/>
      <c r="C253" s="14"/>
      <c r="D253" s="14"/>
      <c r="E253" s="14"/>
      <c r="F253" s="107" t="s">
        <v>368</v>
      </c>
      <c r="G253" s="7"/>
      <c r="H253" s="7"/>
      <c r="I253" s="7"/>
      <c r="J253" s="7"/>
      <c r="K253" s="7"/>
      <c r="L253" s="18"/>
    </row>
    <row r="254" spans="1:12" ht="11" thickBot="1" x14ac:dyDescent="0.25">
      <c r="A254" s="71" t="s">
        <v>6</v>
      </c>
      <c r="B254" s="77">
        <f>1+MAX($B$13:B253)</f>
        <v>58</v>
      </c>
      <c r="C254" s="59" t="s">
        <v>374</v>
      </c>
      <c r="D254" s="78"/>
      <c r="E254" s="59" t="s">
        <v>343</v>
      </c>
      <c r="F254" s="79" t="s">
        <v>375</v>
      </c>
      <c r="G254" s="59" t="s">
        <v>199</v>
      </c>
      <c r="H254" s="60">
        <v>61.5</v>
      </c>
      <c r="I254" s="82"/>
      <c r="J254" s="60" t="str">
        <f>IF(ISNUMBER(I254),ROUND(H254*I254,3),"")</f>
        <v/>
      </c>
      <c r="K254" s="61"/>
      <c r="L254" s="76">
        <f>ROUND(H254*K254,2)</f>
        <v>0</v>
      </c>
    </row>
    <row r="255" spans="1:12" x14ac:dyDescent="0.2">
      <c r="A255" s="71" t="s">
        <v>5</v>
      </c>
      <c r="B255" s="15"/>
      <c r="C255" s="12"/>
      <c r="D255" s="12"/>
      <c r="E255" s="12"/>
      <c r="F255" s="80"/>
      <c r="G255" s="6"/>
      <c r="H255" s="6"/>
      <c r="I255" s="6"/>
      <c r="J255" s="6"/>
      <c r="K255" s="6"/>
      <c r="L255" s="16"/>
    </row>
    <row r="256" spans="1:12" ht="40" x14ac:dyDescent="0.2">
      <c r="A256" s="71" t="s">
        <v>7</v>
      </c>
      <c r="B256" s="15"/>
      <c r="C256" s="12"/>
      <c r="D256" s="12"/>
      <c r="E256" s="12"/>
      <c r="F256" s="121" t="s">
        <v>425</v>
      </c>
      <c r="G256" s="6"/>
      <c r="H256" s="6"/>
      <c r="I256" s="6"/>
      <c r="J256" s="6"/>
      <c r="K256" s="6"/>
      <c r="L256" s="16"/>
    </row>
    <row r="257" spans="1:12" ht="10.5" thickBot="1" x14ac:dyDescent="0.25">
      <c r="A257" s="71" t="s">
        <v>8</v>
      </c>
      <c r="B257" s="17"/>
      <c r="C257" s="14"/>
      <c r="D257" s="14"/>
      <c r="E257" s="14"/>
      <c r="F257" s="107" t="s">
        <v>367</v>
      </c>
      <c r="G257" s="7"/>
      <c r="H257" s="7"/>
      <c r="I257" s="7"/>
      <c r="J257" s="7"/>
      <c r="K257" s="7"/>
      <c r="L257" s="18"/>
    </row>
    <row r="258" spans="1:12" ht="20.5" thickBot="1" x14ac:dyDescent="0.25">
      <c r="A258" s="71" t="s">
        <v>6</v>
      </c>
      <c r="B258" s="77">
        <f>1+MAX($B$13:B257)</f>
        <v>59</v>
      </c>
      <c r="C258" s="59" t="s">
        <v>377</v>
      </c>
      <c r="D258" s="78"/>
      <c r="E258" s="59" t="s">
        <v>343</v>
      </c>
      <c r="F258" s="79" t="s">
        <v>378</v>
      </c>
      <c r="G258" s="59" t="s">
        <v>199</v>
      </c>
      <c r="H258" s="60">
        <v>126</v>
      </c>
      <c r="I258" s="82"/>
      <c r="J258" s="60" t="str">
        <f>IF(ISNUMBER(I258),ROUND(H258*I258,3),"")</f>
        <v/>
      </c>
      <c r="K258" s="61"/>
      <c r="L258" s="76">
        <f>ROUND(H258*K258,2)</f>
        <v>0</v>
      </c>
    </row>
    <row r="259" spans="1:12" x14ac:dyDescent="0.2">
      <c r="A259" s="71" t="s">
        <v>5</v>
      </c>
      <c r="B259" s="15"/>
      <c r="C259" s="12"/>
      <c r="D259" s="12"/>
      <c r="E259" s="12"/>
      <c r="F259" s="80" t="s">
        <v>427</v>
      </c>
      <c r="G259" s="6"/>
      <c r="H259" s="6"/>
      <c r="I259" s="6"/>
      <c r="J259" s="6"/>
      <c r="K259" s="6"/>
      <c r="L259" s="16"/>
    </row>
    <row r="260" spans="1:12" ht="20" x14ac:dyDescent="0.2">
      <c r="A260" s="71" t="s">
        <v>7</v>
      </c>
      <c r="B260" s="15"/>
      <c r="C260" s="12"/>
      <c r="D260" s="12"/>
      <c r="E260" s="12"/>
      <c r="F260" s="121" t="s">
        <v>426</v>
      </c>
      <c r="G260" s="6"/>
      <c r="H260" s="6"/>
      <c r="I260" s="6"/>
      <c r="J260" s="6"/>
      <c r="K260" s="6"/>
      <c r="L260" s="16"/>
    </row>
    <row r="261" spans="1:12" ht="10.5" thickBot="1" x14ac:dyDescent="0.25">
      <c r="A261" s="71" t="s">
        <v>8</v>
      </c>
      <c r="B261" s="17"/>
      <c r="C261" s="14"/>
      <c r="D261" s="14"/>
      <c r="E261" s="14"/>
      <c r="F261" s="107" t="s">
        <v>376</v>
      </c>
      <c r="G261" s="7"/>
      <c r="H261" s="7"/>
      <c r="I261" s="7"/>
      <c r="J261" s="7"/>
      <c r="K261" s="7"/>
      <c r="L261" s="18"/>
    </row>
    <row r="262" spans="1:12" ht="20.5" thickBot="1" x14ac:dyDescent="0.25">
      <c r="A262" s="71" t="s">
        <v>6</v>
      </c>
      <c r="B262" s="126">
        <f>1+MAX($B$13:B261)</f>
        <v>60</v>
      </c>
      <c r="C262" s="59" t="s">
        <v>380</v>
      </c>
      <c r="D262" s="78"/>
      <c r="E262" s="59" t="s">
        <v>343</v>
      </c>
      <c r="F262" s="79" t="s">
        <v>259</v>
      </c>
      <c r="G262" s="59" t="s">
        <v>138</v>
      </c>
      <c r="H262" s="60">
        <v>18</v>
      </c>
      <c r="I262" s="82"/>
      <c r="J262" s="60" t="str">
        <f>IF(ISNUMBER(I262),ROUND(H262*I262,3),"")</f>
        <v/>
      </c>
      <c r="K262" s="61"/>
      <c r="L262" s="127">
        <f>ROUND(H262*K262,2)</f>
        <v>0</v>
      </c>
    </row>
    <row r="263" spans="1:12" x14ac:dyDescent="0.2">
      <c r="A263" s="71" t="s">
        <v>5</v>
      </c>
      <c r="B263" s="128"/>
      <c r="C263" s="12"/>
      <c r="D263" s="12"/>
      <c r="E263" s="12"/>
      <c r="F263" s="80" t="s">
        <v>429</v>
      </c>
      <c r="G263" s="6"/>
      <c r="H263" s="6"/>
      <c r="I263" s="6"/>
      <c r="J263" s="6"/>
      <c r="K263" s="6"/>
      <c r="L263" s="129"/>
    </row>
    <row r="264" spans="1:12" x14ac:dyDescent="0.2">
      <c r="A264" s="71" t="s">
        <v>7</v>
      </c>
      <c r="B264" s="128"/>
      <c r="C264" s="12"/>
      <c r="D264" s="12"/>
      <c r="E264" s="12"/>
      <c r="F264" s="121" t="s">
        <v>428</v>
      </c>
      <c r="G264" s="6"/>
      <c r="H264" s="6"/>
      <c r="I264" s="6"/>
      <c r="J264" s="6"/>
      <c r="K264" s="6"/>
      <c r="L264" s="129"/>
    </row>
    <row r="265" spans="1:12" ht="10.5" thickBot="1" x14ac:dyDescent="0.25">
      <c r="A265" s="71" t="s">
        <v>8</v>
      </c>
      <c r="B265" s="130"/>
      <c r="C265" s="14"/>
      <c r="D265" s="14"/>
      <c r="E265" s="14"/>
      <c r="F265" s="107" t="s">
        <v>379</v>
      </c>
      <c r="G265" s="7"/>
      <c r="H265" s="7"/>
      <c r="I265" s="7"/>
      <c r="J265" s="7"/>
      <c r="K265" s="7"/>
      <c r="L265" s="131"/>
    </row>
    <row r="266" spans="1:12" ht="11" thickBot="1" x14ac:dyDescent="0.25">
      <c r="A266" s="71" t="s">
        <v>6</v>
      </c>
      <c r="B266" s="126">
        <f>1+MAX($B$13:B265)</f>
        <v>61</v>
      </c>
      <c r="C266" s="59" t="s">
        <v>383</v>
      </c>
      <c r="D266" s="78"/>
      <c r="E266" s="59" t="s">
        <v>343</v>
      </c>
      <c r="F266" s="79" t="s">
        <v>271</v>
      </c>
      <c r="G266" s="59" t="s">
        <v>138</v>
      </c>
      <c r="H266" s="60">
        <v>6</v>
      </c>
      <c r="I266" s="82"/>
      <c r="J266" s="60" t="str">
        <f>IF(ISNUMBER(I266),ROUND(H266*I266,3),"")</f>
        <v/>
      </c>
      <c r="K266" s="61"/>
      <c r="L266" s="127">
        <f>ROUND(H266*K266,2)</f>
        <v>0</v>
      </c>
    </row>
    <row r="267" spans="1:12" x14ac:dyDescent="0.2">
      <c r="A267" s="71" t="s">
        <v>5</v>
      </c>
      <c r="B267" s="128"/>
      <c r="C267" s="12"/>
      <c r="D267" s="12"/>
      <c r="E267" s="12"/>
      <c r="F267" s="80" t="s">
        <v>385</v>
      </c>
      <c r="G267" s="6"/>
      <c r="H267" s="6"/>
      <c r="I267" s="6"/>
      <c r="J267" s="6"/>
      <c r="K267" s="6"/>
      <c r="L267" s="129"/>
    </row>
    <row r="268" spans="1:12" x14ac:dyDescent="0.2">
      <c r="A268" s="71" t="s">
        <v>7</v>
      </c>
      <c r="B268" s="128"/>
      <c r="C268" s="12"/>
      <c r="D268" s="12"/>
      <c r="E268" s="12"/>
      <c r="F268" s="121" t="s">
        <v>382</v>
      </c>
      <c r="G268" s="6"/>
      <c r="H268" s="6"/>
      <c r="I268" s="6"/>
      <c r="J268" s="6"/>
      <c r="K268" s="6"/>
      <c r="L268" s="129"/>
    </row>
    <row r="269" spans="1:12" ht="10.5" thickBot="1" x14ac:dyDescent="0.25">
      <c r="A269" s="71" t="s">
        <v>8</v>
      </c>
      <c r="B269" s="130"/>
      <c r="C269" s="14"/>
      <c r="D269" s="14"/>
      <c r="E269" s="14"/>
      <c r="F269" s="107" t="s">
        <v>381</v>
      </c>
      <c r="G269" s="7"/>
      <c r="H269" s="7"/>
      <c r="I269" s="7"/>
      <c r="J269" s="7"/>
      <c r="K269" s="7"/>
      <c r="L269" s="131"/>
    </row>
    <row r="270" spans="1:12" ht="11" thickBot="1" x14ac:dyDescent="0.25">
      <c r="A270" s="71" t="s">
        <v>6</v>
      </c>
      <c r="B270" s="126">
        <f>1+MAX($B$13:B269)</f>
        <v>62</v>
      </c>
      <c r="C270" s="59" t="s">
        <v>388</v>
      </c>
      <c r="D270" s="78"/>
      <c r="E270" s="59" t="s">
        <v>343</v>
      </c>
      <c r="F270" s="79" t="s">
        <v>273</v>
      </c>
      <c r="G270" s="59" t="s">
        <v>195</v>
      </c>
      <c r="H270" s="60">
        <v>6</v>
      </c>
      <c r="I270" s="82"/>
      <c r="J270" s="60" t="str">
        <f>IF(ISNUMBER(I270),ROUND(H270*I270,3),"")</f>
        <v/>
      </c>
      <c r="K270" s="61"/>
      <c r="L270" s="127">
        <f>ROUND(H270*K270,2)</f>
        <v>0</v>
      </c>
    </row>
    <row r="271" spans="1:12" x14ac:dyDescent="0.2">
      <c r="A271" s="71" t="s">
        <v>5</v>
      </c>
      <c r="B271" s="128"/>
      <c r="C271" s="12"/>
      <c r="D271" s="12"/>
      <c r="E271" s="12"/>
      <c r="F271" s="80" t="s">
        <v>384</v>
      </c>
      <c r="G271" s="6"/>
      <c r="H271" s="6"/>
      <c r="I271" s="6"/>
      <c r="J271" s="6"/>
      <c r="K271" s="6"/>
      <c r="L271" s="129"/>
    </row>
    <row r="272" spans="1:12" x14ac:dyDescent="0.2">
      <c r="A272" s="71" t="s">
        <v>7</v>
      </c>
      <c r="B272" s="128"/>
      <c r="C272" s="12"/>
      <c r="D272" s="12"/>
      <c r="E272" s="12"/>
      <c r="F272" s="121" t="s">
        <v>386</v>
      </c>
      <c r="G272" s="6"/>
      <c r="H272" s="6"/>
      <c r="I272" s="6"/>
      <c r="J272" s="6"/>
      <c r="K272" s="6"/>
      <c r="L272" s="129"/>
    </row>
    <row r="273" spans="1:12" ht="10.5" thickBot="1" x14ac:dyDescent="0.25">
      <c r="A273" s="71" t="s">
        <v>8</v>
      </c>
      <c r="B273" s="130"/>
      <c r="C273" s="14"/>
      <c r="D273" s="14"/>
      <c r="E273" s="14"/>
      <c r="F273" s="107" t="s">
        <v>368</v>
      </c>
      <c r="G273" s="7"/>
      <c r="H273" s="7"/>
      <c r="I273" s="7"/>
      <c r="J273" s="7"/>
      <c r="K273" s="7"/>
      <c r="L273" s="131"/>
    </row>
    <row r="274" spans="1:12" ht="13.5" thickBot="1" x14ac:dyDescent="0.25">
      <c r="A274" s="112" t="s">
        <v>82</v>
      </c>
      <c r="B274" s="113" t="s">
        <v>141</v>
      </c>
      <c r="C274" s="119" t="str">
        <f xml:space="preserve"> CONCATENATE("za Díl ",C197)</f>
        <v>za Díl M6</v>
      </c>
      <c r="D274" s="115"/>
      <c r="E274" s="115"/>
      <c r="F274" s="114" t="s">
        <v>248</v>
      </c>
      <c r="G274" s="116"/>
      <c r="H274" s="116"/>
      <c r="I274" s="116"/>
      <c r="J274" s="117"/>
      <c r="K274" s="116"/>
      <c r="L274" s="118">
        <f>SUM(L198:L273)</f>
        <v>0</v>
      </c>
    </row>
    <row r="275" spans="1:12" ht="13.5" thickBot="1" x14ac:dyDescent="0.25">
      <c r="A275" s="70" t="s">
        <v>29</v>
      </c>
      <c r="B275" s="124" t="s">
        <v>19</v>
      </c>
      <c r="C275" s="102" t="s">
        <v>274</v>
      </c>
      <c r="D275" s="103"/>
      <c r="E275" s="103"/>
      <c r="F275" s="102" t="s">
        <v>275</v>
      </c>
      <c r="G275" s="104"/>
      <c r="H275" s="104"/>
      <c r="I275" s="104"/>
      <c r="J275" s="105"/>
      <c r="K275" s="104"/>
      <c r="L275" s="125"/>
    </row>
    <row r="276" spans="1:12" ht="11" thickBot="1" x14ac:dyDescent="0.25">
      <c r="A276" s="71" t="s">
        <v>6</v>
      </c>
      <c r="B276" s="126">
        <f>1+MAX($B$13:B275)</f>
        <v>63</v>
      </c>
      <c r="C276" s="59" t="s">
        <v>389</v>
      </c>
      <c r="D276" s="78"/>
      <c r="E276" s="59" t="s">
        <v>343</v>
      </c>
      <c r="F276" s="79" t="s">
        <v>278</v>
      </c>
      <c r="G276" s="59" t="s">
        <v>276</v>
      </c>
      <c r="H276" s="60">
        <v>2380</v>
      </c>
      <c r="I276" s="82"/>
      <c r="J276" s="60" t="str">
        <f>IF(ISNUMBER(I276),ROUND(H276*I276,3),"")</f>
        <v/>
      </c>
      <c r="K276" s="61"/>
      <c r="L276" s="127">
        <f>ROUND(H276*K276,2)</f>
        <v>0</v>
      </c>
    </row>
    <row r="277" spans="1:12" x14ac:dyDescent="0.2">
      <c r="A277" s="71" t="s">
        <v>5</v>
      </c>
      <c r="B277" s="128"/>
      <c r="C277" s="12"/>
      <c r="D277" s="12"/>
      <c r="E277" s="12"/>
      <c r="F277" s="80"/>
      <c r="G277" s="6"/>
      <c r="H277" s="6"/>
      <c r="I277" s="6"/>
      <c r="J277" s="6"/>
      <c r="K277" s="6"/>
      <c r="L277" s="129"/>
    </row>
    <row r="278" spans="1:12" ht="30" x14ac:dyDescent="0.2">
      <c r="A278" s="71" t="s">
        <v>7</v>
      </c>
      <c r="B278" s="128"/>
      <c r="C278" s="12"/>
      <c r="D278" s="12"/>
      <c r="E278" s="12"/>
      <c r="F278" s="121" t="s">
        <v>430</v>
      </c>
      <c r="G278" s="6"/>
      <c r="H278" s="6"/>
      <c r="I278" s="6"/>
      <c r="J278" s="6"/>
      <c r="K278" s="6"/>
      <c r="L278" s="129"/>
    </row>
    <row r="279" spans="1:12" ht="10.5" thickBot="1" x14ac:dyDescent="0.25">
      <c r="A279" s="71" t="s">
        <v>8</v>
      </c>
      <c r="B279" s="130"/>
      <c r="C279" s="14"/>
      <c r="D279" s="14"/>
      <c r="E279" s="14"/>
      <c r="F279" s="107" t="s">
        <v>459</v>
      </c>
      <c r="G279" s="7"/>
      <c r="H279" s="7"/>
      <c r="I279" s="7"/>
      <c r="J279" s="7"/>
      <c r="K279" s="7"/>
      <c r="L279" s="131"/>
    </row>
    <row r="280" spans="1:12" ht="11" thickBot="1" x14ac:dyDescent="0.25">
      <c r="A280" s="71" t="s">
        <v>6</v>
      </c>
      <c r="B280" s="126">
        <f>1+MAX($B$13:B279)</f>
        <v>64</v>
      </c>
      <c r="C280" s="59" t="s">
        <v>348</v>
      </c>
      <c r="D280" s="78"/>
      <c r="E280" s="59" t="s">
        <v>343</v>
      </c>
      <c r="F280" s="79" t="s">
        <v>279</v>
      </c>
      <c r="G280" s="59" t="s">
        <v>276</v>
      </c>
      <c r="H280" s="60">
        <v>399.64</v>
      </c>
      <c r="I280" s="82"/>
      <c r="J280" s="60" t="str">
        <f>IF(ISNUMBER(I280),ROUND(H280*I280,3),"")</f>
        <v/>
      </c>
      <c r="K280" s="61"/>
      <c r="L280" s="127">
        <f>ROUND(H280*K280,2)</f>
        <v>0</v>
      </c>
    </row>
    <row r="281" spans="1:12" x14ac:dyDescent="0.2">
      <c r="A281" s="71" t="s">
        <v>5</v>
      </c>
      <c r="B281" s="128"/>
      <c r="C281" s="12"/>
      <c r="D281" s="12"/>
      <c r="E281" s="12"/>
      <c r="F281" s="80"/>
      <c r="G281" s="6"/>
      <c r="H281" s="6"/>
      <c r="I281" s="6"/>
      <c r="J281" s="6"/>
      <c r="K281" s="6"/>
      <c r="L281" s="129"/>
    </row>
    <row r="282" spans="1:12" ht="50" x14ac:dyDescent="0.2">
      <c r="A282" s="71" t="s">
        <v>7</v>
      </c>
      <c r="B282" s="128"/>
      <c r="C282" s="12"/>
      <c r="D282" s="12"/>
      <c r="E282" s="12"/>
      <c r="F282" s="121" t="s">
        <v>431</v>
      </c>
      <c r="G282" s="6"/>
      <c r="H282" s="6"/>
      <c r="I282" s="6"/>
      <c r="J282" s="6"/>
      <c r="K282" s="6"/>
      <c r="L282" s="129"/>
    </row>
    <row r="283" spans="1:12" ht="10.5" thickBot="1" x14ac:dyDescent="0.25">
      <c r="A283" s="71" t="s">
        <v>8</v>
      </c>
      <c r="B283" s="130"/>
      <c r="C283" s="14"/>
      <c r="D283" s="14"/>
      <c r="E283" s="14"/>
      <c r="F283" s="107" t="s">
        <v>395</v>
      </c>
      <c r="G283" s="7"/>
      <c r="H283" s="7"/>
      <c r="I283" s="7"/>
      <c r="J283" s="7"/>
      <c r="K283" s="7"/>
      <c r="L283" s="131"/>
    </row>
    <row r="284" spans="1:12" ht="20.5" thickBot="1" x14ac:dyDescent="0.25">
      <c r="A284" s="71" t="s">
        <v>6</v>
      </c>
      <c r="B284" s="126">
        <f>1+MAX($B$13:B283)</f>
        <v>65</v>
      </c>
      <c r="C284" s="59" t="s">
        <v>369</v>
      </c>
      <c r="D284" s="78"/>
      <c r="E284" s="59" t="s">
        <v>343</v>
      </c>
      <c r="F284" s="79" t="s">
        <v>280</v>
      </c>
      <c r="G284" s="59" t="s">
        <v>276</v>
      </c>
      <c r="H284" s="60">
        <v>500.64</v>
      </c>
      <c r="I284" s="82"/>
      <c r="J284" s="60" t="str">
        <f>IF(ISNUMBER(I284),ROUND(H284*I284,3),"")</f>
        <v/>
      </c>
      <c r="K284" s="61"/>
      <c r="L284" s="127">
        <f>ROUND(H284*K284,2)</f>
        <v>0</v>
      </c>
    </row>
    <row r="285" spans="1:12" x14ac:dyDescent="0.2">
      <c r="A285" s="71" t="s">
        <v>5</v>
      </c>
      <c r="B285" s="128"/>
      <c r="C285" s="12"/>
      <c r="D285" s="12"/>
      <c r="E285" s="12"/>
      <c r="F285" s="80"/>
      <c r="G285" s="6"/>
      <c r="H285" s="6"/>
      <c r="I285" s="6"/>
      <c r="J285" s="6"/>
      <c r="K285" s="6"/>
      <c r="L285" s="129"/>
    </row>
    <row r="286" spans="1:12" ht="30" x14ac:dyDescent="0.2">
      <c r="A286" s="71" t="s">
        <v>7</v>
      </c>
      <c r="B286" s="128"/>
      <c r="C286" s="12"/>
      <c r="D286" s="12"/>
      <c r="E286" s="12"/>
      <c r="F286" s="121" t="s">
        <v>432</v>
      </c>
      <c r="G286" s="6"/>
      <c r="H286" s="6"/>
      <c r="I286" s="6"/>
      <c r="J286" s="6"/>
      <c r="K286" s="6"/>
      <c r="L286" s="129"/>
    </row>
    <row r="287" spans="1:12" ht="10.5" thickBot="1" x14ac:dyDescent="0.25">
      <c r="A287" s="71" t="s">
        <v>8</v>
      </c>
      <c r="B287" s="130"/>
      <c r="C287" s="14"/>
      <c r="D287" s="14"/>
      <c r="E287" s="14"/>
      <c r="F287" s="107" t="s">
        <v>395</v>
      </c>
      <c r="G287" s="7"/>
      <c r="H287" s="7"/>
      <c r="I287" s="7"/>
      <c r="J287" s="7"/>
      <c r="K287" s="7"/>
      <c r="L287" s="131"/>
    </row>
    <row r="288" spans="1:12" ht="20.5" thickBot="1" x14ac:dyDescent="0.25">
      <c r="A288" s="71" t="s">
        <v>6</v>
      </c>
      <c r="B288" s="126">
        <f>1+MAX($B$13:B287)</f>
        <v>66</v>
      </c>
      <c r="C288" s="59" t="s">
        <v>370</v>
      </c>
      <c r="D288" s="78"/>
      <c r="E288" s="59" t="s">
        <v>343</v>
      </c>
      <c r="F288" s="123" t="s">
        <v>281</v>
      </c>
      <c r="G288" s="59" t="s">
        <v>276</v>
      </c>
      <c r="H288" s="60">
        <v>158.4</v>
      </c>
      <c r="I288" s="82"/>
      <c r="J288" s="60" t="str">
        <f>IF(ISNUMBER(I288),ROUND(H288*I288,3),"")</f>
        <v/>
      </c>
      <c r="K288" s="61"/>
      <c r="L288" s="127">
        <f>ROUND(H288*K288,2)</f>
        <v>0</v>
      </c>
    </row>
    <row r="289" spans="1:12" x14ac:dyDescent="0.2">
      <c r="A289" s="71" t="s">
        <v>5</v>
      </c>
      <c r="B289" s="128"/>
      <c r="C289" s="12"/>
      <c r="D289" s="12"/>
      <c r="E289" s="12"/>
      <c r="F289" s="80"/>
      <c r="G289" s="6"/>
      <c r="H289" s="6"/>
      <c r="I289" s="6"/>
      <c r="J289" s="6"/>
      <c r="K289" s="6"/>
      <c r="L289" s="129"/>
    </row>
    <row r="290" spans="1:12" ht="30" x14ac:dyDescent="0.2">
      <c r="A290" s="71" t="s">
        <v>7</v>
      </c>
      <c r="B290" s="128"/>
      <c r="C290" s="12"/>
      <c r="D290" s="12"/>
      <c r="E290" s="12"/>
      <c r="F290" s="121" t="s">
        <v>433</v>
      </c>
      <c r="G290" s="6"/>
      <c r="H290" s="6"/>
      <c r="I290" s="6"/>
      <c r="J290" s="6"/>
      <c r="K290" s="6"/>
      <c r="L290" s="129"/>
    </row>
    <row r="291" spans="1:12" ht="10.5" thickBot="1" x14ac:dyDescent="0.25">
      <c r="A291" s="71" t="s">
        <v>8</v>
      </c>
      <c r="B291" s="130"/>
      <c r="C291" s="14"/>
      <c r="D291" s="14"/>
      <c r="E291" s="14"/>
      <c r="F291" s="107" t="s">
        <v>395</v>
      </c>
      <c r="G291" s="7"/>
      <c r="H291" s="7"/>
      <c r="I291" s="7"/>
      <c r="J291" s="7"/>
      <c r="K291" s="7"/>
      <c r="L291" s="131"/>
    </row>
    <row r="292" spans="1:12" ht="20.5" thickBot="1" x14ac:dyDescent="0.25">
      <c r="A292" s="71" t="s">
        <v>6</v>
      </c>
      <c r="B292" s="126">
        <f>1+MAX($B$13:B291)</f>
        <v>67</v>
      </c>
      <c r="C292" s="59" t="s">
        <v>371</v>
      </c>
      <c r="D292" s="78"/>
      <c r="E292" s="59" t="s">
        <v>343</v>
      </c>
      <c r="F292" s="123" t="s">
        <v>282</v>
      </c>
      <c r="G292" s="59" t="s">
        <v>276</v>
      </c>
      <c r="H292" s="60">
        <v>44</v>
      </c>
      <c r="I292" s="82"/>
      <c r="J292" s="60" t="str">
        <f>IF(ISNUMBER(I292),ROUND(H292*I292,3),"")</f>
        <v/>
      </c>
      <c r="K292" s="61"/>
      <c r="L292" s="127">
        <f>ROUND(H292*K292,2)</f>
        <v>0</v>
      </c>
    </row>
    <row r="293" spans="1:12" x14ac:dyDescent="0.2">
      <c r="A293" s="71" t="s">
        <v>5</v>
      </c>
      <c r="B293" s="128"/>
      <c r="C293" s="12"/>
      <c r="D293" s="12"/>
      <c r="E293" s="12"/>
      <c r="F293" s="80"/>
      <c r="G293" s="6"/>
      <c r="H293" s="6"/>
      <c r="I293" s="6"/>
      <c r="J293" s="6"/>
      <c r="K293" s="6"/>
      <c r="L293" s="129"/>
    </row>
    <row r="294" spans="1:12" ht="30" x14ac:dyDescent="0.2">
      <c r="A294" s="71" t="s">
        <v>7</v>
      </c>
      <c r="B294" s="128"/>
      <c r="C294" s="12"/>
      <c r="D294" s="12"/>
      <c r="E294" s="12"/>
      <c r="F294" s="121" t="s">
        <v>434</v>
      </c>
      <c r="G294" s="6"/>
      <c r="H294" s="6"/>
      <c r="I294" s="6"/>
      <c r="J294" s="6"/>
      <c r="K294" s="6"/>
      <c r="L294" s="129"/>
    </row>
    <row r="295" spans="1:12" ht="10.5" thickBot="1" x14ac:dyDescent="0.25">
      <c r="A295" s="71" t="s">
        <v>8</v>
      </c>
      <c r="B295" s="130"/>
      <c r="C295" s="14"/>
      <c r="D295" s="14"/>
      <c r="E295" s="14"/>
      <c r="F295" s="107" t="s">
        <v>395</v>
      </c>
      <c r="G295" s="7"/>
      <c r="H295" s="7"/>
      <c r="I295" s="7"/>
      <c r="J295" s="7"/>
      <c r="K295" s="7"/>
      <c r="L295" s="131"/>
    </row>
    <row r="296" spans="1:12" ht="20.5" thickBot="1" x14ac:dyDescent="0.25">
      <c r="A296" s="71" t="s">
        <v>6</v>
      </c>
      <c r="B296" s="126">
        <f>1+MAX($B$13:B295)</f>
        <v>68</v>
      </c>
      <c r="C296" s="59" t="s">
        <v>387</v>
      </c>
      <c r="D296" s="78"/>
      <c r="E296" s="59" t="s">
        <v>343</v>
      </c>
      <c r="F296" s="123" t="s">
        <v>283</v>
      </c>
      <c r="G296" s="59" t="s">
        <v>276</v>
      </c>
      <c r="H296" s="60">
        <v>1.92</v>
      </c>
      <c r="I296" s="82"/>
      <c r="J296" s="60" t="str">
        <f>IF(ISNUMBER(I296),ROUND(H296*I296,3),"")</f>
        <v/>
      </c>
      <c r="K296" s="61"/>
      <c r="L296" s="127">
        <f>ROUND(H296*K296,2)</f>
        <v>0</v>
      </c>
    </row>
    <row r="297" spans="1:12" x14ac:dyDescent="0.2">
      <c r="A297" s="71" t="s">
        <v>5</v>
      </c>
      <c r="B297" s="128"/>
      <c r="C297" s="12"/>
      <c r="D297" s="12"/>
      <c r="E297" s="12"/>
      <c r="F297" s="80"/>
      <c r="G297" s="6"/>
      <c r="H297" s="6"/>
      <c r="I297" s="6"/>
      <c r="J297" s="6"/>
      <c r="K297" s="6"/>
      <c r="L297" s="129"/>
    </row>
    <row r="298" spans="1:12" ht="30" x14ac:dyDescent="0.2">
      <c r="A298" s="71" t="s">
        <v>7</v>
      </c>
      <c r="B298" s="128"/>
      <c r="C298" s="12"/>
      <c r="D298" s="12"/>
      <c r="E298" s="12"/>
      <c r="F298" s="121" t="s">
        <v>435</v>
      </c>
      <c r="G298" s="6"/>
      <c r="H298" s="6"/>
      <c r="I298" s="6"/>
      <c r="J298" s="6"/>
      <c r="K298" s="6"/>
      <c r="L298" s="129"/>
    </row>
    <row r="299" spans="1:12" ht="10.5" thickBot="1" x14ac:dyDescent="0.25">
      <c r="A299" s="71" t="s">
        <v>8</v>
      </c>
      <c r="B299" s="130"/>
      <c r="C299" s="14"/>
      <c r="D299" s="14"/>
      <c r="E299" s="14"/>
      <c r="F299" s="107" t="s">
        <v>395</v>
      </c>
      <c r="G299" s="7"/>
      <c r="H299" s="7"/>
      <c r="I299" s="7"/>
      <c r="J299" s="7"/>
      <c r="K299" s="7"/>
      <c r="L299" s="131"/>
    </row>
    <row r="300" spans="1:12" ht="30.5" thickBot="1" x14ac:dyDescent="0.25">
      <c r="A300" s="71" t="s">
        <v>6</v>
      </c>
      <c r="B300" s="126">
        <f>1+MAX($B$13:B299)</f>
        <v>69</v>
      </c>
      <c r="C300" s="59" t="s">
        <v>390</v>
      </c>
      <c r="D300" s="78"/>
      <c r="E300" s="59" t="s">
        <v>343</v>
      </c>
      <c r="F300" s="123" t="s">
        <v>284</v>
      </c>
      <c r="G300" s="59" t="s">
        <v>276</v>
      </c>
      <c r="H300" s="60">
        <v>13.14</v>
      </c>
      <c r="I300" s="82"/>
      <c r="J300" s="60" t="str">
        <f>IF(ISNUMBER(I300),ROUND(H300*I300,3),"")</f>
        <v/>
      </c>
      <c r="K300" s="61"/>
      <c r="L300" s="127">
        <f>ROUND(H300*K300,2)</f>
        <v>0</v>
      </c>
    </row>
    <row r="301" spans="1:12" x14ac:dyDescent="0.2">
      <c r="A301" s="71" t="s">
        <v>5</v>
      </c>
      <c r="B301" s="128"/>
      <c r="C301" s="12"/>
      <c r="D301" s="12"/>
      <c r="E301" s="12"/>
      <c r="F301" s="80"/>
      <c r="G301" s="6"/>
      <c r="H301" s="6"/>
      <c r="I301" s="6"/>
      <c r="J301" s="6"/>
      <c r="K301" s="6"/>
      <c r="L301" s="129"/>
    </row>
    <row r="302" spans="1:12" ht="30" x14ac:dyDescent="0.2">
      <c r="A302" s="71" t="s">
        <v>7</v>
      </c>
      <c r="B302" s="128"/>
      <c r="C302" s="12"/>
      <c r="D302" s="12"/>
      <c r="E302" s="12"/>
      <c r="F302" s="121" t="s">
        <v>436</v>
      </c>
      <c r="G302" s="6"/>
      <c r="H302" s="6"/>
      <c r="I302" s="6"/>
      <c r="J302" s="6"/>
      <c r="K302" s="6"/>
      <c r="L302" s="129"/>
    </row>
    <row r="303" spans="1:12" ht="10.5" thickBot="1" x14ac:dyDescent="0.25">
      <c r="A303" s="71" t="s">
        <v>8</v>
      </c>
      <c r="B303" s="130"/>
      <c r="C303" s="14"/>
      <c r="D303" s="14"/>
      <c r="E303" s="14"/>
      <c r="F303" s="107" t="s">
        <v>395</v>
      </c>
      <c r="G303" s="7"/>
      <c r="H303" s="7"/>
      <c r="I303" s="7"/>
      <c r="J303" s="7"/>
      <c r="K303" s="7"/>
      <c r="L303" s="131"/>
    </row>
    <row r="304" spans="1:12" ht="20.5" thickBot="1" x14ac:dyDescent="0.25">
      <c r="A304" s="71" t="s">
        <v>6</v>
      </c>
      <c r="B304" s="126">
        <f>1+MAX($B$13:B303)</f>
        <v>70</v>
      </c>
      <c r="C304" s="59" t="s">
        <v>391</v>
      </c>
      <c r="D304" s="78"/>
      <c r="E304" s="59" t="s">
        <v>343</v>
      </c>
      <c r="F304" s="123" t="s">
        <v>285</v>
      </c>
      <c r="G304" s="59" t="s">
        <v>276</v>
      </c>
      <c r="H304" s="60">
        <v>6</v>
      </c>
      <c r="I304" s="82"/>
      <c r="J304" s="60" t="str">
        <f>IF(ISNUMBER(I304),ROUND(H304*I304,3),"")</f>
        <v/>
      </c>
      <c r="K304" s="61"/>
      <c r="L304" s="127">
        <f>ROUND(H304*K304,2)</f>
        <v>0</v>
      </c>
    </row>
    <row r="305" spans="1:12" x14ac:dyDescent="0.2">
      <c r="A305" s="71" t="s">
        <v>5</v>
      </c>
      <c r="B305" s="128"/>
      <c r="C305" s="12"/>
      <c r="D305" s="12"/>
      <c r="E305" s="12"/>
      <c r="F305" s="80" t="s">
        <v>286</v>
      </c>
      <c r="G305" s="6"/>
      <c r="H305" s="6"/>
      <c r="I305" s="6"/>
      <c r="J305" s="6"/>
      <c r="K305" s="6"/>
      <c r="L305" s="129"/>
    </row>
    <row r="306" spans="1:12" x14ac:dyDescent="0.2">
      <c r="A306" s="71" t="s">
        <v>7</v>
      </c>
      <c r="B306" s="128"/>
      <c r="C306" s="12"/>
      <c r="D306" s="12"/>
      <c r="E306" s="12"/>
      <c r="F306" s="121" t="s">
        <v>269</v>
      </c>
      <c r="G306" s="6"/>
      <c r="H306" s="6"/>
      <c r="I306" s="6"/>
      <c r="J306" s="6"/>
      <c r="K306" s="6"/>
      <c r="L306" s="129"/>
    </row>
    <row r="307" spans="1:12" ht="10.5" thickBot="1" x14ac:dyDescent="0.25">
      <c r="A307" s="71" t="s">
        <v>8</v>
      </c>
      <c r="B307" s="130"/>
      <c r="C307" s="14"/>
      <c r="D307" s="14"/>
      <c r="E307" s="14"/>
      <c r="F307" s="107" t="s">
        <v>395</v>
      </c>
      <c r="G307" s="7"/>
      <c r="H307" s="7"/>
      <c r="I307" s="7"/>
      <c r="J307" s="7"/>
      <c r="K307" s="7"/>
      <c r="L307" s="131"/>
    </row>
    <row r="308" spans="1:12" ht="20.5" thickBot="1" x14ac:dyDescent="0.25">
      <c r="A308" s="71" t="s">
        <v>6</v>
      </c>
      <c r="B308" s="126">
        <f>1+MAX($B$13:B307)</f>
        <v>71</v>
      </c>
      <c r="C308" s="59" t="s">
        <v>392</v>
      </c>
      <c r="D308" s="78"/>
      <c r="E308" s="59" t="s">
        <v>343</v>
      </c>
      <c r="F308" s="123" t="s">
        <v>285</v>
      </c>
      <c r="G308" s="59" t="s">
        <v>276</v>
      </c>
      <c r="H308" s="60">
        <v>8.4</v>
      </c>
      <c r="I308" s="82"/>
      <c r="J308" s="60" t="str">
        <f>IF(ISNUMBER(I308),ROUND(H308*I308,3),"")</f>
        <v/>
      </c>
      <c r="K308" s="61"/>
      <c r="L308" s="127">
        <f>ROUND(H308*K308,2)</f>
        <v>0</v>
      </c>
    </row>
    <row r="309" spans="1:12" x14ac:dyDescent="0.2">
      <c r="A309" s="71" t="s">
        <v>5</v>
      </c>
      <c r="B309" s="128"/>
      <c r="C309" s="12"/>
      <c r="D309" s="12"/>
      <c r="E309" s="12"/>
      <c r="F309" s="80"/>
      <c r="G309" s="6"/>
      <c r="H309" s="6"/>
      <c r="I309" s="6"/>
      <c r="J309" s="6"/>
      <c r="K309" s="6"/>
      <c r="L309" s="129"/>
    </row>
    <row r="310" spans="1:12" ht="30" x14ac:dyDescent="0.2">
      <c r="A310" s="71" t="s">
        <v>7</v>
      </c>
      <c r="B310" s="128"/>
      <c r="C310" s="12"/>
      <c r="D310" s="12"/>
      <c r="E310" s="12"/>
      <c r="F310" s="121" t="s">
        <v>437</v>
      </c>
      <c r="G310" s="6"/>
      <c r="H310" s="6"/>
      <c r="I310" s="6"/>
      <c r="J310" s="6"/>
      <c r="K310" s="6"/>
      <c r="L310" s="129"/>
    </row>
    <row r="311" spans="1:12" ht="10.5" thickBot="1" x14ac:dyDescent="0.25">
      <c r="A311" s="71" t="s">
        <v>8</v>
      </c>
      <c r="B311" s="130"/>
      <c r="C311" s="14"/>
      <c r="D311" s="14"/>
      <c r="E311" s="14"/>
      <c r="F311" s="107" t="s">
        <v>395</v>
      </c>
      <c r="G311" s="7"/>
      <c r="H311" s="7"/>
      <c r="I311" s="7"/>
      <c r="J311" s="7"/>
      <c r="K311" s="7"/>
      <c r="L311" s="131"/>
    </row>
    <row r="312" spans="1:12" ht="30.5" thickBot="1" x14ac:dyDescent="0.25">
      <c r="A312" s="71" t="s">
        <v>6</v>
      </c>
      <c r="B312" s="126">
        <f>1+MAX($B$13:B311)</f>
        <v>72</v>
      </c>
      <c r="C312" s="59" t="s">
        <v>393</v>
      </c>
      <c r="D312" s="78"/>
      <c r="E312" s="59" t="s">
        <v>343</v>
      </c>
      <c r="F312" s="123" t="s">
        <v>287</v>
      </c>
      <c r="G312" s="59" t="s">
        <v>276</v>
      </c>
      <c r="H312" s="60">
        <v>54</v>
      </c>
      <c r="I312" s="82"/>
      <c r="J312" s="60" t="str">
        <f>IF(ISNUMBER(I312),ROUND(H312*I312,3),"")</f>
        <v/>
      </c>
      <c r="K312" s="61"/>
      <c r="L312" s="127">
        <f>ROUND(H312*K312,2)</f>
        <v>0</v>
      </c>
    </row>
    <row r="313" spans="1:12" x14ac:dyDescent="0.2">
      <c r="A313" s="71" t="s">
        <v>5</v>
      </c>
      <c r="B313" s="128"/>
      <c r="C313" s="12"/>
      <c r="D313" s="12"/>
      <c r="E313" s="12"/>
      <c r="F313" s="80"/>
      <c r="G313" s="6"/>
      <c r="H313" s="6"/>
      <c r="I313" s="6"/>
      <c r="J313" s="6"/>
      <c r="K313" s="6"/>
      <c r="L313" s="129"/>
    </row>
    <row r="314" spans="1:12" ht="20" x14ac:dyDescent="0.2">
      <c r="A314" s="71" t="s">
        <v>7</v>
      </c>
      <c r="B314" s="128"/>
      <c r="C314" s="12"/>
      <c r="D314" s="12"/>
      <c r="E314" s="12"/>
      <c r="F314" s="121" t="s">
        <v>438</v>
      </c>
      <c r="G314" s="6"/>
      <c r="H314" s="6"/>
      <c r="I314" s="6"/>
      <c r="J314" s="6"/>
      <c r="K314" s="6"/>
      <c r="L314" s="129"/>
    </row>
    <row r="315" spans="1:12" ht="10.5" thickBot="1" x14ac:dyDescent="0.25">
      <c r="A315" s="71" t="s">
        <v>8</v>
      </c>
      <c r="B315" s="130"/>
      <c r="C315" s="14"/>
      <c r="D315" s="14"/>
      <c r="E315" s="14"/>
      <c r="F315" s="107" t="s">
        <v>395</v>
      </c>
      <c r="G315" s="7"/>
      <c r="H315" s="7"/>
      <c r="I315" s="7"/>
      <c r="J315" s="7"/>
      <c r="K315" s="7"/>
      <c r="L315" s="131"/>
    </row>
    <row r="316" spans="1:12" ht="30.5" thickBot="1" x14ac:dyDescent="0.25">
      <c r="A316" s="71" t="s">
        <v>6</v>
      </c>
      <c r="B316" s="126">
        <f>1+MAX($B$13:B315)</f>
        <v>73</v>
      </c>
      <c r="C316" s="59" t="s">
        <v>394</v>
      </c>
      <c r="D316" s="78"/>
      <c r="E316" s="59" t="s">
        <v>343</v>
      </c>
      <c r="F316" s="123" t="s">
        <v>284</v>
      </c>
      <c r="G316" s="59" t="s">
        <v>276</v>
      </c>
      <c r="H316" s="60">
        <v>0.92300000000000004</v>
      </c>
      <c r="I316" s="82"/>
      <c r="J316" s="60" t="str">
        <f>IF(ISNUMBER(I316),ROUND(H316*I316,3),"")</f>
        <v/>
      </c>
      <c r="K316" s="61"/>
      <c r="L316" s="127">
        <f>ROUND(H316*K316,2)</f>
        <v>0</v>
      </c>
    </row>
    <row r="317" spans="1:12" x14ac:dyDescent="0.2">
      <c r="A317" s="71" t="s">
        <v>5</v>
      </c>
      <c r="B317" s="128"/>
      <c r="C317" s="12"/>
      <c r="D317" s="12"/>
      <c r="E317" s="12"/>
      <c r="F317" s="80"/>
      <c r="G317" s="6"/>
      <c r="H317" s="6"/>
      <c r="I317" s="6"/>
      <c r="J317" s="6"/>
      <c r="K317" s="6"/>
      <c r="L317" s="129"/>
    </row>
    <row r="318" spans="1:12" ht="40" x14ac:dyDescent="0.2">
      <c r="A318" s="71" t="s">
        <v>7</v>
      </c>
      <c r="B318" s="128"/>
      <c r="C318" s="12"/>
      <c r="D318" s="12"/>
      <c r="E318" s="12"/>
      <c r="F318" s="121" t="s">
        <v>439</v>
      </c>
      <c r="G318" s="6"/>
      <c r="H318" s="6"/>
      <c r="I318" s="6"/>
      <c r="J318" s="6"/>
      <c r="K318" s="6"/>
      <c r="L318" s="129"/>
    </row>
    <row r="319" spans="1:12" ht="10.5" thickBot="1" x14ac:dyDescent="0.25">
      <c r="A319" s="71" t="s">
        <v>8</v>
      </c>
      <c r="B319" s="130"/>
      <c r="C319" s="14"/>
      <c r="D319" s="14"/>
      <c r="E319" s="14"/>
      <c r="F319" s="107" t="s">
        <v>395</v>
      </c>
      <c r="G319" s="7"/>
      <c r="H319" s="7"/>
      <c r="I319" s="7"/>
      <c r="J319" s="7"/>
      <c r="K319" s="7"/>
      <c r="L319" s="131"/>
    </row>
    <row r="320" spans="1:12" ht="20.5" thickBot="1" x14ac:dyDescent="0.25">
      <c r="A320" s="71" t="s">
        <v>6</v>
      </c>
      <c r="B320" s="126">
        <f>1+MAX($B$13:B319)</f>
        <v>74</v>
      </c>
      <c r="C320" s="59" t="s">
        <v>396</v>
      </c>
      <c r="D320" s="78"/>
      <c r="E320" s="59" t="s">
        <v>343</v>
      </c>
      <c r="F320" s="123" t="s">
        <v>283</v>
      </c>
      <c r="G320" s="59" t="s">
        <v>276</v>
      </c>
      <c r="H320" s="60">
        <v>3.1749999999999998</v>
      </c>
      <c r="I320" s="82"/>
      <c r="J320" s="60" t="str">
        <f>IF(ISNUMBER(I320),ROUND(H320*I320,3),"")</f>
        <v/>
      </c>
      <c r="K320" s="61"/>
      <c r="L320" s="127">
        <f>ROUND(H320*K320,2)</f>
        <v>0</v>
      </c>
    </row>
    <row r="321" spans="1:12" x14ac:dyDescent="0.2">
      <c r="A321" s="71" t="s">
        <v>5</v>
      </c>
      <c r="B321" s="128"/>
      <c r="C321" s="12"/>
      <c r="D321" s="12"/>
      <c r="E321" s="12"/>
      <c r="F321" s="80"/>
      <c r="G321" s="6"/>
      <c r="H321" s="6"/>
      <c r="I321" s="6"/>
      <c r="J321" s="6"/>
      <c r="K321" s="6"/>
      <c r="L321" s="129"/>
    </row>
    <row r="322" spans="1:12" ht="30" x14ac:dyDescent="0.2">
      <c r="A322" s="71" t="s">
        <v>7</v>
      </c>
      <c r="B322" s="128"/>
      <c r="C322" s="12"/>
      <c r="D322" s="12"/>
      <c r="E322" s="12"/>
      <c r="F322" s="121" t="s">
        <v>440</v>
      </c>
      <c r="G322" s="6"/>
      <c r="H322" s="6"/>
      <c r="I322" s="6"/>
      <c r="J322" s="6"/>
      <c r="K322" s="6"/>
      <c r="L322" s="129"/>
    </row>
    <row r="323" spans="1:12" ht="10.5" thickBot="1" x14ac:dyDescent="0.25">
      <c r="A323" s="71" t="s">
        <v>8</v>
      </c>
      <c r="B323" s="130"/>
      <c r="C323" s="14"/>
      <c r="D323" s="14"/>
      <c r="E323" s="14"/>
      <c r="F323" s="107" t="s">
        <v>395</v>
      </c>
      <c r="G323" s="7"/>
      <c r="H323" s="7"/>
      <c r="I323" s="7"/>
      <c r="J323" s="7"/>
      <c r="K323" s="7"/>
      <c r="L323" s="131"/>
    </row>
    <row r="324" spans="1:12" ht="11" thickBot="1" x14ac:dyDescent="0.25">
      <c r="A324" s="71" t="s">
        <v>6</v>
      </c>
      <c r="B324" s="126">
        <f>1+MAX($B$13:B323)</f>
        <v>75</v>
      </c>
      <c r="C324" s="59" t="s">
        <v>397</v>
      </c>
      <c r="D324" s="78"/>
      <c r="E324" s="59" t="s">
        <v>343</v>
      </c>
      <c r="F324" s="79" t="s">
        <v>406</v>
      </c>
      <c r="G324" s="59" t="s">
        <v>276</v>
      </c>
      <c r="H324" s="60">
        <v>26.3</v>
      </c>
      <c r="I324" s="82"/>
      <c r="J324" s="60" t="str">
        <f>IF(ISNUMBER(I324),ROUND(H324*I324,3),"")</f>
        <v/>
      </c>
      <c r="K324" s="61"/>
      <c r="L324" s="127">
        <f>ROUND(H324*K324,2)</f>
        <v>0</v>
      </c>
    </row>
    <row r="325" spans="1:12" x14ac:dyDescent="0.2">
      <c r="A325" s="71" t="s">
        <v>5</v>
      </c>
      <c r="B325" s="128"/>
      <c r="C325" s="12"/>
      <c r="D325" s="12"/>
      <c r="E325" s="12"/>
      <c r="F325" s="80"/>
      <c r="G325" s="6"/>
      <c r="H325" s="6"/>
      <c r="I325" s="6"/>
      <c r="J325" s="6"/>
      <c r="K325" s="6"/>
      <c r="L325" s="129"/>
    </row>
    <row r="326" spans="1:12" ht="30" x14ac:dyDescent="0.2">
      <c r="A326" s="71" t="s">
        <v>7</v>
      </c>
      <c r="B326" s="128"/>
      <c r="C326" s="12"/>
      <c r="D326" s="12"/>
      <c r="E326" s="12"/>
      <c r="F326" s="121" t="s">
        <v>441</v>
      </c>
      <c r="G326" s="6"/>
      <c r="H326" s="6"/>
      <c r="I326" s="6"/>
      <c r="J326" s="6"/>
      <c r="K326" s="6"/>
      <c r="L326" s="129"/>
    </row>
    <row r="327" spans="1:12" ht="10.5" thickBot="1" x14ac:dyDescent="0.25">
      <c r="A327" s="71" t="s">
        <v>8</v>
      </c>
      <c r="B327" s="130"/>
      <c r="C327" s="14"/>
      <c r="D327" s="14"/>
      <c r="E327" s="14"/>
      <c r="F327" s="107" t="s">
        <v>395</v>
      </c>
      <c r="G327" s="7"/>
      <c r="H327" s="7"/>
      <c r="I327" s="7"/>
      <c r="J327" s="7"/>
      <c r="K327" s="7"/>
      <c r="L327" s="131"/>
    </row>
    <row r="328" spans="1:12" ht="20.5" thickBot="1" x14ac:dyDescent="0.25">
      <c r="A328" s="71" t="s">
        <v>6</v>
      </c>
      <c r="B328" s="126">
        <f>1+MAX($B$13:B327)</f>
        <v>76</v>
      </c>
      <c r="C328" s="59" t="s">
        <v>400</v>
      </c>
      <c r="D328" s="78"/>
      <c r="E328" s="59" t="s">
        <v>343</v>
      </c>
      <c r="F328" s="123" t="s">
        <v>285</v>
      </c>
      <c r="G328" s="59" t="s">
        <v>276</v>
      </c>
      <c r="H328" s="60">
        <v>25.632000000000001</v>
      </c>
      <c r="I328" s="82"/>
      <c r="J328" s="60" t="str">
        <f>IF(ISNUMBER(I328),ROUND(H328*I328,3),"")</f>
        <v/>
      </c>
      <c r="K328" s="61"/>
      <c r="L328" s="127">
        <f>ROUND(H328*K328,2)</f>
        <v>0</v>
      </c>
    </row>
    <row r="329" spans="1:12" x14ac:dyDescent="0.2">
      <c r="A329" s="71" t="s">
        <v>5</v>
      </c>
      <c r="B329" s="128"/>
      <c r="C329" s="12"/>
      <c r="D329" s="12"/>
      <c r="E329" s="12"/>
      <c r="F329" s="80"/>
      <c r="G329" s="6"/>
      <c r="H329" s="6"/>
      <c r="I329" s="6"/>
      <c r="J329" s="6"/>
      <c r="K329" s="6"/>
      <c r="L329" s="129"/>
    </row>
    <row r="330" spans="1:12" ht="30" x14ac:dyDescent="0.2">
      <c r="A330" s="71" t="s">
        <v>7</v>
      </c>
      <c r="B330" s="128"/>
      <c r="C330" s="12"/>
      <c r="D330" s="12"/>
      <c r="E330" s="12"/>
      <c r="F330" s="121" t="s">
        <v>442</v>
      </c>
      <c r="G330" s="6"/>
      <c r="H330" s="6"/>
      <c r="I330" s="6"/>
      <c r="J330" s="6"/>
      <c r="K330" s="6"/>
      <c r="L330" s="129"/>
    </row>
    <row r="331" spans="1:12" ht="10.5" thickBot="1" x14ac:dyDescent="0.25">
      <c r="A331" s="71" t="s">
        <v>8</v>
      </c>
      <c r="B331" s="130"/>
      <c r="C331" s="14"/>
      <c r="D331" s="14"/>
      <c r="E331" s="14"/>
      <c r="F331" s="107" t="s">
        <v>395</v>
      </c>
      <c r="G331" s="7"/>
      <c r="H331" s="7"/>
      <c r="I331" s="7"/>
      <c r="J331" s="7"/>
      <c r="K331" s="7"/>
      <c r="L331" s="131"/>
    </row>
    <row r="332" spans="1:12" ht="11" thickBot="1" x14ac:dyDescent="0.25">
      <c r="A332" s="71" t="s">
        <v>6</v>
      </c>
      <c r="B332" s="126">
        <f>1+MAX($B$13:B331)</f>
        <v>77</v>
      </c>
      <c r="C332" s="59" t="s">
        <v>401</v>
      </c>
      <c r="D332" s="78"/>
      <c r="E332" s="59" t="s">
        <v>343</v>
      </c>
      <c r="F332" s="79" t="s">
        <v>278</v>
      </c>
      <c r="G332" s="59" t="s">
        <v>276</v>
      </c>
      <c r="H332" s="60">
        <v>840</v>
      </c>
      <c r="I332" s="82"/>
      <c r="J332" s="60" t="str">
        <f>IF(ISNUMBER(I332),ROUND(H332*I332,3),"")</f>
        <v/>
      </c>
      <c r="K332" s="61"/>
      <c r="L332" s="127">
        <f>ROUND(H332*K332,2)</f>
        <v>0</v>
      </c>
    </row>
    <row r="333" spans="1:12" x14ac:dyDescent="0.2">
      <c r="A333" s="71" t="s">
        <v>5</v>
      </c>
      <c r="B333" s="128"/>
      <c r="C333" s="12"/>
      <c r="D333" s="12"/>
      <c r="E333" s="12"/>
      <c r="F333" s="80"/>
      <c r="G333" s="6"/>
      <c r="H333" s="6"/>
      <c r="I333" s="6"/>
      <c r="J333" s="6"/>
      <c r="K333" s="6"/>
      <c r="L333" s="129"/>
    </row>
    <row r="334" spans="1:12" ht="30" x14ac:dyDescent="0.2">
      <c r="A334" s="71" t="s">
        <v>7</v>
      </c>
      <c r="B334" s="128"/>
      <c r="C334" s="12"/>
      <c r="D334" s="12"/>
      <c r="E334" s="12"/>
      <c r="F334" s="121" t="s">
        <v>443</v>
      </c>
      <c r="G334" s="6"/>
      <c r="H334" s="6"/>
      <c r="I334" s="6"/>
      <c r="J334" s="6"/>
      <c r="K334" s="6"/>
      <c r="L334" s="129"/>
    </row>
    <row r="335" spans="1:12" ht="10.5" thickBot="1" x14ac:dyDescent="0.25">
      <c r="A335" s="71" t="s">
        <v>8</v>
      </c>
      <c r="B335" s="130"/>
      <c r="C335" s="14"/>
      <c r="D335" s="14"/>
      <c r="E335" s="14"/>
      <c r="F335" s="107" t="s">
        <v>460</v>
      </c>
      <c r="G335" s="7"/>
      <c r="H335" s="7"/>
      <c r="I335" s="7"/>
      <c r="J335" s="7"/>
      <c r="K335" s="7"/>
      <c r="L335" s="131"/>
    </row>
    <row r="336" spans="1:12" ht="13.5" thickBot="1" x14ac:dyDescent="0.25">
      <c r="A336" s="112" t="s">
        <v>82</v>
      </c>
      <c r="B336" s="132" t="s">
        <v>141</v>
      </c>
      <c r="C336" s="119" t="str">
        <f xml:space="preserve"> CONCATENATE("za Díl ",C275)</f>
        <v>za Díl M7</v>
      </c>
      <c r="D336" s="115"/>
      <c r="E336" s="115"/>
      <c r="F336" s="114" t="s">
        <v>275</v>
      </c>
      <c r="G336" s="116"/>
      <c r="H336" s="116"/>
      <c r="I336" s="116"/>
      <c r="J336" s="117"/>
      <c r="K336" s="116"/>
      <c r="L336" s="133">
        <f>SUM(L276:L335)</f>
        <v>0</v>
      </c>
    </row>
    <row r="337" spans="1:12" ht="13.5" thickBot="1" x14ac:dyDescent="0.25">
      <c r="A337" s="70" t="s">
        <v>29</v>
      </c>
      <c r="B337" s="124" t="s">
        <v>19</v>
      </c>
      <c r="C337" s="102" t="s">
        <v>288</v>
      </c>
      <c r="D337" s="103"/>
      <c r="E337" s="103"/>
      <c r="F337" s="102" t="s">
        <v>289</v>
      </c>
      <c r="G337" s="104"/>
      <c r="H337" s="104"/>
      <c r="I337" s="104"/>
      <c r="J337" s="105"/>
      <c r="K337" s="104"/>
      <c r="L337" s="125"/>
    </row>
    <row r="338" spans="1:12" ht="20.5" thickBot="1" x14ac:dyDescent="0.25">
      <c r="A338" s="71" t="s">
        <v>6</v>
      </c>
      <c r="B338" s="126">
        <f>1+MAX($B$13:B337)</f>
        <v>78</v>
      </c>
      <c r="C338" s="59" t="s">
        <v>290</v>
      </c>
      <c r="D338" s="78"/>
      <c r="E338" s="59" t="s">
        <v>137</v>
      </c>
      <c r="F338" s="79" t="s">
        <v>291</v>
      </c>
      <c r="G338" s="59" t="s">
        <v>292</v>
      </c>
      <c r="H338" s="60">
        <v>25.5</v>
      </c>
      <c r="I338" s="82"/>
      <c r="J338" s="60" t="str">
        <f>IF(ISNUMBER(I338),ROUND(H338*I338,3),"")</f>
        <v/>
      </c>
      <c r="K338" s="61"/>
      <c r="L338" s="127">
        <f>ROUND(H338*K338,2)</f>
        <v>0</v>
      </c>
    </row>
    <row r="339" spans="1:12" x14ac:dyDescent="0.2">
      <c r="A339" s="71" t="s">
        <v>5</v>
      </c>
      <c r="B339" s="128"/>
      <c r="C339" s="12"/>
      <c r="D339" s="12"/>
      <c r="E339" s="12"/>
      <c r="F339" s="80"/>
      <c r="G339" s="6"/>
      <c r="H339" s="6"/>
      <c r="I339" s="6"/>
      <c r="J339" s="6"/>
      <c r="K339" s="6"/>
      <c r="L339" s="129"/>
    </row>
    <row r="340" spans="1:12" ht="20" x14ac:dyDescent="0.2">
      <c r="A340" s="71" t="s">
        <v>7</v>
      </c>
      <c r="B340" s="128"/>
      <c r="C340" s="12"/>
      <c r="D340" s="12"/>
      <c r="E340" s="12"/>
      <c r="F340" s="121" t="s">
        <v>444</v>
      </c>
      <c r="G340" s="6"/>
      <c r="H340" s="6"/>
      <c r="I340" s="6"/>
      <c r="J340" s="6"/>
      <c r="K340" s="6"/>
      <c r="L340" s="129"/>
    </row>
    <row r="341" spans="1:12" ht="10.5" thickBot="1" x14ac:dyDescent="0.25">
      <c r="A341" s="71" t="s">
        <v>8</v>
      </c>
      <c r="B341" s="130"/>
      <c r="C341" s="14"/>
      <c r="D341" s="14"/>
      <c r="E341" s="14"/>
      <c r="F341" s="107" t="s">
        <v>130</v>
      </c>
      <c r="G341" s="7"/>
      <c r="H341" s="7"/>
      <c r="I341" s="7"/>
      <c r="J341" s="7"/>
      <c r="K341" s="7"/>
      <c r="L341" s="131"/>
    </row>
    <row r="342" spans="1:12" ht="11" thickBot="1" x14ac:dyDescent="0.25">
      <c r="A342" s="71" t="s">
        <v>6</v>
      </c>
      <c r="B342" s="126">
        <f>1+MAX($B$13:B341)</f>
        <v>79</v>
      </c>
      <c r="C342" s="59" t="s">
        <v>293</v>
      </c>
      <c r="D342" s="78"/>
      <c r="E342" s="59" t="s">
        <v>137</v>
      </c>
      <c r="F342" s="79" t="s">
        <v>294</v>
      </c>
      <c r="G342" s="59" t="s">
        <v>292</v>
      </c>
      <c r="H342" s="60">
        <v>7.14</v>
      </c>
      <c r="I342" s="82"/>
      <c r="J342" s="60" t="str">
        <f>IF(ISNUMBER(I342),ROUND(H342*I342,3),"")</f>
        <v/>
      </c>
      <c r="K342" s="61"/>
      <c r="L342" s="127">
        <f>ROUND(H342*K342,2)</f>
        <v>0</v>
      </c>
    </row>
    <row r="343" spans="1:12" x14ac:dyDescent="0.2">
      <c r="A343" s="71" t="s">
        <v>5</v>
      </c>
      <c r="B343" s="128"/>
      <c r="C343" s="12"/>
      <c r="D343" s="12"/>
      <c r="E343" s="12"/>
      <c r="F343" s="80"/>
      <c r="G343" s="6"/>
      <c r="H343" s="6"/>
      <c r="I343" s="6"/>
      <c r="J343" s="6"/>
      <c r="K343" s="6"/>
      <c r="L343" s="129"/>
    </row>
    <row r="344" spans="1:12" ht="40" x14ac:dyDescent="0.2">
      <c r="A344" s="71" t="s">
        <v>7</v>
      </c>
      <c r="B344" s="128"/>
      <c r="C344" s="12"/>
      <c r="D344" s="12"/>
      <c r="E344" s="12"/>
      <c r="F344" s="121" t="s">
        <v>445</v>
      </c>
      <c r="G344" s="6"/>
      <c r="H344" s="6"/>
      <c r="I344" s="6"/>
      <c r="J344" s="6"/>
      <c r="K344" s="6"/>
      <c r="L344" s="129"/>
    </row>
    <row r="345" spans="1:12" ht="10.5" thickBot="1" x14ac:dyDescent="0.25">
      <c r="A345" s="71" t="s">
        <v>8</v>
      </c>
      <c r="B345" s="130"/>
      <c r="C345" s="14"/>
      <c r="D345" s="14"/>
      <c r="E345" s="14"/>
      <c r="F345" s="107" t="s">
        <v>130</v>
      </c>
      <c r="G345" s="7"/>
      <c r="H345" s="7"/>
      <c r="I345" s="7"/>
      <c r="J345" s="7"/>
      <c r="K345" s="7"/>
      <c r="L345" s="131"/>
    </row>
    <row r="346" spans="1:12" ht="20.5" thickBot="1" x14ac:dyDescent="0.25">
      <c r="A346" s="71" t="s">
        <v>6</v>
      </c>
      <c r="B346" s="126">
        <f>1+MAX($B$13:B345)</f>
        <v>80</v>
      </c>
      <c r="C346" s="59" t="s">
        <v>295</v>
      </c>
      <c r="D346" s="78"/>
      <c r="E346" s="59" t="s">
        <v>137</v>
      </c>
      <c r="F346" s="79" t="s">
        <v>296</v>
      </c>
      <c r="G346" s="59" t="s">
        <v>292</v>
      </c>
      <c r="H346" s="60">
        <v>2.4</v>
      </c>
      <c r="I346" s="82"/>
      <c r="J346" s="60" t="str">
        <f>IF(ISNUMBER(I346),ROUND(H346*I346,3),"")</f>
        <v/>
      </c>
      <c r="K346" s="61"/>
      <c r="L346" s="127">
        <f>ROUND(H346*K346,2)</f>
        <v>0</v>
      </c>
    </row>
    <row r="347" spans="1:12" x14ac:dyDescent="0.2">
      <c r="A347" s="71" t="s">
        <v>5</v>
      </c>
      <c r="B347" s="128"/>
      <c r="C347" s="12"/>
      <c r="D347" s="12"/>
      <c r="E347" s="12"/>
      <c r="F347" s="80"/>
      <c r="G347" s="6"/>
      <c r="H347" s="6"/>
      <c r="I347" s="6"/>
      <c r="J347" s="6"/>
      <c r="K347" s="6"/>
      <c r="L347" s="129"/>
    </row>
    <row r="348" spans="1:12" ht="20" x14ac:dyDescent="0.2">
      <c r="A348" s="71" t="s">
        <v>7</v>
      </c>
      <c r="B348" s="128"/>
      <c r="C348" s="12"/>
      <c r="D348" s="12"/>
      <c r="E348" s="12"/>
      <c r="F348" s="121" t="s">
        <v>446</v>
      </c>
      <c r="G348" s="6"/>
      <c r="H348" s="6"/>
      <c r="I348" s="6"/>
      <c r="J348" s="6"/>
      <c r="K348" s="6"/>
      <c r="L348" s="129"/>
    </row>
    <row r="349" spans="1:12" ht="10.5" thickBot="1" x14ac:dyDescent="0.25">
      <c r="A349" s="71" t="s">
        <v>8</v>
      </c>
      <c r="B349" s="130"/>
      <c r="C349" s="14"/>
      <c r="D349" s="14"/>
      <c r="E349" s="14"/>
      <c r="F349" s="107" t="s">
        <v>130</v>
      </c>
      <c r="G349" s="7"/>
      <c r="H349" s="7"/>
      <c r="I349" s="7"/>
      <c r="J349" s="7"/>
      <c r="K349" s="7"/>
      <c r="L349" s="131"/>
    </row>
    <row r="350" spans="1:12" ht="20.5" thickBot="1" x14ac:dyDescent="0.25">
      <c r="A350" s="71" t="s">
        <v>6</v>
      </c>
      <c r="B350" s="126">
        <f>1+MAX($B$13:B349)</f>
        <v>81</v>
      </c>
      <c r="C350" s="59" t="s">
        <v>297</v>
      </c>
      <c r="D350" s="78"/>
      <c r="E350" s="59" t="s">
        <v>137</v>
      </c>
      <c r="F350" s="79" t="s">
        <v>298</v>
      </c>
      <c r="G350" s="59" t="s">
        <v>292</v>
      </c>
      <c r="H350" s="60">
        <v>1</v>
      </c>
      <c r="I350" s="82"/>
      <c r="J350" s="60" t="str">
        <f>IF(ISNUMBER(I350),ROUND(H350*I350,3),"")</f>
        <v/>
      </c>
      <c r="K350" s="61"/>
      <c r="L350" s="127">
        <f>ROUND(H350*K350,2)</f>
        <v>0</v>
      </c>
    </row>
    <row r="351" spans="1:12" x14ac:dyDescent="0.2">
      <c r="A351" s="71" t="s">
        <v>5</v>
      </c>
      <c r="B351" s="128"/>
      <c r="C351" s="12"/>
      <c r="D351" s="12"/>
      <c r="E351" s="12"/>
      <c r="F351" s="80"/>
      <c r="G351" s="6"/>
      <c r="H351" s="6"/>
      <c r="I351" s="6"/>
      <c r="J351" s="6"/>
      <c r="K351" s="6"/>
      <c r="L351" s="129"/>
    </row>
    <row r="352" spans="1:12" ht="30" x14ac:dyDescent="0.2">
      <c r="A352" s="71" t="s">
        <v>7</v>
      </c>
      <c r="B352" s="128"/>
      <c r="C352" s="12"/>
      <c r="D352" s="12"/>
      <c r="E352" s="12"/>
      <c r="F352" s="121" t="s">
        <v>447</v>
      </c>
      <c r="G352" s="6"/>
      <c r="H352" s="6"/>
      <c r="I352" s="6"/>
      <c r="J352" s="6"/>
      <c r="K352" s="6"/>
      <c r="L352" s="129"/>
    </row>
    <row r="353" spans="1:12" ht="10.5" thickBot="1" x14ac:dyDescent="0.25">
      <c r="A353" s="71" t="s">
        <v>8</v>
      </c>
      <c r="B353" s="130"/>
      <c r="C353" s="14"/>
      <c r="D353" s="14"/>
      <c r="E353" s="14"/>
      <c r="F353" s="107" t="s">
        <v>130</v>
      </c>
      <c r="G353" s="7"/>
      <c r="H353" s="7"/>
      <c r="I353" s="7"/>
      <c r="J353" s="7"/>
      <c r="K353" s="7"/>
      <c r="L353" s="131"/>
    </row>
    <row r="354" spans="1:12" ht="11" thickBot="1" x14ac:dyDescent="0.25">
      <c r="A354" s="71" t="s">
        <v>6</v>
      </c>
      <c r="B354" s="126">
        <f>1+MAX($B$13:B353)</f>
        <v>82</v>
      </c>
      <c r="C354" s="59" t="s">
        <v>299</v>
      </c>
      <c r="D354" s="78"/>
      <c r="E354" s="59" t="s">
        <v>137</v>
      </c>
      <c r="F354" s="79" t="s">
        <v>300</v>
      </c>
      <c r="G354" s="59" t="s">
        <v>292</v>
      </c>
      <c r="H354" s="60">
        <v>3.6</v>
      </c>
      <c r="I354" s="82"/>
      <c r="J354" s="60" t="str">
        <f>IF(ISNUMBER(I354),ROUND(H354*I354,3),"")</f>
        <v/>
      </c>
      <c r="K354" s="61"/>
      <c r="L354" s="127">
        <f>ROUND(H354*K354,2)</f>
        <v>0</v>
      </c>
    </row>
    <row r="355" spans="1:12" x14ac:dyDescent="0.2">
      <c r="A355" s="71" t="s">
        <v>5</v>
      </c>
      <c r="B355" s="128"/>
      <c r="C355" s="12"/>
      <c r="D355" s="12"/>
      <c r="E355" s="12"/>
      <c r="F355" s="80"/>
      <c r="G355" s="6"/>
      <c r="H355" s="6"/>
      <c r="I355" s="6"/>
      <c r="J355" s="6"/>
      <c r="K355" s="6"/>
      <c r="L355" s="129"/>
    </row>
    <row r="356" spans="1:12" ht="20" x14ac:dyDescent="0.2">
      <c r="A356" s="71" t="s">
        <v>7</v>
      </c>
      <c r="B356" s="128"/>
      <c r="C356" s="12"/>
      <c r="D356" s="12"/>
      <c r="E356" s="12"/>
      <c r="F356" s="121" t="s">
        <v>448</v>
      </c>
      <c r="G356" s="6"/>
      <c r="H356" s="6"/>
      <c r="I356" s="6"/>
      <c r="J356" s="6"/>
      <c r="K356" s="6"/>
      <c r="L356" s="129"/>
    </row>
    <row r="357" spans="1:12" ht="10.5" thickBot="1" x14ac:dyDescent="0.25">
      <c r="A357" s="71" t="s">
        <v>8</v>
      </c>
      <c r="B357" s="130"/>
      <c r="C357" s="14"/>
      <c r="D357" s="14"/>
      <c r="E357" s="14"/>
      <c r="F357" s="107" t="s">
        <v>130</v>
      </c>
      <c r="G357" s="7"/>
      <c r="H357" s="7"/>
      <c r="I357" s="7"/>
      <c r="J357" s="7"/>
      <c r="K357" s="7"/>
      <c r="L357" s="131"/>
    </row>
    <row r="358" spans="1:12" ht="11" thickBot="1" x14ac:dyDescent="0.25">
      <c r="A358" s="71" t="s">
        <v>6</v>
      </c>
      <c r="B358" s="126">
        <f>1+MAX($B$13:B357)</f>
        <v>83</v>
      </c>
      <c r="C358" s="59" t="s">
        <v>301</v>
      </c>
      <c r="D358" s="78"/>
      <c r="E358" s="59" t="s">
        <v>137</v>
      </c>
      <c r="F358" s="79" t="s">
        <v>302</v>
      </c>
      <c r="G358" s="59" t="s">
        <v>292</v>
      </c>
      <c r="H358" s="60">
        <v>1</v>
      </c>
      <c r="I358" s="82"/>
      <c r="J358" s="60" t="str">
        <f>IF(ISNUMBER(I358),ROUND(H358*I358,3),"")</f>
        <v/>
      </c>
      <c r="K358" s="61"/>
      <c r="L358" s="127">
        <f>ROUND(H358*K358,2)</f>
        <v>0</v>
      </c>
    </row>
    <row r="359" spans="1:12" x14ac:dyDescent="0.2">
      <c r="A359" s="71" t="s">
        <v>5</v>
      </c>
      <c r="B359" s="128"/>
      <c r="C359" s="12"/>
      <c r="D359" s="12"/>
      <c r="E359" s="12"/>
      <c r="F359" s="80"/>
      <c r="G359" s="6"/>
      <c r="H359" s="6"/>
      <c r="I359" s="6"/>
      <c r="J359" s="6"/>
      <c r="K359" s="6"/>
      <c r="L359" s="129"/>
    </row>
    <row r="360" spans="1:12" ht="20" x14ac:dyDescent="0.2">
      <c r="A360" s="71" t="s">
        <v>7</v>
      </c>
      <c r="B360" s="128"/>
      <c r="C360" s="12"/>
      <c r="D360" s="12"/>
      <c r="E360" s="12"/>
      <c r="F360" s="121" t="s">
        <v>449</v>
      </c>
      <c r="G360" s="6"/>
      <c r="H360" s="6"/>
      <c r="I360" s="6"/>
      <c r="J360" s="6"/>
      <c r="K360" s="6"/>
      <c r="L360" s="129"/>
    </row>
    <row r="361" spans="1:12" ht="10.5" thickBot="1" x14ac:dyDescent="0.25">
      <c r="A361" s="71" t="s">
        <v>8</v>
      </c>
      <c r="B361" s="130"/>
      <c r="C361" s="14"/>
      <c r="D361" s="14"/>
      <c r="E361" s="14"/>
      <c r="F361" s="107" t="s">
        <v>130</v>
      </c>
      <c r="G361" s="7"/>
      <c r="H361" s="7"/>
      <c r="I361" s="7"/>
      <c r="J361" s="7"/>
      <c r="K361" s="7"/>
      <c r="L361" s="131"/>
    </row>
    <row r="362" spans="1:12" ht="20.5" thickBot="1" x14ac:dyDescent="0.25">
      <c r="A362" s="71" t="s">
        <v>6</v>
      </c>
      <c r="B362" s="126">
        <f>1+MAX($B$13:B361)</f>
        <v>84</v>
      </c>
      <c r="C362" s="59" t="s">
        <v>303</v>
      </c>
      <c r="D362" s="78"/>
      <c r="E362" s="59" t="s">
        <v>137</v>
      </c>
      <c r="F362" s="79" t="s">
        <v>304</v>
      </c>
      <c r="G362" s="59" t="s">
        <v>292</v>
      </c>
      <c r="H362" s="60">
        <v>0.72</v>
      </c>
      <c r="I362" s="82"/>
      <c r="J362" s="60" t="str">
        <f>IF(ISNUMBER(I362),ROUND(H362*I362,3),"")</f>
        <v/>
      </c>
      <c r="K362" s="61"/>
      <c r="L362" s="127">
        <f>ROUND(H362*K362,2)</f>
        <v>0</v>
      </c>
    </row>
    <row r="363" spans="1:12" x14ac:dyDescent="0.2">
      <c r="A363" s="71" t="s">
        <v>5</v>
      </c>
      <c r="B363" s="128"/>
      <c r="C363" s="12"/>
      <c r="D363" s="12"/>
      <c r="E363" s="12"/>
      <c r="F363" s="80"/>
      <c r="G363" s="6"/>
      <c r="H363" s="6"/>
      <c r="I363" s="6"/>
      <c r="J363" s="6"/>
      <c r="K363" s="6"/>
      <c r="L363" s="129"/>
    </row>
    <row r="364" spans="1:12" ht="20" x14ac:dyDescent="0.2">
      <c r="A364" s="71" t="s">
        <v>7</v>
      </c>
      <c r="B364" s="128"/>
      <c r="C364" s="12"/>
      <c r="D364" s="12"/>
      <c r="E364" s="12"/>
      <c r="F364" s="121" t="s">
        <v>450</v>
      </c>
      <c r="G364" s="6"/>
      <c r="H364" s="6"/>
      <c r="I364" s="6"/>
      <c r="J364" s="6"/>
      <c r="K364" s="6"/>
      <c r="L364" s="129"/>
    </row>
    <row r="365" spans="1:12" ht="10.5" thickBot="1" x14ac:dyDescent="0.25">
      <c r="A365" s="71" t="s">
        <v>8</v>
      </c>
      <c r="B365" s="130"/>
      <c r="C365" s="14"/>
      <c r="D365" s="14"/>
      <c r="E365" s="14"/>
      <c r="F365" s="107" t="s">
        <v>130</v>
      </c>
      <c r="G365" s="7"/>
      <c r="H365" s="7"/>
      <c r="I365" s="7"/>
      <c r="J365" s="7"/>
      <c r="K365" s="7"/>
      <c r="L365" s="131"/>
    </row>
    <row r="366" spans="1:12" ht="20.5" thickBot="1" x14ac:dyDescent="0.25">
      <c r="A366" s="71" t="s">
        <v>6</v>
      </c>
      <c r="B366" s="126">
        <f>1+MAX($B$13:B365)</f>
        <v>85</v>
      </c>
      <c r="C366" s="59" t="s">
        <v>305</v>
      </c>
      <c r="D366" s="78"/>
      <c r="E366" s="59" t="s">
        <v>137</v>
      </c>
      <c r="F366" s="79" t="s">
        <v>306</v>
      </c>
      <c r="G366" s="59" t="s">
        <v>292</v>
      </c>
      <c r="H366" s="60">
        <v>8.2200000000000006</v>
      </c>
      <c r="I366" s="82"/>
      <c r="J366" s="60" t="str">
        <f>IF(ISNUMBER(I366),ROUND(H366*I366,3),"")</f>
        <v/>
      </c>
      <c r="K366" s="61"/>
      <c r="L366" s="127">
        <f>ROUND(H366*K366,2)</f>
        <v>0</v>
      </c>
    </row>
    <row r="367" spans="1:12" x14ac:dyDescent="0.2">
      <c r="A367" s="71" t="s">
        <v>5</v>
      </c>
      <c r="B367" s="128"/>
      <c r="C367" s="12"/>
      <c r="D367" s="12"/>
      <c r="E367" s="12"/>
      <c r="F367" s="80"/>
      <c r="G367" s="6"/>
      <c r="H367" s="6"/>
      <c r="I367" s="6"/>
      <c r="J367" s="6"/>
      <c r="K367" s="6"/>
      <c r="L367" s="129"/>
    </row>
    <row r="368" spans="1:12" ht="20" x14ac:dyDescent="0.2">
      <c r="A368" s="71" t="s">
        <v>7</v>
      </c>
      <c r="B368" s="128"/>
      <c r="C368" s="12"/>
      <c r="D368" s="12"/>
      <c r="E368" s="12"/>
      <c r="F368" s="121" t="s">
        <v>451</v>
      </c>
      <c r="G368" s="6"/>
      <c r="H368" s="6"/>
      <c r="I368" s="6"/>
      <c r="J368" s="6"/>
      <c r="K368" s="6"/>
      <c r="L368" s="129"/>
    </row>
    <row r="369" spans="1:12" ht="10.5" thickBot="1" x14ac:dyDescent="0.25">
      <c r="A369" s="71" t="s">
        <v>8</v>
      </c>
      <c r="B369" s="130"/>
      <c r="C369" s="14"/>
      <c r="D369" s="14"/>
      <c r="E369" s="14"/>
      <c r="F369" s="107" t="s">
        <v>130</v>
      </c>
      <c r="G369" s="7"/>
      <c r="H369" s="7"/>
      <c r="I369" s="7"/>
      <c r="J369" s="7"/>
      <c r="K369" s="7"/>
      <c r="L369" s="131"/>
    </row>
    <row r="370" spans="1:12" ht="20.5" thickBot="1" x14ac:dyDescent="0.25">
      <c r="A370" s="71" t="s">
        <v>6</v>
      </c>
      <c r="B370" s="126">
        <f>1+MAX($B$13:B369)</f>
        <v>86</v>
      </c>
      <c r="C370" s="59" t="s">
        <v>402</v>
      </c>
      <c r="D370" s="78"/>
      <c r="E370" s="59" t="s">
        <v>343</v>
      </c>
      <c r="F370" s="79" t="s">
        <v>399</v>
      </c>
      <c r="G370" s="59" t="s">
        <v>292</v>
      </c>
      <c r="H370" s="60">
        <v>0.58499999999999996</v>
      </c>
      <c r="I370" s="82"/>
      <c r="J370" s="60" t="str">
        <f>IF(ISNUMBER(I370),ROUND(H370*I370,3),"")</f>
        <v/>
      </c>
      <c r="K370" s="61"/>
      <c r="L370" s="127">
        <f>ROUND(H370*K370,2)</f>
        <v>0</v>
      </c>
    </row>
    <row r="371" spans="1:12" x14ac:dyDescent="0.2">
      <c r="A371" s="71" t="s">
        <v>5</v>
      </c>
      <c r="B371" s="128"/>
      <c r="C371" s="12"/>
      <c r="D371" s="12"/>
      <c r="E371" s="12"/>
      <c r="F371" s="80"/>
      <c r="G371" s="6"/>
      <c r="H371" s="6"/>
      <c r="I371" s="6"/>
      <c r="J371" s="6"/>
      <c r="K371" s="6"/>
      <c r="L371" s="129"/>
    </row>
    <row r="372" spans="1:12" ht="40" x14ac:dyDescent="0.2">
      <c r="A372" s="71" t="s">
        <v>7</v>
      </c>
      <c r="B372" s="128"/>
      <c r="C372" s="12"/>
      <c r="D372" s="12"/>
      <c r="E372" s="12"/>
      <c r="F372" s="121" t="s">
        <v>452</v>
      </c>
      <c r="G372" s="6"/>
      <c r="H372" s="6"/>
      <c r="I372" s="6"/>
      <c r="J372" s="6"/>
      <c r="K372" s="6"/>
      <c r="L372" s="129"/>
    </row>
    <row r="373" spans="1:12" ht="10.5" thickBot="1" x14ac:dyDescent="0.25">
      <c r="A373" s="71" t="s">
        <v>8</v>
      </c>
      <c r="B373" s="130"/>
      <c r="C373" s="14"/>
      <c r="D373" s="14"/>
      <c r="E373" s="14"/>
      <c r="F373" s="107" t="s">
        <v>403</v>
      </c>
      <c r="G373" s="7"/>
      <c r="H373" s="7"/>
      <c r="I373" s="7"/>
      <c r="J373" s="7"/>
      <c r="K373" s="7"/>
      <c r="L373" s="131"/>
    </row>
    <row r="374" spans="1:12" ht="20.5" thickBot="1" x14ac:dyDescent="0.25">
      <c r="A374" s="71" t="s">
        <v>6</v>
      </c>
      <c r="B374" s="126">
        <f>1+MAX($B$13:B373)</f>
        <v>87</v>
      </c>
      <c r="C374" s="59" t="s">
        <v>404</v>
      </c>
      <c r="D374" s="78"/>
      <c r="E374" s="59" t="s">
        <v>343</v>
      </c>
      <c r="F374" s="79" t="s">
        <v>399</v>
      </c>
      <c r="G374" s="59" t="s">
        <v>292</v>
      </c>
      <c r="H374" s="60">
        <v>0.15375</v>
      </c>
      <c r="I374" s="82"/>
      <c r="J374" s="60" t="str">
        <f>IF(ISNUMBER(I374),ROUND(H374*I374,3),"")</f>
        <v/>
      </c>
      <c r="K374" s="61"/>
      <c r="L374" s="127">
        <f>ROUND(H374*K374,2)</f>
        <v>0</v>
      </c>
    </row>
    <row r="375" spans="1:12" x14ac:dyDescent="0.2">
      <c r="A375" s="71" t="s">
        <v>5</v>
      </c>
      <c r="B375" s="128"/>
      <c r="C375" s="12"/>
      <c r="D375" s="12"/>
      <c r="E375" s="12"/>
      <c r="F375" s="80"/>
      <c r="G375" s="6"/>
      <c r="H375" s="6"/>
      <c r="I375" s="6"/>
      <c r="J375" s="6"/>
      <c r="K375" s="6"/>
      <c r="L375" s="129"/>
    </row>
    <row r="376" spans="1:12" ht="30" x14ac:dyDescent="0.2">
      <c r="A376" s="71" t="s">
        <v>7</v>
      </c>
      <c r="B376" s="128"/>
      <c r="C376" s="12"/>
      <c r="D376" s="12"/>
      <c r="E376" s="12"/>
      <c r="F376" s="121" t="s">
        <v>453</v>
      </c>
      <c r="G376" s="6"/>
      <c r="H376" s="6"/>
      <c r="I376" s="6"/>
      <c r="J376" s="6"/>
      <c r="K376" s="6"/>
      <c r="L376" s="129"/>
    </row>
    <row r="377" spans="1:12" ht="10.5" thickBot="1" x14ac:dyDescent="0.25">
      <c r="A377" s="71" t="s">
        <v>8</v>
      </c>
      <c r="B377" s="130"/>
      <c r="C377" s="14"/>
      <c r="D377" s="14"/>
      <c r="E377" s="14"/>
      <c r="F377" s="107" t="s">
        <v>403</v>
      </c>
      <c r="G377" s="7"/>
      <c r="H377" s="7"/>
      <c r="I377" s="7"/>
      <c r="J377" s="7"/>
      <c r="K377" s="7"/>
      <c r="L377" s="131"/>
    </row>
    <row r="378" spans="1:12" ht="20.5" thickBot="1" x14ac:dyDescent="0.25">
      <c r="A378" s="71" t="s">
        <v>6</v>
      </c>
      <c r="B378" s="126">
        <f>1+MAX($B$13:B377)</f>
        <v>88</v>
      </c>
      <c r="C378" s="59" t="s">
        <v>405</v>
      </c>
      <c r="D378" s="78"/>
      <c r="E378" s="59" t="s">
        <v>343</v>
      </c>
      <c r="F378" s="79" t="s">
        <v>399</v>
      </c>
      <c r="G378" s="59" t="s">
        <v>292</v>
      </c>
      <c r="H378" s="60">
        <v>0.5292</v>
      </c>
      <c r="I378" s="82"/>
      <c r="J378" s="60" t="str">
        <f>IF(ISNUMBER(I378),ROUND(H378*I378,3),"")</f>
        <v/>
      </c>
      <c r="K378" s="61"/>
      <c r="L378" s="127">
        <f>ROUND(H378*K378,2)</f>
        <v>0</v>
      </c>
    </row>
    <row r="379" spans="1:12" x14ac:dyDescent="0.2">
      <c r="A379" s="71" t="s">
        <v>5</v>
      </c>
      <c r="B379" s="128"/>
      <c r="C379" s="12"/>
      <c r="D379" s="12"/>
      <c r="E379" s="12"/>
      <c r="F379" s="80"/>
      <c r="G379" s="6"/>
      <c r="H379" s="6"/>
      <c r="I379" s="6"/>
      <c r="J379" s="6"/>
      <c r="K379" s="6"/>
      <c r="L379" s="129"/>
    </row>
    <row r="380" spans="1:12" ht="20" x14ac:dyDescent="0.2">
      <c r="A380" s="71" t="s">
        <v>7</v>
      </c>
      <c r="B380" s="128"/>
      <c r="C380" s="12"/>
      <c r="D380" s="12"/>
      <c r="E380" s="12"/>
      <c r="F380" s="121" t="s">
        <v>454</v>
      </c>
      <c r="G380" s="6"/>
      <c r="H380" s="6"/>
      <c r="I380" s="6"/>
      <c r="J380" s="6"/>
      <c r="K380" s="6"/>
      <c r="L380" s="129"/>
    </row>
    <row r="381" spans="1:12" ht="10.5" thickBot="1" x14ac:dyDescent="0.25">
      <c r="A381" s="71" t="s">
        <v>8</v>
      </c>
      <c r="B381" s="130"/>
      <c r="C381" s="14"/>
      <c r="D381" s="14"/>
      <c r="E381" s="14"/>
      <c r="F381" s="107" t="s">
        <v>403</v>
      </c>
      <c r="G381" s="7"/>
      <c r="H381" s="7"/>
      <c r="I381" s="7"/>
      <c r="J381" s="7"/>
      <c r="K381" s="7"/>
      <c r="L381" s="131"/>
    </row>
    <row r="382" spans="1:12" ht="20.5" thickBot="1" x14ac:dyDescent="0.25">
      <c r="A382" s="71" t="s">
        <v>6</v>
      </c>
      <c r="B382" s="126">
        <f>1+MAX($B$13:B381)</f>
        <v>89</v>
      </c>
      <c r="C382" s="59" t="s">
        <v>409</v>
      </c>
      <c r="D382" s="78"/>
      <c r="E382" s="59" t="s">
        <v>343</v>
      </c>
      <c r="F382" s="79" t="s">
        <v>407</v>
      </c>
      <c r="G382" s="59" t="s">
        <v>292</v>
      </c>
      <c r="H382" s="60">
        <v>0.4698</v>
      </c>
      <c r="I382" s="82"/>
      <c r="J382" s="60" t="str">
        <f>IF(ISNUMBER(I382),ROUND(H382*I382,3),"")</f>
        <v/>
      </c>
      <c r="K382" s="61"/>
      <c r="L382" s="127">
        <f>ROUND(H382*K382,2)</f>
        <v>0</v>
      </c>
    </row>
    <row r="383" spans="1:12" x14ac:dyDescent="0.2">
      <c r="A383" s="71" t="s">
        <v>5</v>
      </c>
      <c r="B383" s="128"/>
      <c r="C383" s="12"/>
      <c r="D383" s="12"/>
      <c r="E383" s="12"/>
      <c r="F383" s="80"/>
      <c r="G383" s="6"/>
      <c r="H383" s="6"/>
      <c r="I383" s="6"/>
      <c r="J383" s="6"/>
      <c r="K383" s="6"/>
      <c r="L383" s="129"/>
    </row>
    <row r="384" spans="1:12" ht="20" x14ac:dyDescent="0.2">
      <c r="A384" s="71" t="s">
        <v>7</v>
      </c>
      <c r="B384" s="128"/>
      <c r="C384" s="12"/>
      <c r="D384" s="12"/>
      <c r="E384" s="12"/>
      <c r="F384" s="121" t="s">
        <v>455</v>
      </c>
      <c r="G384" s="6"/>
      <c r="H384" s="6"/>
      <c r="I384" s="6"/>
      <c r="J384" s="6"/>
      <c r="K384" s="6"/>
      <c r="L384" s="129"/>
    </row>
    <row r="385" spans="1:12" ht="10.5" thickBot="1" x14ac:dyDescent="0.25">
      <c r="A385" s="71" t="s">
        <v>8</v>
      </c>
      <c r="B385" s="130"/>
      <c r="C385" s="14"/>
      <c r="D385" s="14"/>
      <c r="E385" s="14"/>
      <c r="F385" s="107" t="s">
        <v>408</v>
      </c>
      <c r="G385" s="7"/>
      <c r="H385" s="7"/>
      <c r="I385" s="7"/>
      <c r="J385" s="7"/>
      <c r="K385" s="7"/>
      <c r="L385" s="131"/>
    </row>
    <row r="386" spans="1:12" ht="20.5" thickBot="1" x14ac:dyDescent="0.25">
      <c r="A386" s="71" t="s">
        <v>6</v>
      </c>
      <c r="B386" s="126">
        <f>1+MAX($B$13:B385)</f>
        <v>90</v>
      </c>
      <c r="C386" s="59" t="s">
        <v>410</v>
      </c>
      <c r="D386" s="78"/>
      <c r="E386" s="59" t="s">
        <v>343</v>
      </c>
      <c r="F386" s="79" t="s">
        <v>398</v>
      </c>
      <c r="G386" s="59" t="s">
        <v>292</v>
      </c>
      <c r="H386" s="60">
        <v>4.2720000000000002</v>
      </c>
      <c r="I386" s="82"/>
      <c r="J386" s="60" t="str">
        <f>IF(ISNUMBER(I386),ROUND(H386*I386,3),"")</f>
        <v/>
      </c>
      <c r="K386" s="61"/>
      <c r="L386" s="127">
        <f>ROUND(H386*K386,2)</f>
        <v>0</v>
      </c>
    </row>
    <row r="387" spans="1:12" x14ac:dyDescent="0.2">
      <c r="A387" s="71" t="s">
        <v>5</v>
      </c>
      <c r="B387" s="128"/>
      <c r="C387" s="12"/>
      <c r="D387" s="12"/>
      <c r="E387" s="12"/>
      <c r="F387" s="80"/>
      <c r="G387" s="6"/>
      <c r="H387" s="6"/>
      <c r="I387" s="6"/>
      <c r="J387" s="6"/>
      <c r="K387" s="6"/>
      <c r="L387" s="129"/>
    </row>
    <row r="388" spans="1:12" ht="20" x14ac:dyDescent="0.2">
      <c r="A388" s="71" t="s">
        <v>7</v>
      </c>
      <c r="B388" s="128"/>
      <c r="C388" s="12"/>
      <c r="D388" s="12"/>
      <c r="E388" s="12"/>
      <c r="F388" s="121" t="s">
        <v>456</v>
      </c>
      <c r="G388" s="6"/>
      <c r="H388" s="6"/>
      <c r="I388" s="6"/>
      <c r="J388" s="6"/>
      <c r="K388" s="6"/>
      <c r="L388" s="129"/>
    </row>
    <row r="389" spans="1:12" ht="10.5" thickBot="1" x14ac:dyDescent="0.25">
      <c r="A389" s="71" t="s">
        <v>8</v>
      </c>
      <c r="B389" s="130"/>
      <c r="C389" s="14"/>
      <c r="D389" s="14"/>
      <c r="E389" s="14"/>
      <c r="F389" s="107" t="s">
        <v>403</v>
      </c>
      <c r="G389" s="7"/>
      <c r="H389" s="7"/>
      <c r="I389" s="7"/>
      <c r="J389" s="7"/>
      <c r="K389" s="7"/>
      <c r="L389" s="131"/>
    </row>
    <row r="390" spans="1:12" ht="20.5" thickBot="1" x14ac:dyDescent="0.25">
      <c r="A390" s="71" t="s">
        <v>6</v>
      </c>
      <c r="B390" s="77">
        <f>1+MAX($B$13:B389)</f>
        <v>91</v>
      </c>
      <c r="C390" s="59" t="s">
        <v>412</v>
      </c>
      <c r="D390" s="78"/>
      <c r="E390" s="59" t="s">
        <v>343</v>
      </c>
      <c r="F390" s="79" t="s">
        <v>291</v>
      </c>
      <c r="G390" s="59" t="s">
        <v>292</v>
      </c>
      <c r="H390" s="60">
        <v>15</v>
      </c>
      <c r="I390" s="82"/>
      <c r="J390" s="60" t="str">
        <f>IF(ISNUMBER(I390),ROUND(H390*I390,3),"")</f>
        <v/>
      </c>
      <c r="K390" s="61"/>
      <c r="L390" s="76">
        <f>ROUND(H390*K390,2)</f>
        <v>0</v>
      </c>
    </row>
    <row r="391" spans="1:12" x14ac:dyDescent="0.2">
      <c r="A391" s="71" t="s">
        <v>5</v>
      </c>
      <c r="B391" s="15"/>
      <c r="C391" s="12"/>
      <c r="D391" s="12"/>
      <c r="E391" s="12"/>
      <c r="F391" s="80"/>
      <c r="G391" s="6"/>
      <c r="H391" s="6"/>
      <c r="I391" s="6"/>
      <c r="J391" s="6"/>
      <c r="K391" s="6"/>
      <c r="L391" s="16"/>
    </row>
    <row r="392" spans="1:12" ht="30" x14ac:dyDescent="0.2">
      <c r="A392" s="71" t="s">
        <v>7</v>
      </c>
      <c r="B392" s="15"/>
      <c r="C392" s="12"/>
      <c r="D392" s="12"/>
      <c r="E392" s="12"/>
      <c r="F392" s="121" t="s">
        <v>457</v>
      </c>
      <c r="G392" s="6"/>
      <c r="H392" s="6"/>
      <c r="I392" s="6"/>
      <c r="J392" s="6"/>
      <c r="K392" s="6"/>
      <c r="L392" s="16"/>
    </row>
    <row r="393" spans="1:12" ht="10.5" thickBot="1" x14ac:dyDescent="0.25">
      <c r="A393" s="71" t="s">
        <v>8</v>
      </c>
      <c r="B393" s="17"/>
      <c r="C393" s="14"/>
      <c r="D393" s="14"/>
      <c r="E393" s="14"/>
      <c r="F393" s="107" t="s">
        <v>411</v>
      </c>
      <c r="G393" s="7"/>
      <c r="H393" s="7"/>
      <c r="I393" s="7"/>
      <c r="J393" s="7"/>
      <c r="K393" s="7"/>
      <c r="L393" s="18"/>
    </row>
    <row r="394" spans="1:12" ht="13.5" thickBot="1" x14ac:dyDescent="0.25">
      <c r="A394" s="112" t="s">
        <v>82</v>
      </c>
      <c r="B394" s="132" t="s">
        <v>141</v>
      </c>
      <c r="C394" s="119" t="str">
        <f xml:space="preserve"> CONCATENATE("za Díl ",C337)</f>
        <v>za Díl 015</v>
      </c>
      <c r="D394" s="115"/>
      <c r="E394" s="115"/>
      <c r="F394" s="114" t="s">
        <v>289</v>
      </c>
      <c r="G394" s="116"/>
      <c r="H394" s="116"/>
      <c r="I394" s="116"/>
      <c r="J394" s="117"/>
      <c r="K394" s="116"/>
      <c r="L394" s="133">
        <f>SUM(L338:L393)</f>
        <v>0</v>
      </c>
    </row>
    <row r="395" spans="1:12" ht="13.5" thickBot="1" x14ac:dyDescent="0.25">
      <c r="A395" s="70" t="s">
        <v>29</v>
      </c>
      <c r="B395" s="101" t="s">
        <v>19</v>
      </c>
      <c r="C395" s="102" t="s">
        <v>307</v>
      </c>
      <c r="D395" s="103"/>
      <c r="E395" s="103"/>
      <c r="F395" s="102" t="s">
        <v>308</v>
      </c>
      <c r="G395" s="104"/>
      <c r="H395" s="104"/>
      <c r="I395" s="104"/>
      <c r="J395" s="105"/>
      <c r="K395" s="104"/>
      <c r="L395" s="106"/>
    </row>
    <row r="396" spans="1:12" ht="11" thickBot="1" x14ac:dyDescent="0.25">
      <c r="A396" s="71" t="s">
        <v>6</v>
      </c>
      <c r="B396" s="77">
        <f>1+MAX($B$13:B395)</f>
        <v>92</v>
      </c>
      <c r="C396" s="59" t="s">
        <v>309</v>
      </c>
      <c r="D396" s="78"/>
      <c r="E396" s="59" t="s">
        <v>137</v>
      </c>
      <c r="F396" s="79" t="s">
        <v>310</v>
      </c>
      <c r="G396" s="59" t="s">
        <v>138</v>
      </c>
      <c r="H396" s="60">
        <v>4</v>
      </c>
      <c r="I396" s="82"/>
      <c r="J396" s="60" t="str">
        <f>IF(ISNUMBER(I396),ROUND(H396*I396,3),"")</f>
        <v/>
      </c>
      <c r="K396" s="61"/>
      <c r="L396" s="76">
        <f>ROUND(H396*K396,2)</f>
        <v>0</v>
      </c>
    </row>
    <row r="397" spans="1:12" x14ac:dyDescent="0.2">
      <c r="A397" s="71" t="s">
        <v>5</v>
      </c>
      <c r="B397" s="15"/>
      <c r="C397" s="12"/>
      <c r="D397" s="12"/>
      <c r="E397" s="12"/>
      <c r="F397" s="80"/>
      <c r="G397" s="6"/>
      <c r="H397" s="6"/>
      <c r="I397" s="6"/>
      <c r="J397" s="6"/>
      <c r="K397" s="6"/>
      <c r="L397" s="16"/>
    </row>
    <row r="398" spans="1:12" x14ac:dyDescent="0.2">
      <c r="A398" s="71" t="s">
        <v>7</v>
      </c>
      <c r="B398" s="15"/>
      <c r="C398" s="12"/>
      <c r="D398" s="12"/>
      <c r="E398" s="12"/>
      <c r="F398" s="121" t="s">
        <v>173</v>
      </c>
      <c r="G398" s="6"/>
      <c r="H398" s="6"/>
      <c r="I398" s="6"/>
      <c r="J398" s="6"/>
      <c r="K398" s="6"/>
      <c r="L398" s="16"/>
    </row>
    <row r="399" spans="1:12" ht="10.5" thickBot="1" x14ac:dyDescent="0.25">
      <c r="A399" s="71" t="s">
        <v>8</v>
      </c>
      <c r="B399" s="17"/>
      <c r="C399" s="14"/>
      <c r="D399" s="14"/>
      <c r="E399" s="14"/>
      <c r="F399" s="107" t="s">
        <v>130</v>
      </c>
      <c r="G399" s="7"/>
      <c r="H399" s="7"/>
      <c r="I399" s="7"/>
      <c r="J399" s="7"/>
      <c r="K399" s="7"/>
      <c r="L399" s="18"/>
    </row>
    <row r="400" spans="1:12" ht="11" thickBot="1" x14ac:dyDescent="0.25">
      <c r="A400" s="71" t="s">
        <v>6</v>
      </c>
      <c r="B400" s="77">
        <f>1+MAX($B$13:B399)</f>
        <v>93</v>
      </c>
      <c r="C400" s="59" t="s">
        <v>314</v>
      </c>
      <c r="D400" s="78"/>
      <c r="E400" s="59" t="s">
        <v>137</v>
      </c>
      <c r="F400" s="79" t="s">
        <v>315</v>
      </c>
      <c r="G400" s="59" t="s">
        <v>138</v>
      </c>
      <c r="H400" s="60">
        <v>4</v>
      </c>
      <c r="I400" s="82"/>
      <c r="J400" s="60" t="str">
        <f>IF(ISNUMBER(I400),ROUND(H400*I400,3),"")</f>
        <v/>
      </c>
      <c r="K400" s="61"/>
      <c r="L400" s="76">
        <f>ROUND(H400*K400,2)</f>
        <v>0</v>
      </c>
    </row>
    <row r="401" spans="1:12" x14ac:dyDescent="0.2">
      <c r="A401" s="71" t="s">
        <v>5</v>
      </c>
      <c r="B401" s="15"/>
      <c r="C401" s="12"/>
      <c r="D401" s="12"/>
      <c r="E401" s="12"/>
      <c r="F401" s="80"/>
      <c r="G401" s="6"/>
      <c r="H401" s="6"/>
      <c r="I401" s="6"/>
      <c r="J401" s="6"/>
      <c r="K401" s="6"/>
      <c r="L401" s="16"/>
    </row>
    <row r="402" spans="1:12" x14ac:dyDescent="0.2">
      <c r="A402" s="71" t="s">
        <v>7</v>
      </c>
      <c r="B402" s="15"/>
      <c r="C402" s="12"/>
      <c r="D402" s="12"/>
      <c r="E402" s="12"/>
      <c r="F402" s="121" t="s">
        <v>173</v>
      </c>
      <c r="G402" s="6"/>
      <c r="H402" s="6"/>
      <c r="I402" s="6"/>
      <c r="J402" s="6"/>
      <c r="K402" s="6"/>
      <c r="L402" s="16"/>
    </row>
    <row r="403" spans="1:12" ht="10.5" thickBot="1" x14ac:dyDescent="0.25">
      <c r="A403" s="71" t="s">
        <v>8</v>
      </c>
      <c r="B403" s="17"/>
      <c r="C403" s="14"/>
      <c r="D403" s="14"/>
      <c r="E403" s="14"/>
      <c r="F403" s="107" t="s">
        <v>130</v>
      </c>
      <c r="G403" s="7"/>
      <c r="H403" s="7"/>
      <c r="I403" s="7"/>
      <c r="J403" s="7"/>
      <c r="K403" s="7"/>
      <c r="L403" s="18"/>
    </row>
    <row r="404" spans="1:12" ht="20.5" thickBot="1" x14ac:dyDescent="0.25">
      <c r="A404" s="71" t="s">
        <v>6</v>
      </c>
      <c r="B404" s="77">
        <f>1+MAX($B$13:B403)</f>
        <v>94</v>
      </c>
      <c r="C404" s="59" t="s">
        <v>316</v>
      </c>
      <c r="D404" s="78"/>
      <c r="E404" s="59" t="s">
        <v>137</v>
      </c>
      <c r="F404" s="79" t="s">
        <v>317</v>
      </c>
      <c r="G404" s="59" t="s">
        <v>138</v>
      </c>
      <c r="H404" s="60">
        <v>1</v>
      </c>
      <c r="I404" s="82"/>
      <c r="J404" s="60" t="str">
        <f>IF(ISNUMBER(I404),ROUND(H404*I404,3),"")</f>
        <v/>
      </c>
      <c r="K404" s="61"/>
      <c r="L404" s="76">
        <f>ROUND(H404*K404,2)</f>
        <v>0</v>
      </c>
    </row>
    <row r="405" spans="1:12" x14ac:dyDescent="0.2">
      <c r="A405" s="71" t="s">
        <v>5</v>
      </c>
      <c r="B405" s="15"/>
      <c r="C405" s="12"/>
      <c r="D405" s="12"/>
      <c r="E405" s="12"/>
      <c r="F405" s="80"/>
      <c r="G405" s="6"/>
      <c r="H405" s="6"/>
      <c r="I405" s="6"/>
      <c r="J405" s="6"/>
      <c r="K405" s="6"/>
      <c r="L405" s="16"/>
    </row>
    <row r="406" spans="1:12" x14ac:dyDescent="0.2">
      <c r="A406" s="71" t="s">
        <v>7</v>
      </c>
      <c r="B406" s="15"/>
      <c r="C406" s="12"/>
      <c r="D406" s="12"/>
      <c r="E406" s="12"/>
      <c r="F406" s="121" t="s">
        <v>173</v>
      </c>
      <c r="G406" s="6"/>
      <c r="H406" s="6"/>
      <c r="I406" s="6"/>
      <c r="J406" s="6"/>
      <c r="K406" s="6"/>
      <c r="L406" s="16"/>
    </row>
    <row r="407" spans="1:12" ht="10.5" thickBot="1" x14ac:dyDescent="0.25">
      <c r="A407" s="71" t="s">
        <v>8</v>
      </c>
      <c r="B407" s="17"/>
      <c r="C407" s="14"/>
      <c r="D407" s="14"/>
      <c r="E407" s="14"/>
      <c r="F407" s="107" t="s">
        <v>130</v>
      </c>
      <c r="G407" s="7"/>
      <c r="H407" s="7"/>
      <c r="I407" s="7"/>
      <c r="J407" s="7"/>
      <c r="K407" s="7"/>
      <c r="L407" s="18"/>
    </row>
    <row r="408" spans="1:12" ht="20.5" thickBot="1" x14ac:dyDescent="0.25">
      <c r="A408" s="71" t="s">
        <v>6</v>
      </c>
      <c r="B408" s="77">
        <f>1+MAX($B$13:B407)</f>
        <v>95</v>
      </c>
      <c r="C408" s="59" t="s">
        <v>318</v>
      </c>
      <c r="D408" s="78"/>
      <c r="E408" s="59" t="s">
        <v>137</v>
      </c>
      <c r="F408" s="79" t="s">
        <v>319</v>
      </c>
      <c r="G408" s="59" t="s">
        <v>138</v>
      </c>
      <c r="H408" s="60">
        <v>37</v>
      </c>
      <c r="I408" s="82"/>
      <c r="J408" s="60" t="str">
        <f>IF(ISNUMBER(I408),ROUND(H408*I408,3),"")</f>
        <v/>
      </c>
      <c r="K408" s="61"/>
      <c r="L408" s="76">
        <f>ROUND(H408*K408,2)</f>
        <v>0</v>
      </c>
    </row>
    <row r="409" spans="1:12" x14ac:dyDescent="0.2">
      <c r="A409" s="71" t="s">
        <v>5</v>
      </c>
      <c r="B409" s="15"/>
      <c r="C409" s="12"/>
      <c r="D409" s="12"/>
      <c r="E409" s="12"/>
      <c r="F409" s="80"/>
      <c r="G409" s="6"/>
      <c r="H409" s="6"/>
      <c r="I409" s="6"/>
      <c r="J409" s="6"/>
      <c r="K409" s="6"/>
      <c r="L409" s="16"/>
    </row>
    <row r="410" spans="1:12" x14ac:dyDescent="0.2">
      <c r="A410" s="71" t="s">
        <v>7</v>
      </c>
      <c r="B410" s="15"/>
      <c r="C410" s="12"/>
      <c r="D410" s="12"/>
      <c r="E410" s="12"/>
      <c r="F410" s="121" t="s">
        <v>173</v>
      </c>
      <c r="G410" s="6"/>
      <c r="H410" s="6"/>
      <c r="I410" s="6"/>
      <c r="J410" s="6"/>
      <c r="K410" s="6"/>
      <c r="L410" s="16"/>
    </row>
    <row r="411" spans="1:12" ht="10.5" thickBot="1" x14ac:dyDescent="0.25">
      <c r="A411" s="71" t="s">
        <v>8</v>
      </c>
      <c r="B411" s="17"/>
      <c r="C411" s="14"/>
      <c r="D411" s="14"/>
      <c r="E411" s="14"/>
      <c r="F411" s="107" t="s">
        <v>130</v>
      </c>
      <c r="G411" s="7"/>
      <c r="H411" s="7"/>
      <c r="I411" s="7"/>
      <c r="J411" s="7"/>
      <c r="K411" s="7"/>
      <c r="L411" s="18"/>
    </row>
    <row r="412" spans="1:12" ht="11" thickBot="1" x14ac:dyDescent="0.25">
      <c r="A412" s="71" t="s">
        <v>6</v>
      </c>
      <c r="B412" s="77">
        <f>1+MAX($B$13:B411)</f>
        <v>96</v>
      </c>
      <c r="C412" s="59" t="s">
        <v>320</v>
      </c>
      <c r="D412" s="78"/>
      <c r="E412" s="59" t="s">
        <v>137</v>
      </c>
      <c r="F412" s="79" t="s">
        <v>321</v>
      </c>
      <c r="G412" s="59" t="s">
        <v>138</v>
      </c>
      <c r="H412" s="60">
        <v>5</v>
      </c>
      <c r="I412" s="82"/>
      <c r="J412" s="60" t="str">
        <f>IF(ISNUMBER(I412),ROUND(H412*I412,3),"")</f>
        <v/>
      </c>
      <c r="K412" s="61"/>
      <c r="L412" s="76">
        <f>ROUND(H412*K412,2)</f>
        <v>0</v>
      </c>
    </row>
    <row r="413" spans="1:12" x14ac:dyDescent="0.2">
      <c r="A413" s="71" t="s">
        <v>5</v>
      </c>
      <c r="B413" s="15"/>
      <c r="C413" s="12"/>
      <c r="D413" s="12"/>
      <c r="E413" s="12"/>
      <c r="F413" s="80"/>
      <c r="G413" s="6"/>
      <c r="H413" s="6"/>
      <c r="I413" s="6"/>
      <c r="J413" s="6"/>
      <c r="K413" s="6"/>
      <c r="L413" s="16"/>
    </row>
    <row r="414" spans="1:12" ht="20" x14ac:dyDescent="0.2">
      <c r="A414" s="71" t="s">
        <v>7</v>
      </c>
      <c r="B414" s="15"/>
      <c r="C414" s="12"/>
      <c r="D414" s="12"/>
      <c r="E414" s="12"/>
      <c r="F414" s="121" t="s">
        <v>458</v>
      </c>
      <c r="G414" s="6"/>
      <c r="H414" s="6"/>
      <c r="I414" s="6"/>
      <c r="J414" s="6"/>
      <c r="K414" s="6"/>
      <c r="L414" s="16"/>
    </row>
    <row r="415" spans="1:12" ht="10.5" thickBot="1" x14ac:dyDescent="0.25">
      <c r="A415" s="71" t="s">
        <v>8</v>
      </c>
      <c r="B415" s="17"/>
      <c r="C415" s="14"/>
      <c r="D415" s="14"/>
      <c r="E415" s="14"/>
      <c r="F415" s="107" t="s">
        <v>130</v>
      </c>
      <c r="G415" s="7"/>
      <c r="H415" s="7"/>
      <c r="I415" s="7"/>
      <c r="J415" s="7"/>
      <c r="K415" s="7"/>
      <c r="L415" s="18"/>
    </row>
    <row r="416" spans="1:12" ht="11" thickBot="1" x14ac:dyDescent="0.25">
      <c r="A416" s="71" t="s">
        <v>6</v>
      </c>
      <c r="B416" s="77">
        <f>1+MAX($B$13:B415)</f>
        <v>97</v>
      </c>
      <c r="C416" s="59" t="s">
        <v>322</v>
      </c>
      <c r="D416" s="78"/>
      <c r="E416" s="59" t="s">
        <v>137</v>
      </c>
      <c r="F416" s="79" t="s">
        <v>323</v>
      </c>
      <c r="G416" s="59" t="s">
        <v>138</v>
      </c>
      <c r="H416" s="60">
        <v>5</v>
      </c>
      <c r="I416" s="82"/>
      <c r="J416" s="60" t="str">
        <f>IF(ISNUMBER(I416),ROUND(H416*I416,3),"")</f>
        <v/>
      </c>
      <c r="K416" s="61"/>
      <c r="L416" s="76">
        <f>ROUND(H416*K416,2)</f>
        <v>0</v>
      </c>
    </row>
    <row r="417" spans="1:12" x14ac:dyDescent="0.2">
      <c r="A417" s="71" t="s">
        <v>5</v>
      </c>
      <c r="B417" s="15"/>
      <c r="C417" s="12"/>
      <c r="D417" s="12"/>
      <c r="E417" s="12"/>
      <c r="F417" s="80"/>
      <c r="G417" s="6"/>
      <c r="H417" s="6"/>
      <c r="I417" s="6"/>
      <c r="J417" s="6"/>
      <c r="K417" s="6"/>
      <c r="L417" s="16"/>
    </row>
    <row r="418" spans="1:12" ht="20" x14ac:dyDescent="0.2">
      <c r="A418" s="71" t="s">
        <v>7</v>
      </c>
      <c r="B418" s="15"/>
      <c r="C418" s="12"/>
      <c r="D418" s="12"/>
      <c r="E418" s="12"/>
      <c r="F418" s="121" t="s">
        <v>458</v>
      </c>
      <c r="G418" s="6"/>
      <c r="H418" s="6"/>
      <c r="I418" s="6"/>
      <c r="J418" s="6"/>
      <c r="K418" s="6"/>
      <c r="L418" s="16"/>
    </row>
    <row r="419" spans="1:12" ht="10.5" thickBot="1" x14ac:dyDescent="0.25">
      <c r="A419" s="71" t="s">
        <v>8</v>
      </c>
      <c r="B419" s="17"/>
      <c r="C419" s="14"/>
      <c r="D419" s="14"/>
      <c r="E419" s="14"/>
      <c r="F419" s="107" t="s">
        <v>130</v>
      </c>
      <c r="G419" s="7"/>
      <c r="H419" s="7"/>
      <c r="I419" s="7"/>
      <c r="J419" s="7"/>
      <c r="K419" s="7"/>
      <c r="L419" s="18"/>
    </row>
    <row r="420" spans="1:12" ht="11" thickBot="1" x14ac:dyDescent="0.25">
      <c r="A420" s="71" t="s">
        <v>6</v>
      </c>
      <c r="B420" s="77">
        <f>1+MAX($B$13:B419)</f>
        <v>98</v>
      </c>
      <c r="C420" s="59" t="s">
        <v>324</v>
      </c>
      <c r="D420" s="78"/>
      <c r="E420" s="59" t="s">
        <v>137</v>
      </c>
      <c r="F420" s="79" t="s">
        <v>325</v>
      </c>
      <c r="G420" s="59" t="s">
        <v>138</v>
      </c>
      <c r="H420" s="60">
        <v>1</v>
      </c>
      <c r="I420" s="82"/>
      <c r="J420" s="60" t="str">
        <f>IF(ISNUMBER(I420),ROUND(H420*I420,3),"")</f>
        <v/>
      </c>
      <c r="K420" s="61"/>
      <c r="L420" s="76">
        <f>ROUND(H420*K420,2)</f>
        <v>0</v>
      </c>
    </row>
    <row r="421" spans="1:12" x14ac:dyDescent="0.2">
      <c r="A421" s="71" t="s">
        <v>5</v>
      </c>
      <c r="B421" s="15"/>
      <c r="C421" s="12"/>
      <c r="D421" s="12"/>
      <c r="E421" s="12"/>
      <c r="F421" s="80"/>
      <c r="G421" s="6"/>
      <c r="H421" s="6"/>
      <c r="I421" s="6"/>
      <c r="J421" s="6"/>
      <c r="K421" s="6"/>
      <c r="L421" s="16"/>
    </row>
    <row r="422" spans="1:12" x14ac:dyDescent="0.2">
      <c r="A422" s="71" t="s">
        <v>7</v>
      </c>
      <c r="B422" s="15"/>
      <c r="C422" s="12"/>
      <c r="D422" s="12"/>
      <c r="E422" s="12"/>
      <c r="F422" s="121" t="s">
        <v>173</v>
      </c>
      <c r="G422" s="6"/>
      <c r="H422" s="6"/>
      <c r="I422" s="6"/>
      <c r="J422" s="6"/>
      <c r="K422" s="6"/>
      <c r="L422" s="16"/>
    </row>
    <row r="423" spans="1:12" ht="10.5" thickBot="1" x14ac:dyDescent="0.25">
      <c r="A423" s="71" t="s">
        <v>8</v>
      </c>
      <c r="B423" s="17"/>
      <c r="C423" s="14"/>
      <c r="D423" s="14"/>
      <c r="E423" s="14"/>
      <c r="F423" s="107" t="s">
        <v>130</v>
      </c>
      <c r="G423" s="7"/>
      <c r="H423" s="7"/>
      <c r="I423" s="7"/>
      <c r="J423" s="7"/>
      <c r="K423" s="7"/>
      <c r="L423" s="18"/>
    </row>
    <row r="424" spans="1:12" ht="11" thickBot="1" x14ac:dyDescent="0.25">
      <c r="A424" s="71" t="s">
        <v>6</v>
      </c>
      <c r="B424" s="77">
        <f>1+MAX($B$13:B423)</f>
        <v>99</v>
      </c>
      <c r="C424" s="59" t="s">
        <v>326</v>
      </c>
      <c r="D424" s="78"/>
      <c r="E424" s="59" t="s">
        <v>137</v>
      </c>
      <c r="F424" s="79" t="s">
        <v>327</v>
      </c>
      <c r="G424" s="59" t="s">
        <v>138</v>
      </c>
      <c r="H424" s="60">
        <v>1</v>
      </c>
      <c r="I424" s="82"/>
      <c r="J424" s="60" t="str">
        <f>IF(ISNUMBER(I424),ROUND(H424*I424,3),"")</f>
        <v/>
      </c>
      <c r="K424" s="61"/>
      <c r="L424" s="76">
        <f>ROUND(H424*K424,2)</f>
        <v>0</v>
      </c>
    </row>
    <row r="425" spans="1:12" x14ac:dyDescent="0.2">
      <c r="A425" s="71" t="s">
        <v>5</v>
      </c>
      <c r="B425" s="15"/>
      <c r="C425" s="12"/>
      <c r="D425" s="12"/>
      <c r="E425" s="12"/>
      <c r="F425" s="80"/>
      <c r="G425" s="6"/>
      <c r="H425" s="6"/>
      <c r="I425" s="6"/>
      <c r="J425" s="6"/>
      <c r="K425" s="6"/>
      <c r="L425" s="16"/>
    </row>
    <row r="426" spans="1:12" x14ac:dyDescent="0.2">
      <c r="A426" s="71" t="s">
        <v>7</v>
      </c>
      <c r="B426" s="15"/>
      <c r="C426" s="12"/>
      <c r="D426" s="12"/>
      <c r="E426" s="12"/>
      <c r="F426" s="121" t="s">
        <v>173</v>
      </c>
      <c r="G426" s="6"/>
      <c r="H426" s="6"/>
      <c r="I426" s="6"/>
      <c r="J426" s="6"/>
      <c r="K426" s="6"/>
      <c r="L426" s="16"/>
    </row>
    <row r="427" spans="1:12" ht="10.5" thickBot="1" x14ac:dyDescent="0.25">
      <c r="A427" s="71" t="s">
        <v>8</v>
      </c>
      <c r="B427" s="17"/>
      <c r="C427" s="14"/>
      <c r="D427" s="14"/>
      <c r="E427" s="14"/>
      <c r="F427" s="107" t="s">
        <v>130</v>
      </c>
      <c r="G427" s="7"/>
      <c r="H427" s="7"/>
      <c r="I427" s="7"/>
      <c r="J427" s="7"/>
      <c r="K427" s="7"/>
      <c r="L427" s="18"/>
    </row>
    <row r="428" spans="1:12" ht="11" thickBot="1" x14ac:dyDescent="0.25">
      <c r="A428" s="71" t="s">
        <v>6</v>
      </c>
      <c r="B428" s="77">
        <f>1+MAX($B$13:B427)</f>
        <v>100</v>
      </c>
      <c r="C428" s="59" t="s">
        <v>328</v>
      </c>
      <c r="D428" s="78"/>
      <c r="E428" s="59" t="s">
        <v>137</v>
      </c>
      <c r="F428" s="79" t="s">
        <v>329</v>
      </c>
      <c r="G428" s="59" t="s">
        <v>138</v>
      </c>
      <c r="H428" s="60">
        <v>1</v>
      </c>
      <c r="I428" s="82"/>
      <c r="J428" s="60" t="str">
        <f>IF(ISNUMBER(I428),ROUND(H428*I428,3),"")</f>
        <v/>
      </c>
      <c r="K428" s="61"/>
      <c r="L428" s="76">
        <f>ROUND(H428*K428,2)</f>
        <v>0</v>
      </c>
    </row>
    <row r="429" spans="1:12" x14ac:dyDescent="0.2">
      <c r="A429" s="71" t="s">
        <v>5</v>
      </c>
      <c r="B429" s="15"/>
      <c r="C429" s="12"/>
      <c r="D429" s="12"/>
      <c r="E429" s="12"/>
      <c r="F429" s="80"/>
      <c r="G429" s="6"/>
      <c r="H429" s="6"/>
      <c r="I429" s="6"/>
      <c r="J429" s="6"/>
      <c r="K429" s="6"/>
      <c r="L429" s="16"/>
    </row>
    <row r="430" spans="1:12" x14ac:dyDescent="0.2">
      <c r="A430" s="71" t="s">
        <v>7</v>
      </c>
      <c r="B430" s="15"/>
      <c r="C430" s="12"/>
      <c r="D430" s="12"/>
      <c r="E430" s="12"/>
      <c r="F430" s="121" t="s">
        <v>173</v>
      </c>
      <c r="G430" s="6"/>
      <c r="H430" s="6"/>
      <c r="I430" s="6"/>
      <c r="J430" s="6"/>
      <c r="K430" s="6"/>
      <c r="L430" s="16"/>
    </row>
    <row r="431" spans="1:12" ht="10.5" thickBot="1" x14ac:dyDescent="0.25">
      <c r="A431" s="71" t="s">
        <v>8</v>
      </c>
      <c r="B431" s="17"/>
      <c r="C431" s="14"/>
      <c r="D431" s="14"/>
      <c r="E431" s="14"/>
      <c r="F431" s="107" t="s">
        <v>130</v>
      </c>
      <c r="G431" s="7"/>
      <c r="H431" s="7"/>
      <c r="I431" s="7"/>
      <c r="J431" s="7"/>
      <c r="K431" s="7"/>
      <c r="L431" s="18"/>
    </row>
    <row r="432" spans="1:12" ht="20.5" thickBot="1" x14ac:dyDescent="0.25">
      <c r="A432" s="71" t="s">
        <v>6</v>
      </c>
      <c r="B432" s="77">
        <f>1+MAX($B$13:B431)</f>
        <v>101</v>
      </c>
      <c r="C432" s="59" t="s">
        <v>413</v>
      </c>
      <c r="D432" s="78"/>
      <c r="E432" s="59" t="s">
        <v>343</v>
      </c>
      <c r="F432" s="79" t="s">
        <v>330</v>
      </c>
      <c r="G432" s="59" t="s">
        <v>138</v>
      </c>
      <c r="H432" s="60">
        <v>1</v>
      </c>
      <c r="I432" s="82"/>
      <c r="J432" s="60" t="str">
        <f>IF(ISNUMBER(I432),ROUND(H432*I432,3),"")</f>
        <v/>
      </c>
      <c r="K432" s="61"/>
      <c r="L432" s="76">
        <f>ROUND(H432*K432,2)</f>
        <v>0</v>
      </c>
    </row>
    <row r="433" spans="1:12" x14ac:dyDescent="0.2">
      <c r="A433" s="71" t="s">
        <v>5</v>
      </c>
      <c r="B433" s="15"/>
      <c r="C433" s="12"/>
      <c r="D433" s="12"/>
      <c r="E433" s="12"/>
      <c r="F433" s="80"/>
      <c r="G433" s="6"/>
      <c r="H433" s="6"/>
      <c r="I433" s="6"/>
      <c r="J433" s="6"/>
      <c r="K433" s="6"/>
      <c r="L433" s="16"/>
    </row>
    <row r="434" spans="1:12" x14ac:dyDescent="0.2">
      <c r="A434" s="71" t="s">
        <v>7</v>
      </c>
      <c r="B434" s="15"/>
      <c r="C434" s="12"/>
      <c r="D434" s="12"/>
      <c r="E434" s="12"/>
      <c r="F434" s="121" t="s">
        <v>173</v>
      </c>
      <c r="G434" s="6"/>
      <c r="H434" s="6"/>
      <c r="I434" s="6"/>
      <c r="J434" s="6"/>
      <c r="K434" s="6"/>
      <c r="L434" s="16"/>
    </row>
    <row r="435" spans="1:12" ht="40.5" thickBot="1" x14ac:dyDescent="0.25">
      <c r="A435" s="71" t="s">
        <v>8</v>
      </c>
      <c r="B435" s="17"/>
      <c r="C435" s="14"/>
      <c r="D435" s="14"/>
      <c r="E435" s="14"/>
      <c r="F435" s="107" t="s">
        <v>415</v>
      </c>
      <c r="G435" s="7"/>
      <c r="H435" s="7"/>
      <c r="I435" s="7"/>
      <c r="J435" s="7"/>
      <c r="K435" s="7"/>
      <c r="L435" s="18"/>
    </row>
    <row r="436" spans="1:12" ht="11" thickBot="1" x14ac:dyDescent="0.25">
      <c r="A436" s="71" t="s">
        <v>6</v>
      </c>
      <c r="B436" s="77">
        <f>1+MAX($B$13:B435)</f>
        <v>102</v>
      </c>
      <c r="C436" s="59" t="s">
        <v>331</v>
      </c>
      <c r="D436" s="78"/>
      <c r="E436" s="59" t="s">
        <v>137</v>
      </c>
      <c r="F436" s="79" t="s">
        <v>332</v>
      </c>
      <c r="G436" s="59" t="s">
        <v>333</v>
      </c>
      <c r="H436" s="60">
        <v>160</v>
      </c>
      <c r="I436" s="82"/>
      <c r="J436" s="60" t="str">
        <f>IF(ISNUMBER(I436),ROUND(H436*I436,3),"")</f>
        <v/>
      </c>
      <c r="K436" s="61"/>
      <c r="L436" s="76">
        <f>ROUND(H436*K436,2)</f>
        <v>0</v>
      </c>
    </row>
    <row r="437" spans="1:12" x14ac:dyDescent="0.2">
      <c r="A437" s="71" t="s">
        <v>5</v>
      </c>
      <c r="B437" s="15"/>
      <c r="C437" s="12"/>
      <c r="D437" s="12"/>
      <c r="E437" s="12"/>
      <c r="F437" s="80"/>
      <c r="G437" s="6"/>
      <c r="H437" s="6"/>
      <c r="I437" s="6"/>
      <c r="J437" s="6"/>
      <c r="K437" s="6"/>
      <c r="L437" s="16"/>
    </row>
    <row r="438" spans="1:12" x14ac:dyDescent="0.2">
      <c r="A438" s="71" t="s">
        <v>7</v>
      </c>
      <c r="B438" s="15"/>
      <c r="C438" s="12"/>
      <c r="D438" s="12"/>
      <c r="E438" s="12"/>
      <c r="F438" s="121" t="s">
        <v>173</v>
      </c>
      <c r="G438" s="6"/>
      <c r="H438" s="6"/>
      <c r="I438" s="6"/>
      <c r="J438" s="6"/>
      <c r="K438" s="6"/>
      <c r="L438" s="16"/>
    </row>
    <row r="439" spans="1:12" ht="10.5" thickBot="1" x14ac:dyDescent="0.25">
      <c r="A439" s="71" t="s">
        <v>8</v>
      </c>
      <c r="B439" s="17"/>
      <c r="C439" s="14"/>
      <c r="D439" s="14"/>
      <c r="E439" s="14"/>
      <c r="F439" s="107" t="s">
        <v>130</v>
      </c>
      <c r="G439" s="7"/>
      <c r="H439" s="7"/>
      <c r="I439" s="7"/>
      <c r="J439" s="7"/>
      <c r="K439" s="7"/>
      <c r="L439" s="18"/>
    </row>
    <row r="440" spans="1:12" ht="11" thickBot="1" x14ac:dyDescent="0.25">
      <c r="A440" s="71" t="s">
        <v>6</v>
      </c>
      <c r="B440" s="77">
        <f>1+MAX($B$13:B439)</f>
        <v>103</v>
      </c>
      <c r="C440" s="59" t="s">
        <v>334</v>
      </c>
      <c r="D440" s="78"/>
      <c r="E440" s="59" t="s">
        <v>137</v>
      </c>
      <c r="F440" s="79" t="s">
        <v>335</v>
      </c>
      <c r="G440" s="59" t="s">
        <v>333</v>
      </c>
      <c r="H440" s="60">
        <v>80</v>
      </c>
      <c r="I440" s="82"/>
      <c r="J440" s="60" t="str">
        <f>IF(ISNUMBER(I440),ROUND(H440*I440,3),"")</f>
        <v/>
      </c>
      <c r="K440" s="61"/>
      <c r="L440" s="76">
        <f>ROUND(H440*K440,2)</f>
        <v>0</v>
      </c>
    </row>
    <row r="441" spans="1:12" x14ac:dyDescent="0.2">
      <c r="A441" s="71" t="s">
        <v>5</v>
      </c>
      <c r="B441" s="15"/>
      <c r="C441" s="12"/>
      <c r="D441" s="12"/>
      <c r="E441" s="12"/>
      <c r="F441" s="80"/>
      <c r="G441" s="6"/>
      <c r="H441" s="6"/>
      <c r="I441" s="6"/>
      <c r="J441" s="6"/>
      <c r="K441" s="6"/>
      <c r="L441" s="16"/>
    </row>
    <row r="442" spans="1:12" x14ac:dyDescent="0.2">
      <c r="A442" s="71" t="s">
        <v>7</v>
      </c>
      <c r="B442" s="15"/>
      <c r="C442" s="12"/>
      <c r="D442" s="12"/>
      <c r="E442" s="12"/>
      <c r="F442" s="121" t="s">
        <v>173</v>
      </c>
      <c r="G442" s="6"/>
      <c r="H442" s="6"/>
      <c r="I442" s="6"/>
      <c r="J442" s="6"/>
      <c r="K442" s="6"/>
      <c r="L442" s="16"/>
    </row>
    <row r="443" spans="1:12" ht="10.5" thickBot="1" x14ac:dyDescent="0.25">
      <c r="A443" s="71" t="s">
        <v>8</v>
      </c>
      <c r="B443" s="17"/>
      <c r="C443" s="14"/>
      <c r="D443" s="14"/>
      <c r="E443" s="14"/>
      <c r="F443" s="107" t="s">
        <v>130</v>
      </c>
      <c r="G443" s="7"/>
      <c r="H443" s="7"/>
      <c r="I443" s="7"/>
      <c r="J443" s="7"/>
      <c r="K443" s="7"/>
      <c r="L443" s="18"/>
    </row>
    <row r="444" spans="1:12" ht="11" thickBot="1" x14ac:dyDescent="0.25">
      <c r="A444" s="71" t="s">
        <v>6</v>
      </c>
      <c r="B444" s="77">
        <f>1+MAX($B$13:B443)</f>
        <v>104</v>
      </c>
      <c r="C444" s="59" t="s">
        <v>336</v>
      </c>
      <c r="D444" s="78"/>
      <c r="E444" s="59" t="s">
        <v>137</v>
      </c>
      <c r="F444" s="79" t="s">
        <v>337</v>
      </c>
      <c r="G444" s="59" t="s">
        <v>333</v>
      </c>
      <c r="H444" s="60">
        <v>80</v>
      </c>
      <c r="I444" s="82"/>
      <c r="J444" s="60" t="str">
        <f>IF(ISNUMBER(I444),ROUND(H444*I444,3),"")</f>
        <v/>
      </c>
      <c r="K444" s="61"/>
      <c r="L444" s="76">
        <f>ROUND(H444*K444,2)</f>
        <v>0</v>
      </c>
    </row>
    <row r="445" spans="1:12" x14ac:dyDescent="0.2">
      <c r="A445" s="71" t="s">
        <v>5</v>
      </c>
      <c r="B445" s="15"/>
      <c r="C445" s="12"/>
      <c r="D445" s="12"/>
      <c r="E445" s="12"/>
      <c r="F445" s="80"/>
      <c r="G445" s="6"/>
      <c r="H445" s="6"/>
      <c r="I445" s="6"/>
      <c r="J445" s="6"/>
      <c r="K445" s="6"/>
      <c r="L445" s="16"/>
    </row>
    <row r="446" spans="1:12" x14ac:dyDescent="0.2">
      <c r="A446" s="71" t="s">
        <v>7</v>
      </c>
      <c r="B446" s="15"/>
      <c r="C446" s="12"/>
      <c r="D446" s="12"/>
      <c r="E446" s="12"/>
      <c r="F446" s="121" t="s">
        <v>173</v>
      </c>
      <c r="G446" s="6"/>
      <c r="H446" s="6"/>
      <c r="I446" s="6"/>
      <c r="J446" s="6"/>
      <c r="K446" s="6"/>
      <c r="L446" s="16"/>
    </row>
    <row r="447" spans="1:12" ht="10.5" thickBot="1" x14ac:dyDescent="0.25">
      <c r="A447" s="71" t="s">
        <v>8</v>
      </c>
      <c r="B447" s="17"/>
      <c r="C447" s="14"/>
      <c r="D447" s="14"/>
      <c r="E447" s="14"/>
      <c r="F447" s="107" t="s">
        <v>130</v>
      </c>
      <c r="G447" s="7"/>
      <c r="H447" s="7"/>
      <c r="I447" s="7"/>
      <c r="J447" s="7"/>
      <c r="K447" s="7"/>
      <c r="L447" s="18"/>
    </row>
    <row r="448" spans="1:12" ht="13.5" thickBot="1" x14ac:dyDescent="0.25">
      <c r="A448" s="112" t="s">
        <v>82</v>
      </c>
      <c r="B448" s="113" t="s">
        <v>141</v>
      </c>
      <c r="C448" s="119" t="str">
        <f xml:space="preserve"> CONCATENATE("za Díl ",C395)</f>
        <v>za Díl M8</v>
      </c>
      <c r="D448" s="115"/>
      <c r="E448" s="115"/>
      <c r="F448" s="114" t="s">
        <v>308</v>
      </c>
      <c r="G448" s="116"/>
      <c r="H448" s="116"/>
      <c r="I448" s="116"/>
      <c r="J448" s="117"/>
      <c r="K448" s="116"/>
      <c r="L448" s="118">
        <f>SUM(L396:L447)</f>
        <v>0</v>
      </c>
    </row>
    <row r="449" spans="1:12" ht="13.5" thickBot="1" x14ac:dyDescent="0.25">
      <c r="A449" s="70" t="s">
        <v>29</v>
      </c>
      <c r="B449" s="124" t="s">
        <v>19</v>
      </c>
      <c r="C449" s="102" t="s">
        <v>340</v>
      </c>
      <c r="D449" s="103"/>
      <c r="E449" s="103"/>
      <c r="F449" s="102" t="s">
        <v>341</v>
      </c>
      <c r="G449" s="104"/>
      <c r="H449" s="104"/>
      <c r="I449" s="104"/>
      <c r="J449" s="105"/>
      <c r="K449" s="104"/>
      <c r="L449" s="125"/>
    </row>
    <row r="450" spans="1:12" ht="11" thickBot="1" x14ac:dyDescent="0.25">
      <c r="A450" s="71" t="s">
        <v>6</v>
      </c>
      <c r="B450" s="126">
        <f>1+MAX($B$13:B449)</f>
        <v>105</v>
      </c>
      <c r="C450" s="59" t="s">
        <v>414</v>
      </c>
      <c r="D450" s="78"/>
      <c r="E450" s="59" t="s">
        <v>343</v>
      </c>
      <c r="F450" s="79" t="s">
        <v>342</v>
      </c>
      <c r="G450" s="59" t="s">
        <v>138</v>
      </c>
      <c r="H450" s="60">
        <v>1</v>
      </c>
      <c r="I450" s="82"/>
      <c r="J450" s="60" t="str">
        <f>IF(ISNUMBER(I450),ROUND(H450*I450,3),"")</f>
        <v/>
      </c>
      <c r="K450" s="61"/>
      <c r="L450" s="127">
        <f>ROUND(H450*K450,2)</f>
        <v>0</v>
      </c>
    </row>
    <row r="451" spans="1:12" ht="10.5" x14ac:dyDescent="0.2">
      <c r="A451" s="71" t="s">
        <v>5</v>
      </c>
      <c r="B451" s="128"/>
      <c r="C451" s="12"/>
      <c r="D451" s="12"/>
      <c r="E451" s="12"/>
      <c r="F451" s="80" t="s">
        <v>416</v>
      </c>
      <c r="G451" s="6"/>
      <c r="H451" s="6"/>
      <c r="I451" s="6"/>
      <c r="J451" s="6"/>
      <c r="K451" s="6"/>
      <c r="L451" s="129"/>
    </row>
    <row r="452" spans="1:12" x14ac:dyDescent="0.2">
      <c r="A452" s="71" t="s">
        <v>7</v>
      </c>
      <c r="B452" s="128"/>
      <c r="C452" s="12"/>
      <c r="D452" s="12"/>
      <c r="E452" s="12"/>
      <c r="F452" s="121" t="s">
        <v>173</v>
      </c>
      <c r="G452" s="6"/>
      <c r="H452" s="6"/>
      <c r="I452" s="6"/>
      <c r="J452" s="6"/>
      <c r="K452" s="6"/>
      <c r="L452" s="129"/>
    </row>
    <row r="453" spans="1:12" ht="10.5" thickBot="1" x14ac:dyDescent="0.25">
      <c r="A453" s="71" t="s">
        <v>8</v>
      </c>
      <c r="B453" s="130"/>
      <c r="C453" s="14"/>
      <c r="D453" s="14"/>
      <c r="E453" s="14"/>
      <c r="F453" s="107" t="s">
        <v>372</v>
      </c>
      <c r="G453" s="7"/>
      <c r="H453" s="7"/>
      <c r="I453" s="7"/>
      <c r="J453" s="7"/>
      <c r="K453" s="7"/>
      <c r="L453" s="131"/>
    </row>
    <row r="454" spans="1:12" ht="11" thickBot="1" x14ac:dyDescent="0.25">
      <c r="A454" s="71" t="s">
        <v>6</v>
      </c>
      <c r="B454" s="126">
        <f>1+MAX($B$13:B453)</f>
        <v>106</v>
      </c>
      <c r="C454" s="59"/>
      <c r="D454" s="78"/>
      <c r="E454" s="59"/>
      <c r="F454" s="79"/>
      <c r="G454" s="59"/>
      <c r="H454" s="60"/>
      <c r="I454" s="82"/>
      <c r="J454" s="60" t="str">
        <f>IF(ISNUMBER(I454),ROUND(H454*I454,3),"")</f>
        <v/>
      </c>
      <c r="K454" s="61"/>
      <c r="L454" s="127">
        <f>ROUND(H454*K454,2)</f>
        <v>0</v>
      </c>
    </row>
    <row r="455" spans="1:12" x14ac:dyDescent="0.2">
      <c r="A455" s="71" t="s">
        <v>5</v>
      </c>
      <c r="B455" s="128"/>
      <c r="C455" s="12"/>
      <c r="D455" s="12"/>
      <c r="E455" s="12"/>
      <c r="F455" s="80"/>
      <c r="G455" s="6"/>
      <c r="H455" s="6"/>
      <c r="I455" s="6"/>
      <c r="J455" s="6"/>
      <c r="K455" s="6"/>
      <c r="L455" s="129"/>
    </row>
    <row r="456" spans="1:12" x14ac:dyDescent="0.2">
      <c r="A456" s="71" t="s">
        <v>7</v>
      </c>
      <c r="B456" s="128"/>
      <c r="C456" s="12"/>
      <c r="D456" s="12"/>
      <c r="E456" s="12"/>
      <c r="F456" s="81"/>
      <c r="G456" s="6"/>
      <c r="H456" s="6"/>
      <c r="I456" s="6"/>
      <c r="J456" s="6"/>
      <c r="K456" s="6"/>
      <c r="L456" s="129"/>
    </row>
    <row r="457" spans="1:12" ht="10.5" thickBot="1" x14ac:dyDescent="0.25">
      <c r="A457" s="71" t="s">
        <v>8</v>
      </c>
      <c r="B457" s="130"/>
      <c r="C457" s="14"/>
      <c r="D457" s="14"/>
      <c r="E457" s="14"/>
      <c r="F457" s="107"/>
      <c r="G457" s="7"/>
      <c r="H457" s="7"/>
      <c r="I457" s="7"/>
      <c r="J457" s="7"/>
      <c r="K457" s="7"/>
      <c r="L457" s="131"/>
    </row>
    <row r="458" spans="1:12" ht="11" thickBot="1" x14ac:dyDescent="0.25">
      <c r="A458" s="71" t="s">
        <v>6</v>
      </c>
      <c r="B458" s="126">
        <f>1+MAX($B$13:B457)</f>
        <v>107</v>
      </c>
      <c r="C458" s="59"/>
      <c r="D458" s="78"/>
      <c r="E458" s="59"/>
      <c r="F458" s="79"/>
      <c r="G458" s="59"/>
      <c r="H458" s="60"/>
      <c r="I458" s="82"/>
      <c r="J458" s="60" t="str">
        <f>IF(ISNUMBER(I458),ROUND(H458*I458,3),"")</f>
        <v/>
      </c>
      <c r="K458" s="61"/>
      <c r="L458" s="127">
        <f>ROUND(H458*K458,2)</f>
        <v>0</v>
      </c>
    </row>
    <row r="459" spans="1:12" x14ac:dyDescent="0.2">
      <c r="A459" s="71" t="s">
        <v>5</v>
      </c>
      <c r="B459" s="128"/>
      <c r="C459" s="12"/>
      <c r="D459" s="12"/>
      <c r="E459" s="12"/>
      <c r="F459" s="80"/>
      <c r="G459" s="6"/>
      <c r="H459" s="6"/>
      <c r="I459" s="6"/>
      <c r="J459" s="6"/>
      <c r="K459" s="6"/>
      <c r="L459" s="129"/>
    </row>
    <row r="460" spans="1:12" x14ac:dyDescent="0.2">
      <c r="A460" s="71" t="s">
        <v>7</v>
      </c>
      <c r="B460" s="128"/>
      <c r="C460" s="12"/>
      <c r="D460" s="12"/>
      <c r="E460" s="12"/>
      <c r="F460" s="81"/>
      <c r="G460" s="6"/>
      <c r="H460" s="6"/>
      <c r="I460" s="6"/>
      <c r="J460" s="6"/>
      <c r="K460" s="6"/>
      <c r="L460" s="129"/>
    </row>
    <row r="461" spans="1:12" ht="10.5" thickBot="1" x14ac:dyDescent="0.25">
      <c r="A461" s="71" t="s">
        <v>8</v>
      </c>
      <c r="B461" s="130"/>
      <c r="C461" s="14"/>
      <c r="D461" s="14"/>
      <c r="E461" s="14"/>
      <c r="F461" s="107"/>
      <c r="G461" s="7"/>
      <c r="H461" s="7"/>
      <c r="I461" s="7"/>
      <c r="J461" s="7"/>
      <c r="K461" s="7"/>
      <c r="L461" s="131"/>
    </row>
    <row r="462" spans="1:12" ht="13" x14ac:dyDescent="0.2">
      <c r="A462" s="112" t="s">
        <v>82</v>
      </c>
      <c r="B462" s="132" t="s">
        <v>141</v>
      </c>
      <c r="C462" s="119" t="str">
        <f xml:space="preserve"> CONCATENATE("za Díl ",C449)</f>
        <v>za Díl M9</v>
      </c>
      <c r="D462" s="115"/>
      <c r="E462" s="115"/>
      <c r="F462" s="114" t="s">
        <v>341</v>
      </c>
      <c r="G462" s="116"/>
      <c r="H462" s="116"/>
      <c r="I462" s="116"/>
      <c r="J462" s="117"/>
      <c r="K462" s="116"/>
      <c r="L462" s="133">
        <f>SUM(L450:L461)</f>
        <v>0</v>
      </c>
    </row>
  </sheetData>
  <sheetProtection formatCells="0" formatColumns="0" formatRows="0" insertColumns="0" insertRows="0" deleteColumns="0" deleteRows="0" sort="0" autoFilter="0"/>
  <autoFilter ref="A10:L13"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1353" priority="3407">
      <formula>$E$5="Ostatní"</formula>
    </cfRule>
    <cfRule type="expression" dxfId="1352" priority="3409">
      <formula>$E$6="Ostatní"</formula>
    </cfRule>
  </conditionalFormatting>
  <conditionalFormatting sqref="F2">
    <cfRule type="expression" dxfId="1351" priority="3405">
      <formula>IF($F$2="Název stavby","Vybarvit",IF($F$2="","Vybarvit",""))="Vybarvit"</formula>
    </cfRule>
  </conditionalFormatting>
  <conditionalFormatting sqref="D3">
    <cfRule type="expression" dxfId="1350" priority="3404">
      <formula>IF($D$3="SO XX-XX-XX","Vybarvit",IF($D$3="","Vybarvit",""))="Vybarvit"</formula>
    </cfRule>
  </conditionalFormatting>
  <conditionalFormatting sqref="F3">
    <cfRule type="expression" dxfId="1349" priority="3403">
      <formula>IF($F$3="Název SO/PS","Vybarvit",IF($F$3="","Vybarvit",""))="Vybarvit"</formula>
    </cfRule>
  </conditionalFormatting>
  <conditionalFormatting sqref="F8">
    <cfRule type="expression" dxfId="1348" priority="3402">
      <formula>IF($F$8="Obchodní název firmy/společnosti, v případě fyzické osoby podnikající  IČO","Vybarvit",IF($F$8="","Vybarvit",""))="Vybarvit"</formula>
    </cfRule>
  </conditionalFormatting>
  <conditionalFormatting sqref="G8:H8">
    <cfRule type="expression" dxfId="1347" priority="3401">
      <formula>IF($G$8="Titul Jméno Příjmení","Vybarvit",IF($G$8="","Vybarvit",""))="Vybarvit"</formula>
    </cfRule>
  </conditionalFormatting>
  <conditionalFormatting sqref="K8">
    <cfRule type="expression" dxfId="1346" priority="3376">
      <formula>$K$8=""</formula>
    </cfRule>
  </conditionalFormatting>
  <conditionalFormatting sqref="K7">
    <cfRule type="expression" dxfId="1345" priority="3375">
      <formula>$K$7=""</formula>
    </cfRule>
  </conditionalFormatting>
  <conditionalFormatting sqref="K5">
    <cfRule type="expression" dxfId="1344" priority="3373">
      <formula>$K$5=""</formula>
    </cfRule>
  </conditionalFormatting>
  <conditionalFormatting sqref="K4">
    <cfRule type="expression" dxfId="1343" priority="3372">
      <formula>$K$4=""</formula>
    </cfRule>
  </conditionalFormatting>
  <conditionalFormatting sqref="L4">
    <cfRule type="expression" dxfId="1342" priority="3371">
      <formula>$L$4=""</formula>
    </cfRule>
  </conditionalFormatting>
  <conditionalFormatting sqref="E8">
    <cfRule type="expression" dxfId="1341" priority="3370">
      <formula>$E$8=""</formula>
    </cfRule>
  </conditionalFormatting>
  <conditionalFormatting sqref="E7">
    <cfRule type="expression" dxfId="1340" priority="3369">
      <formula>$E$7=""</formula>
    </cfRule>
  </conditionalFormatting>
  <conditionalFormatting sqref="E6">
    <cfRule type="expression" dxfId="1339" priority="3368">
      <formula>$E$6=""</formula>
    </cfRule>
  </conditionalFormatting>
  <conditionalFormatting sqref="E5">
    <cfRule type="expression" dxfId="1338" priority="3367">
      <formula>$E$5=""</formula>
    </cfRule>
  </conditionalFormatting>
  <conditionalFormatting sqref="E4">
    <cfRule type="expression" dxfId="1337" priority="3365">
      <formula>$E$4=""</formula>
    </cfRule>
  </conditionalFormatting>
  <conditionalFormatting sqref="F13">
    <cfRule type="expression" dxfId="1336" priority="1942">
      <formula>F13="Název dílu"</formula>
    </cfRule>
  </conditionalFormatting>
  <conditionalFormatting sqref="Q3">
    <cfRule type="cellIs" dxfId="1335" priority="1941" operator="notEqual">
      <formula>0</formula>
    </cfRule>
  </conditionalFormatting>
  <conditionalFormatting sqref="C13">
    <cfRule type="expression" dxfId="1334" priority="1940">
      <formula>C13="Kód dílu"</formula>
    </cfRule>
  </conditionalFormatting>
  <conditionalFormatting sqref="K6">
    <cfRule type="expression" dxfId="1333" priority="1884">
      <formula>$K$6=""</formula>
    </cfRule>
  </conditionalFormatting>
  <conditionalFormatting sqref="J14 F209">
    <cfRule type="expression" dxfId="1332" priority="1793">
      <formula>F14=""</formula>
    </cfRule>
  </conditionalFormatting>
  <conditionalFormatting sqref="C14">
    <cfRule type="expression" dxfId="1331" priority="1802">
      <formula>C14=""</formula>
    </cfRule>
  </conditionalFormatting>
  <conditionalFormatting sqref="E14">
    <cfRule type="expression" dxfId="1330" priority="1801">
      <formula>E14=""</formula>
    </cfRule>
  </conditionalFormatting>
  <conditionalFormatting sqref="F14">
    <cfRule type="expression" dxfId="1329" priority="1800">
      <formula>F14=""</formula>
    </cfRule>
  </conditionalFormatting>
  <conditionalFormatting sqref="F17">
    <cfRule type="expression" dxfId="1328" priority="1797">
      <formula>F17=""</formula>
    </cfRule>
  </conditionalFormatting>
  <conditionalFormatting sqref="G14">
    <cfRule type="expression" dxfId="1327" priority="1796">
      <formula>G14=""</formula>
    </cfRule>
  </conditionalFormatting>
  <conditionalFormatting sqref="H14">
    <cfRule type="expression" dxfId="1326" priority="1795">
      <formula>H14=""</formula>
    </cfRule>
  </conditionalFormatting>
  <conditionalFormatting sqref="I14">
    <cfRule type="expression" dxfId="1325" priority="1794">
      <formula>I14=""</formula>
    </cfRule>
  </conditionalFormatting>
  <conditionalFormatting sqref="H18">
    <cfRule type="expression" dxfId="1324" priority="1780">
      <formula>H18=""</formula>
    </cfRule>
  </conditionalFormatting>
  <conditionalFormatting sqref="K14">
    <cfRule type="expression" dxfId="1323" priority="1792">
      <formula>K14=""</formula>
    </cfRule>
  </conditionalFormatting>
  <conditionalFormatting sqref="D14">
    <cfRule type="expression" dxfId="1322" priority="1791">
      <formula>D14=""</formula>
    </cfRule>
  </conditionalFormatting>
  <conditionalFormatting sqref="F15:F16">
    <cfRule type="expression" dxfId="1321" priority="1788">
      <formula>F15=""</formula>
    </cfRule>
  </conditionalFormatting>
  <conditionalFormatting sqref="C18">
    <cfRule type="expression" dxfId="1320" priority="1787">
      <formula>C18=""</formula>
    </cfRule>
  </conditionalFormatting>
  <conditionalFormatting sqref="K22">
    <cfRule type="expression" dxfId="1319" priority="1765">
      <formula>K22=""</formula>
    </cfRule>
  </conditionalFormatting>
  <conditionalFormatting sqref="F18">
    <cfRule type="expression" dxfId="1318" priority="1785">
      <formula>F18=""</formula>
    </cfRule>
  </conditionalFormatting>
  <conditionalFormatting sqref="G18">
    <cfRule type="expression" dxfId="1317" priority="1781">
      <formula>G18=""</formula>
    </cfRule>
  </conditionalFormatting>
  <conditionalFormatting sqref="I22">
    <cfRule type="expression" dxfId="1316" priority="1767">
      <formula>I22=""</formula>
    </cfRule>
  </conditionalFormatting>
  <conditionalFormatting sqref="F21">
    <cfRule type="expression" dxfId="1315" priority="1782">
      <formula>F21=""</formula>
    </cfRule>
  </conditionalFormatting>
  <conditionalFormatting sqref="F31">
    <cfRule type="expression" dxfId="1314" priority="1745">
      <formula>F31=""</formula>
    </cfRule>
  </conditionalFormatting>
  <conditionalFormatting sqref="F33">
    <cfRule type="expression" dxfId="1313" priority="1744">
      <formula>F33=""</formula>
    </cfRule>
  </conditionalFormatting>
  <conditionalFormatting sqref="I18">
    <cfRule type="expression" dxfId="1312" priority="1779">
      <formula>I18=""</formula>
    </cfRule>
  </conditionalFormatting>
  <conditionalFormatting sqref="J18">
    <cfRule type="expression" dxfId="1311" priority="1778">
      <formula>J18=""</formula>
    </cfRule>
  </conditionalFormatting>
  <conditionalFormatting sqref="K18">
    <cfRule type="expression" dxfId="1310" priority="1777">
      <formula>K18=""</formula>
    </cfRule>
  </conditionalFormatting>
  <conditionalFormatting sqref="D18">
    <cfRule type="expression" dxfId="1309" priority="1776">
      <formula>D18=""</formula>
    </cfRule>
  </conditionalFormatting>
  <conditionalFormatting sqref="C22">
    <cfRule type="expression" dxfId="1308" priority="1775">
      <formula>C22=""</formula>
    </cfRule>
  </conditionalFormatting>
  <conditionalFormatting sqref="E22">
    <cfRule type="expression" dxfId="1307" priority="1774">
      <formula>E22=""</formula>
    </cfRule>
  </conditionalFormatting>
  <conditionalFormatting sqref="F22">
    <cfRule type="expression" dxfId="1306" priority="1773">
      <formula>F22=""</formula>
    </cfRule>
  </conditionalFormatting>
  <conditionalFormatting sqref="F23">
    <cfRule type="expression" dxfId="1305" priority="1772">
      <formula>F23=""</formula>
    </cfRule>
  </conditionalFormatting>
  <conditionalFormatting sqref="G22">
    <cfRule type="expression" dxfId="1304" priority="1769">
      <formula>G22=""</formula>
    </cfRule>
  </conditionalFormatting>
  <conditionalFormatting sqref="F25">
    <cfRule type="expression" dxfId="1303" priority="1770">
      <formula>F25=""</formula>
    </cfRule>
  </conditionalFormatting>
  <conditionalFormatting sqref="F29">
    <cfRule type="expression" dxfId="1302" priority="1732">
      <formula>F29=""</formula>
    </cfRule>
  </conditionalFormatting>
  <conditionalFormatting sqref="H22">
    <cfRule type="expression" dxfId="1301" priority="1768">
      <formula>H22=""</formula>
    </cfRule>
  </conditionalFormatting>
  <conditionalFormatting sqref="J22">
    <cfRule type="expression" dxfId="1300" priority="1766">
      <formula>J22=""</formula>
    </cfRule>
  </conditionalFormatting>
  <conditionalFormatting sqref="D22">
    <cfRule type="expression" dxfId="1299" priority="1764">
      <formula>D22=""</formula>
    </cfRule>
  </conditionalFormatting>
  <conditionalFormatting sqref="F19:F20">
    <cfRule type="expression" dxfId="1298" priority="1763">
      <formula>F19=""</formula>
    </cfRule>
  </conditionalFormatting>
  <conditionalFormatting sqref="F24">
    <cfRule type="expression" dxfId="1297" priority="1761">
      <formula>F24=""</formula>
    </cfRule>
  </conditionalFormatting>
  <conditionalFormatting sqref="F32">
    <cfRule type="expression" dxfId="1296" priority="1737">
      <formula>F32=""</formula>
    </cfRule>
  </conditionalFormatting>
  <conditionalFormatting sqref="C30">
    <cfRule type="expression" dxfId="1295" priority="1748">
      <formula>C30=""</formula>
    </cfRule>
  </conditionalFormatting>
  <conditionalFormatting sqref="E30">
    <cfRule type="expression" dxfId="1294" priority="1747">
      <formula>E30=""</formula>
    </cfRule>
  </conditionalFormatting>
  <conditionalFormatting sqref="F30">
    <cfRule type="expression" dxfId="1293" priority="1746">
      <formula>F30=""</formula>
    </cfRule>
  </conditionalFormatting>
  <conditionalFormatting sqref="F27">
    <cfRule type="expression" dxfId="1292" priority="1733">
      <formula>F27=""</formula>
    </cfRule>
  </conditionalFormatting>
  <conditionalFormatting sqref="G26">
    <cfRule type="expression" dxfId="1291" priority="1731">
      <formula>G26=""</formula>
    </cfRule>
  </conditionalFormatting>
  <conditionalFormatting sqref="G30">
    <cfRule type="expression" dxfId="1290" priority="1743">
      <formula>G30=""</formula>
    </cfRule>
  </conditionalFormatting>
  <conditionalFormatting sqref="H30">
    <cfRule type="expression" dxfId="1289" priority="1742">
      <formula>H30=""</formula>
    </cfRule>
  </conditionalFormatting>
  <conditionalFormatting sqref="I30">
    <cfRule type="expression" dxfId="1288" priority="1741">
      <formula>I30=""</formula>
    </cfRule>
  </conditionalFormatting>
  <conditionalFormatting sqref="J30">
    <cfRule type="expression" dxfId="1287" priority="1740">
      <formula>J30=""</formula>
    </cfRule>
  </conditionalFormatting>
  <conditionalFormatting sqref="K30">
    <cfRule type="expression" dxfId="1286" priority="1739">
      <formula>K30=""</formula>
    </cfRule>
  </conditionalFormatting>
  <conditionalFormatting sqref="D30">
    <cfRule type="expression" dxfId="1285" priority="1738">
      <formula>D30=""</formula>
    </cfRule>
  </conditionalFormatting>
  <conditionalFormatting sqref="F28">
    <cfRule type="expression" dxfId="1284" priority="1725">
      <formula>F28=""</formula>
    </cfRule>
  </conditionalFormatting>
  <conditionalFormatting sqref="C26">
    <cfRule type="expression" dxfId="1283" priority="1736">
      <formula>C26=""</formula>
    </cfRule>
  </conditionalFormatting>
  <conditionalFormatting sqref="E26">
    <cfRule type="expression" dxfId="1282" priority="1735">
      <formula>E26=""</formula>
    </cfRule>
  </conditionalFormatting>
  <conditionalFormatting sqref="F26">
    <cfRule type="expression" dxfId="1281" priority="1734">
      <formula>F26=""</formula>
    </cfRule>
  </conditionalFormatting>
  <conditionalFormatting sqref="G34">
    <cfRule type="expression" dxfId="1280" priority="1718">
      <formula>G34=""</formula>
    </cfRule>
  </conditionalFormatting>
  <conditionalFormatting sqref="F37">
    <cfRule type="expression" dxfId="1279" priority="1719">
      <formula>F37=""</formula>
    </cfRule>
  </conditionalFormatting>
  <conditionalFormatting sqref="H26">
    <cfRule type="expression" dxfId="1278" priority="1730">
      <formula>H26=""</formula>
    </cfRule>
  </conditionalFormatting>
  <conditionalFormatting sqref="I26">
    <cfRule type="expression" dxfId="1277" priority="1729">
      <formula>I26=""</formula>
    </cfRule>
  </conditionalFormatting>
  <conditionalFormatting sqref="J26">
    <cfRule type="expression" dxfId="1276" priority="1728">
      <formula>J26=""</formula>
    </cfRule>
  </conditionalFormatting>
  <conditionalFormatting sqref="K26">
    <cfRule type="expression" dxfId="1275" priority="1727">
      <formula>K26=""</formula>
    </cfRule>
  </conditionalFormatting>
  <conditionalFormatting sqref="D26">
    <cfRule type="expression" dxfId="1274" priority="1726">
      <formula>D26=""</formula>
    </cfRule>
  </conditionalFormatting>
  <conditionalFormatting sqref="F36">
    <cfRule type="expression" dxfId="1273" priority="1712">
      <formula>F36=""</formula>
    </cfRule>
  </conditionalFormatting>
  <conditionalFormatting sqref="E34">
    <cfRule type="expression" dxfId="1272" priority="1723">
      <formula>E34=""</formula>
    </cfRule>
  </conditionalFormatting>
  <conditionalFormatting sqref="F34">
    <cfRule type="expression" dxfId="1271" priority="1722">
      <formula>F34=""</formula>
    </cfRule>
  </conditionalFormatting>
  <conditionalFormatting sqref="F35">
    <cfRule type="expression" dxfId="1270" priority="1721">
      <formula>F35=""</formula>
    </cfRule>
  </conditionalFormatting>
  <conditionalFormatting sqref="H34">
    <cfRule type="expression" dxfId="1269" priority="1717">
      <formula>H34=""</formula>
    </cfRule>
  </conditionalFormatting>
  <conditionalFormatting sqref="I34">
    <cfRule type="expression" dxfId="1268" priority="1716">
      <formula>I34=""</formula>
    </cfRule>
  </conditionalFormatting>
  <conditionalFormatting sqref="J34">
    <cfRule type="expression" dxfId="1267" priority="1715">
      <formula>J34=""</formula>
    </cfRule>
  </conditionalFormatting>
  <conditionalFormatting sqref="K34">
    <cfRule type="expression" dxfId="1266" priority="1714">
      <formula>K34=""</formula>
    </cfRule>
  </conditionalFormatting>
  <conditionalFormatting sqref="D34">
    <cfRule type="expression" dxfId="1265" priority="1713">
      <formula>D34=""</formula>
    </cfRule>
  </conditionalFormatting>
  <conditionalFormatting sqref="F40">
    <cfRule type="expression" dxfId="1264" priority="1699">
      <formula>F40=""</formula>
    </cfRule>
  </conditionalFormatting>
  <conditionalFormatting sqref="C34">
    <cfRule type="expression" dxfId="1263" priority="1724">
      <formula>C34=""</formula>
    </cfRule>
  </conditionalFormatting>
  <conditionalFormatting sqref="E38">
    <cfRule type="expression" dxfId="1262" priority="1710">
      <formula>E38=""</formula>
    </cfRule>
  </conditionalFormatting>
  <conditionalFormatting sqref="F38">
    <cfRule type="expression" dxfId="1261" priority="1709">
      <formula>F38=""</formula>
    </cfRule>
  </conditionalFormatting>
  <conditionalFormatting sqref="F39">
    <cfRule type="expression" dxfId="1260" priority="1708">
      <formula>F39=""</formula>
    </cfRule>
  </conditionalFormatting>
  <conditionalFormatting sqref="F41">
    <cfRule type="expression" dxfId="1259" priority="1706">
      <formula>F41=""</formula>
    </cfRule>
  </conditionalFormatting>
  <conditionalFormatting sqref="G38">
    <cfRule type="expression" dxfId="1258" priority="1705">
      <formula>G38=""</formula>
    </cfRule>
  </conditionalFormatting>
  <conditionalFormatting sqref="H38">
    <cfRule type="expression" dxfId="1257" priority="1704">
      <formula>H38=""</formula>
    </cfRule>
  </conditionalFormatting>
  <conditionalFormatting sqref="I38">
    <cfRule type="expression" dxfId="1256" priority="1703">
      <formula>I38=""</formula>
    </cfRule>
  </conditionalFormatting>
  <conditionalFormatting sqref="J38">
    <cfRule type="expression" dxfId="1255" priority="1702">
      <formula>J38=""</formula>
    </cfRule>
  </conditionalFormatting>
  <conditionalFormatting sqref="K38">
    <cfRule type="expression" dxfId="1254" priority="1701">
      <formula>K38=""</formula>
    </cfRule>
  </conditionalFormatting>
  <conditionalFormatting sqref="D38">
    <cfRule type="expression" dxfId="1253" priority="1700">
      <formula>D38=""</formula>
    </cfRule>
  </conditionalFormatting>
  <conditionalFormatting sqref="C38">
    <cfRule type="expression" dxfId="1252" priority="1711">
      <formula>C38=""</formula>
    </cfRule>
  </conditionalFormatting>
  <conditionalFormatting sqref="C42">
    <cfRule type="expression" dxfId="1251" priority="1698">
      <formula>C42=""</formula>
    </cfRule>
  </conditionalFormatting>
  <conditionalFormatting sqref="E42">
    <cfRule type="expression" dxfId="1250" priority="1697">
      <formula>E42=""</formula>
    </cfRule>
  </conditionalFormatting>
  <conditionalFormatting sqref="F42">
    <cfRule type="expression" dxfId="1249" priority="1696">
      <formula>F42=""</formula>
    </cfRule>
  </conditionalFormatting>
  <conditionalFormatting sqref="F43">
    <cfRule type="expression" dxfId="1248" priority="1695">
      <formula>F43=""</formula>
    </cfRule>
  </conditionalFormatting>
  <conditionalFormatting sqref="F45">
    <cfRule type="expression" dxfId="1247" priority="1693">
      <formula>F45=""</formula>
    </cfRule>
  </conditionalFormatting>
  <conditionalFormatting sqref="J46">
    <cfRule type="expression" dxfId="1246" priority="1667">
      <formula>J46=""</formula>
    </cfRule>
  </conditionalFormatting>
  <conditionalFormatting sqref="G42">
    <cfRule type="expression" dxfId="1245" priority="1692">
      <formula>G42=""</formula>
    </cfRule>
  </conditionalFormatting>
  <conditionalFormatting sqref="H42">
    <cfRule type="expression" dxfId="1244" priority="1691">
      <formula>H42=""</formula>
    </cfRule>
  </conditionalFormatting>
  <conditionalFormatting sqref="I42">
    <cfRule type="expression" dxfId="1243" priority="1690">
      <formula>I42=""</formula>
    </cfRule>
  </conditionalFormatting>
  <conditionalFormatting sqref="J42">
    <cfRule type="expression" dxfId="1242" priority="1689">
      <formula>J42=""</formula>
    </cfRule>
  </conditionalFormatting>
  <conditionalFormatting sqref="K42">
    <cfRule type="expression" dxfId="1241" priority="1688">
      <formula>K42=""</formula>
    </cfRule>
  </conditionalFormatting>
  <conditionalFormatting sqref="D42">
    <cfRule type="expression" dxfId="1240" priority="1687">
      <formula>D42=""</formula>
    </cfRule>
  </conditionalFormatting>
  <conditionalFormatting sqref="F44">
    <cfRule type="expression" dxfId="1239" priority="1686">
      <formula>F44=""</formula>
    </cfRule>
  </conditionalFormatting>
  <conditionalFormatting sqref="F46">
    <cfRule type="expression" dxfId="1238" priority="1671">
      <formula>F46=""</formula>
    </cfRule>
  </conditionalFormatting>
  <conditionalFormatting sqref="G46">
    <cfRule type="expression" dxfId="1237" priority="1670">
      <formula>G46=""</formula>
    </cfRule>
  </conditionalFormatting>
  <conditionalFormatting sqref="H46">
    <cfRule type="expression" dxfId="1236" priority="1669">
      <formula>H46=""</formula>
    </cfRule>
  </conditionalFormatting>
  <conditionalFormatting sqref="F47">
    <cfRule type="expression" dxfId="1235" priority="1682">
      <formula>F47=""</formula>
    </cfRule>
  </conditionalFormatting>
  <conditionalFormatting sqref="C60">
    <cfRule type="expression" dxfId="1234" priority="1622">
      <formula>C60=""</formula>
    </cfRule>
  </conditionalFormatting>
  <conditionalFormatting sqref="F49">
    <cfRule type="expression" dxfId="1233" priority="1680">
      <formula>F49=""</formula>
    </cfRule>
  </conditionalFormatting>
  <conditionalFormatting sqref="D46">
    <cfRule type="expression" dxfId="1232" priority="1665">
      <formula>D46=""</formula>
    </cfRule>
  </conditionalFormatting>
  <conditionalFormatting sqref="F48">
    <cfRule type="expression" dxfId="1231" priority="1664">
      <formula>F48=""</formula>
    </cfRule>
  </conditionalFormatting>
  <conditionalFormatting sqref="J56">
    <cfRule type="expression" dxfId="1230" priority="1650">
      <formula>J56=""</formula>
    </cfRule>
  </conditionalFormatting>
  <conditionalFormatting sqref="K56">
    <cfRule type="expression" dxfId="1229" priority="1649">
      <formula>K56=""</formula>
    </cfRule>
  </conditionalFormatting>
  <conditionalFormatting sqref="D56">
    <cfRule type="expression" dxfId="1228" priority="1648">
      <formula>D56=""</formula>
    </cfRule>
  </conditionalFormatting>
  <conditionalFormatting sqref="F58">
    <cfRule type="expression" dxfId="1227" priority="1647">
      <formula>F58=""</formula>
    </cfRule>
  </conditionalFormatting>
  <conditionalFormatting sqref="C46">
    <cfRule type="expression" dxfId="1226" priority="1673">
      <formula>C46=""</formula>
    </cfRule>
  </conditionalFormatting>
  <conditionalFormatting sqref="E46">
    <cfRule type="expression" dxfId="1225" priority="1672">
      <formula>E46=""</formula>
    </cfRule>
  </conditionalFormatting>
  <conditionalFormatting sqref="E56">
    <cfRule type="expression" dxfId="1224" priority="1658">
      <formula>E56=""</formula>
    </cfRule>
  </conditionalFormatting>
  <conditionalFormatting sqref="F56">
    <cfRule type="expression" dxfId="1223" priority="1657">
      <formula>F56=""</formula>
    </cfRule>
  </conditionalFormatting>
  <conditionalFormatting sqref="F57">
    <cfRule type="expression" dxfId="1222" priority="1656">
      <formula>F57=""</formula>
    </cfRule>
  </conditionalFormatting>
  <conditionalFormatting sqref="I46">
    <cfRule type="expression" dxfId="1221" priority="1668">
      <formula>I46=""</formula>
    </cfRule>
  </conditionalFormatting>
  <conditionalFormatting sqref="F59">
    <cfRule type="expression" dxfId="1220" priority="1654">
      <formula>F59=""</formula>
    </cfRule>
  </conditionalFormatting>
  <conditionalFormatting sqref="K46">
    <cfRule type="expression" dxfId="1219" priority="1666">
      <formula>K46=""</formula>
    </cfRule>
  </conditionalFormatting>
  <conditionalFormatting sqref="H56">
    <cfRule type="expression" dxfId="1218" priority="1652">
      <formula>H56=""</formula>
    </cfRule>
  </conditionalFormatting>
  <conditionalFormatting sqref="I56">
    <cfRule type="expression" dxfId="1217" priority="1651">
      <formula>I56=""</formula>
    </cfRule>
  </conditionalFormatting>
  <conditionalFormatting sqref="F55">
    <cfRule type="expression" dxfId="1216" priority="1663">
      <formula>F55="Název dílu"</formula>
    </cfRule>
  </conditionalFormatting>
  <conditionalFormatting sqref="C55">
    <cfRule type="expression" dxfId="1215" priority="1662">
      <formula>C55="Kód dílu"</formula>
    </cfRule>
  </conditionalFormatting>
  <conditionalFormatting sqref="C56">
    <cfRule type="expression" dxfId="1214" priority="1659">
      <formula>C56=""</formula>
    </cfRule>
  </conditionalFormatting>
  <conditionalFormatting sqref="F51">
    <cfRule type="expression" dxfId="1213" priority="1634">
      <formula>F51=""</formula>
    </cfRule>
  </conditionalFormatting>
  <conditionalFormatting sqref="F53">
    <cfRule type="expression" dxfId="1212" priority="1633">
      <formula>F53=""</formula>
    </cfRule>
  </conditionalFormatting>
  <conditionalFormatting sqref="C50">
    <cfRule type="expression" dxfId="1211" priority="1632">
      <formula>C50=""</formula>
    </cfRule>
  </conditionalFormatting>
  <conditionalFormatting sqref="F50">
    <cfRule type="expression" dxfId="1210" priority="1630">
      <formula>F50=""</formula>
    </cfRule>
  </conditionalFormatting>
  <conditionalFormatting sqref="J60">
    <cfRule type="expression" dxfId="1209" priority="1613">
      <formula>J60=""</formula>
    </cfRule>
  </conditionalFormatting>
  <conditionalFormatting sqref="G56">
    <cfRule type="expression" dxfId="1208" priority="1653">
      <formula>G56=""</formula>
    </cfRule>
  </conditionalFormatting>
  <conditionalFormatting sqref="H50">
    <cfRule type="expression" dxfId="1207" priority="1628">
      <formula>H50=""</formula>
    </cfRule>
  </conditionalFormatting>
  <conditionalFormatting sqref="I50">
    <cfRule type="expression" dxfId="1206" priority="1627">
      <formula>I50=""</formula>
    </cfRule>
  </conditionalFormatting>
  <conditionalFormatting sqref="J50">
    <cfRule type="expression" dxfId="1205" priority="1626">
      <formula>J50=""</formula>
    </cfRule>
  </conditionalFormatting>
  <conditionalFormatting sqref="K50">
    <cfRule type="expression" dxfId="1204" priority="1625">
      <formula>K50=""</formula>
    </cfRule>
  </conditionalFormatting>
  <conditionalFormatting sqref="D50">
    <cfRule type="expression" dxfId="1203" priority="1624">
      <formula>D50=""</formula>
    </cfRule>
  </conditionalFormatting>
  <conditionalFormatting sqref="F52">
    <cfRule type="expression" dxfId="1202" priority="1623">
      <formula>F52=""</formula>
    </cfRule>
  </conditionalFormatting>
  <conditionalFormatting sqref="F63">
    <cfRule type="expression" dxfId="1201" priority="1617">
      <formula>F63=""</formula>
    </cfRule>
  </conditionalFormatting>
  <conditionalFormatting sqref="G60">
    <cfRule type="expression" dxfId="1200" priority="1616">
      <formula>G60=""</formula>
    </cfRule>
  </conditionalFormatting>
  <conditionalFormatting sqref="H60">
    <cfRule type="expression" dxfId="1199" priority="1615">
      <formula>H60=""</formula>
    </cfRule>
  </conditionalFormatting>
  <conditionalFormatting sqref="D60">
    <cfRule type="expression" dxfId="1198" priority="1611">
      <formula>D60=""</formula>
    </cfRule>
  </conditionalFormatting>
  <conditionalFormatting sqref="F69">
    <cfRule type="expression" dxfId="1197" priority="1600">
      <formula>F69=""</formula>
    </cfRule>
  </conditionalFormatting>
  <conditionalFormatting sqref="G50">
    <cfRule type="expression" dxfId="1196" priority="1629">
      <formula>G50=""</formula>
    </cfRule>
  </conditionalFormatting>
  <conditionalFormatting sqref="F62">
    <cfRule type="expression" dxfId="1195" priority="1610">
      <formula>F62=""</formula>
    </cfRule>
  </conditionalFormatting>
  <conditionalFormatting sqref="J66">
    <cfRule type="expression" dxfId="1194" priority="1596">
      <formula>J66=""</formula>
    </cfRule>
  </conditionalFormatting>
  <conditionalFormatting sqref="K66">
    <cfRule type="expression" dxfId="1193" priority="1595">
      <formula>K66=""</formula>
    </cfRule>
  </conditionalFormatting>
  <conditionalFormatting sqref="D66">
    <cfRule type="expression" dxfId="1192" priority="1594">
      <formula>D66=""</formula>
    </cfRule>
  </conditionalFormatting>
  <conditionalFormatting sqref="F68">
    <cfRule type="expression" dxfId="1191" priority="1593">
      <formula>F68=""</formula>
    </cfRule>
  </conditionalFormatting>
  <conditionalFormatting sqref="J70">
    <cfRule type="expression" dxfId="1190" priority="1583">
      <formula>J70=""</formula>
    </cfRule>
  </conditionalFormatting>
  <conditionalFormatting sqref="F73">
    <cfRule type="expression" dxfId="1189" priority="1587">
      <formula>F73=""</formula>
    </cfRule>
  </conditionalFormatting>
  <conditionalFormatting sqref="K60">
    <cfRule type="expression" dxfId="1188" priority="1612">
      <formula>K60=""</formula>
    </cfRule>
  </conditionalFormatting>
  <conditionalFormatting sqref="H66">
    <cfRule type="expression" dxfId="1187" priority="1598">
      <formula>H66=""</formula>
    </cfRule>
  </conditionalFormatting>
  <conditionalFormatting sqref="E66">
    <cfRule type="expression" dxfId="1186" priority="1604">
      <formula>E66=""</formula>
    </cfRule>
  </conditionalFormatting>
  <conditionalFormatting sqref="F66">
    <cfRule type="expression" dxfId="1185" priority="1603">
      <formula>F66=""</formula>
    </cfRule>
  </conditionalFormatting>
  <conditionalFormatting sqref="D70">
    <cfRule type="expression" dxfId="1184" priority="1581">
      <formula>D70=""</formula>
    </cfRule>
  </conditionalFormatting>
  <conditionalFormatting sqref="F72">
    <cfRule type="expression" dxfId="1183" priority="1580">
      <formula>F72=""</formula>
    </cfRule>
  </conditionalFormatting>
  <conditionalFormatting sqref="F67">
    <cfRule type="expression" dxfId="1182" priority="1602">
      <formula>F67=""</formula>
    </cfRule>
  </conditionalFormatting>
  <conditionalFormatting sqref="I60">
    <cfRule type="expression" dxfId="1181" priority="1614">
      <formula>I60=""</formula>
    </cfRule>
  </conditionalFormatting>
  <conditionalFormatting sqref="I66">
    <cfRule type="expression" dxfId="1180" priority="1597">
      <formula>I66=""</formula>
    </cfRule>
  </conditionalFormatting>
  <conditionalFormatting sqref="K70">
    <cfRule type="expression" dxfId="1179" priority="1582">
      <formula>K70=""</formula>
    </cfRule>
  </conditionalFormatting>
  <conditionalFormatting sqref="E60">
    <cfRule type="expression" dxfId="1178" priority="1621">
      <formula>E60=""</formula>
    </cfRule>
  </conditionalFormatting>
  <conditionalFormatting sqref="F60">
    <cfRule type="expression" dxfId="1177" priority="1620">
      <formula>F60=""</formula>
    </cfRule>
  </conditionalFormatting>
  <conditionalFormatting sqref="F61">
    <cfRule type="expression" dxfId="1176" priority="1619">
      <formula>F61=""</formula>
    </cfRule>
  </conditionalFormatting>
  <conditionalFormatting sqref="F77">
    <cfRule type="expression" dxfId="1175" priority="1574">
      <formula>F77=""</formula>
    </cfRule>
  </conditionalFormatting>
  <conditionalFormatting sqref="H74">
    <cfRule type="expression" dxfId="1174" priority="1572">
      <formula>H74=""</formula>
    </cfRule>
  </conditionalFormatting>
  <conditionalFormatting sqref="F70">
    <cfRule type="expression" dxfId="1173" priority="1590">
      <formula>F70=""</formula>
    </cfRule>
  </conditionalFormatting>
  <conditionalFormatting sqref="F71">
    <cfRule type="expression" dxfId="1172" priority="1589">
      <formula>F71=""</formula>
    </cfRule>
  </conditionalFormatting>
  <conditionalFormatting sqref="G66">
    <cfRule type="expression" dxfId="1171" priority="1599">
      <formula>G66=""</formula>
    </cfRule>
  </conditionalFormatting>
  <conditionalFormatting sqref="H70">
    <cfRule type="expression" dxfId="1170" priority="1585">
      <formula>H70=""</formula>
    </cfRule>
  </conditionalFormatting>
  <conditionalFormatting sqref="I70">
    <cfRule type="expression" dxfId="1169" priority="1584">
      <formula>I70=""</formula>
    </cfRule>
  </conditionalFormatting>
  <conditionalFormatting sqref="F65">
    <cfRule type="expression" dxfId="1168" priority="1607">
      <formula>F65="Název dílu"</formula>
    </cfRule>
  </conditionalFormatting>
  <conditionalFormatting sqref="C65">
    <cfRule type="expression" dxfId="1167" priority="1606">
      <formula>C65="Kód dílu"</formula>
    </cfRule>
  </conditionalFormatting>
  <conditionalFormatting sqref="C66">
    <cfRule type="expression" dxfId="1166" priority="1605">
      <formula>C66=""</formula>
    </cfRule>
  </conditionalFormatting>
  <conditionalFormatting sqref="G78">
    <cfRule type="expression" dxfId="1165" priority="1560">
      <formula>G78=""</formula>
    </cfRule>
  </conditionalFormatting>
  <conditionalFormatting sqref="F74">
    <cfRule type="expression" dxfId="1164" priority="1577">
      <formula>F74=""</formula>
    </cfRule>
  </conditionalFormatting>
  <conditionalFormatting sqref="F75">
    <cfRule type="expression" dxfId="1163" priority="1576">
      <formula>F75=""</formula>
    </cfRule>
  </conditionalFormatting>
  <conditionalFormatting sqref="G70">
    <cfRule type="expression" dxfId="1162" priority="1586">
      <formula>G70=""</formula>
    </cfRule>
  </conditionalFormatting>
  <conditionalFormatting sqref="I74">
    <cfRule type="expression" dxfId="1161" priority="1571">
      <formula>I74=""</formula>
    </cfRule>
  </conditionalFormatting>
  <conditionalFormatting sqref="J74">
    <cfRule type="expression" dxfId="1160" priority="1570">
      <formula>J74=""</formula>
    </cfRule>
  </conditionalFormatting>
  <conditionalFormatting sqref="K74">
    <cfRule type="expression" dxfId="1159" priority="1569">
      <formula>K74=""</formula>
    </cfRule>
  </conditionalFormatting>
  <conditionalFormatting sqref="D74">
    <cfRule type="expression" dxfId="1158" priority="1568">
      <formula>D74=""</formula>
    </cfRule>
  </conditionalFormatting>
  <conditionalFormatting sqref="F76">
    <cfRule type="expression" dxfId="1157" priority="1567">
      <formula>F76=""</formula>
    </cfRule>
  </conditionalFormatting>
  <conditionalFormatting sqref="C70">
    <cfRule type="expression" dxfId="1156" priority="1592">
      <formula>C70=""</formula>
    </cfRule>
  </conditionalFormatting>
  <conditionalFormatting sqref="G74">
    <cfRule type="expression" dxfId="1155" priority="1573">
      <formula>G74=""</formula>
    </cfRule>
  </conditionalFormatting>
  <conditionalFormatting sqref="C74">
    <cfRule type="expression" dxfId="1154" priority="1579">
      <formula>C74=""</formula>
    </cfRule>
  </conditionalFormatting>
  <conditionalFormatting sqref="C78">
    <cfRule type="expression" dxfId="1153" priority="1566">
      <formula>C78=""</formula>
    </cfRule>
  </conditionalFormatting>
  <conditionalFormatting sqref="F85">
    <cfRule type="expression" dxfId="1152" priority="1548">
      <formula>F85=""</formula>
    </cfRule>
  </conditionalFormatting>
  <conditionalFormatting sqref="F78">
    <cfRule type="expression" dxfId="1151" priority="1564">
      <formula>F78=""</formula>
    </cfRule>
  </conditionalFormatting>
  <conditionalFormatting sqref="F79">
    <cfRule type="expression" dxfId="1150" priority="1563">
      <formula>F79=""</formula>
    </cfRule>
  </conditionalFormatting>
  <conditionalFormatting sqref="F81">
    <cfRule type="expression" dxfId="1149" priority="1561">
      <formula>F81=""</formula>
    </cfRule>
  </conditionalFormatting>
  <conditionalFormatting sqref="H78">
    <cfRule type="expression" dxfId="1148" priority="1559">
      <formula>H78=""</formula>
    </cfRule>
  </conditionalFormatting>
  <conditionalFormatting sqref="I78">
    <cfRule type="expression" dxfId="1147" priority="1558">
      <formula>I78=""</formula>
    </cfRule>
  </conditionalFormatting>
  <conditionalFormatting sqref="J78">
    <cfRule type="expression" dxfId="1146" priority="1557">
      <formula>J78=""</formula>
    </cfRule>
  </conditionalFormatting>
  <conditionalFormatting sqref="K78">
    <cfRule type="expression" dxfId="1145" priority="1556">
      <formula>K78=""</formula>
    </cfRule>
  </conditionalFormatting>
  <conditionalFormatting sqref="D78">
    <cfRule type="expression" dxfId="1144" priority="1555">
      <formula>D78=""</formula>
    </cfRule>
  </conditionalFormatting>
  <conditionalFormatting sqref="F80">
    <cfRule type="expression" dxfId="1143" priority="1554">
      <formula>F80=""</formula>
    </cfRule>
  </conditionalFormatting>
  <conditionalFormatting sqref="C82">
    <cfRule type="expression" dxfId="1142" priority="1553">
      <formula>C82=""</formula>
    </cfRule>
  </conditionalFormatting>
  <conditionalFormatting sqref="E82">
    <cfRule type="expression" dxfId="1141" priority="1552">
      <formula>E82=""</formula>
    </cfRule>
  </conditionalFormatting>
  <conditionalFormatting sqref="F82">
    <cfRule type="expression" dxfId="1140" priority="1551">
      <formula>F82=""</formula>
    </cfRule>
  </conditionalFormatting>
  <conditionalFormatting sqref="F83">
    <cfRule type="expression" dxfId="1139" priority="1550">
      <formula>F83=""</formula>
    </cfRule>
  </conditionalFormatting>
  <conditionalFormatting sqref="F89">
    <cfRule type="expression" dxfId="1138" priority="1535">
      <formula>F89=""</formula>
    </cfRule>
  </conditionalFormatting>
  <conditionalFormatting sqref="F93">
    <cfRule type="expression" dxfId="1137" priority="1522">
      <formula>F93=""</formula>
    </cfRule>
  </conditionalFormatting>
  <conditionalFormatting sqref="G82">
    <cfRule type="expression" dxfId="1136" priority="1547">
      <formula>G82=""</formula>
    </cfRule>
  </conditionalFormatting>
  <conditionalFormatting sqref="H82">
    <cfRule type="expression" dxfId="1135" priority="1546">
      <formula>H82=""</formula>
    </cfRule>
  </conditionalFormatting>
  <conditionalFormatting sqref="I82">
    <cfRule type="expression" dxfId="1134" priority="1545">
      <formula>I82=""</formula>
    </cfRule>
  </conditionalFormatting>
  <conditionalFormatting sqref="J82">
    <cfRule type="expression" dxfId="1133" priority="1544">
      <formula>J82=""</formula>
    </cfRule>
  </conditionalFormatting>
  <conditionalFormatting sqref="K82">
    <cfRule type="expression" dxfId="1132" priority="1543">
      <formula>K82=""</formula>
    </cfRule>
  </conditionalFormatting>
  <conditionalFormatting sqref="D82">
    <cfRule type="expression" dxfId="1131" priority="1542">
      <formula>D82=""</formula>
    </cfRule>
  </conditionalFormatting>
  <conditionalFormatting sqref="F84">
    <cfRule type="expression" dxfId="1130" priority="1541">
      <formula>F84=""</formula>
    </cfRule>
  </conditionalFormatting>
  <conditionalFormatting sqref="C86">
    <cfRule type="expression" dxfId="1129" priority="1540">
      <formula>C86=""</formula>
    </cfRule>
  </conditionalFormatting>
  <conditionalFormatting sqref="E86">
    <cfRule type="expression" dxfId="1128" priority="1539">
      <formula>E86=""</formula>
    </cfRule>
  </conditionalFormatting>
  <conditionalFormatting sqref="F86">
    <cfRule type="expression" dxfId="1127" priority="1538">
      <formula>F86=""</formula>
    </cfRule>
  </conditionalFormatting>
  <conditionalFormatting sqref="F87">
    <cfRule type="expression" dxfId="1126" priority="1537">
      <formula>F87=""</formula>
    </cfRule>
  </conditionalFormatting>
  <conditionalFormatting sqref="F97">
    <cfRule type="expression" dxfId="1125" priority="1509">
      <formula>F97=""</formula>
    </cfRule>
  </conditionalFormatting>
  <conditionalFormatting sqref="F101">
    <cfRule type="expression" dxfId="1124" priority="1496">
      <formula>F101=""</formula>
    </cfRule>
  </conditionalFormatting>
  <conditionalFormatting sqref="G86">
    <cfRule type="expression" dxfId="1123" priority="1534">
      <formula>G86=""</formula>
    </cfRule>
  </conditionalFormatting>
  <conditionalFormatting sqref="H86">
    <cfRule type="expression" dxfId="1122" priority="1533">
      <formula>H86=""</formula>
    </cfRule>
  </conditionalFormatting>
  <conditionalFormatting sqref="I86">
    <cfRule type="expression" dxfId="1121" priority="1532">
      <formula>I86=""</formula>
    </cfRule>
  </conditionalFormatting>
  <conditionalFormatting sqref="J86">
    <cfRule type="expression" dxfId="1120" priority="1531">
      <formula>J86=""</formula>
    </cfRule>
  </conditionalFormatting>
  <conditionalFormatting sqref="K86">
    <cfRule type="expression" dxfId="1119" priority="1530">
      <formula>K86=""</formula>
    </cfRule>
  </conditionalFormatting>
  <conditionalFormatting sqref="D86">
    <cfRule type="expression" dxfId="1118" priority="1529">
      <formula>D86=""</formula>
    </cfRule>
  </conditionalFormatting>
  <conditionalFormatting sqref="F88">
    <cfRule type="expression" dxfId="1117" priority="1528">
      <formula>F88=""</formula>
    </cfRule>
  </conditionalFormatting>
  <conditionalFormatting sqref="C90">
    <cfRule type="expression" dxfId="1116" priority="1527">
      <formula>C90=""</formula>
    </cfRule>
  </conditionalFormatting>
  <conditionalFormatting sqref="E90">
    <cfRule type="expression" dxfId="1115" priority="1526">
      <formula>E90=""</formula>
    </cfRule>
  </conditionalFormatting>
  <conditionalFormatting sqref="F90">
    <cfRule type="expression" dxfId="1114" priority="1525">
      <formula>F90=""</formula>
    </cfRule>
  </conditionalFormatting>
  <conditionalFormatting sqref="F91">
    <cfRule type="expression" dxfId="1113" priority="1524">
      <formula>F91=""</formula>
    </cfRule>
  </conditionalFormatting>
  <conditionalFormatting sqref="J102">
    <cfRule type="expression" dxfId="1112" priority="1479">
      <formula>J102=""</formula>
    </cfRule>
  </conditionalFormatting>
  <conditionalFormatting sqref="F111">
    <cfRule type="expression" dxfId="1111" priority="1466">
      <formula>F111=""</formula>
    </cfRule>
  </conditionalFormatting>
  <conditionalFormatting sqref="G90">
    <cfRule type="expression" dxfId="1110" priority="1521">
      <formula>G90=""</formula>
    </cfRule>
  </conditionalFormatting>
  <conditionalFormatting sqref="H90">
    <cfRule type="expression" dxfId="1109" priority="1520">
      <formula>H90=""</formula>
    </cfRule>
  </conditionalFormatting>
  <conditionalFormatting sqref="I90">
    <cfRule type="expression" dxfId="1108" priority="1519">
      <formula>I90=""</formula>
    </cfRule>
  </conditionalFormatting>
  <conditionalFormatting sqref="J90">
    <cfRule type="expression" dxfId="1107" priority="1518">
      <formula>J90=""</formula>
    </cfRule>
  </conditionalFormatting>
  <conditionalFormatting sqref="K90">
    <cfRule type="expression" dxfId="1106" priority="1517">
      <formula>K90=""</formula>
    </cfRule>
  </conditionalFormatting>
  <conditionalFormatting sqref="D90">
    <cfRule type="expression" dxfId="1105" priority="1516">
      <formula>D90=""</formula>
    </cfRule>
  </conditionalFormatting>
  <conditionalFormatting sqref="F92">
    <cfRule type="expression" dxfId="1104" priority="1515">
      <formula>F92=""</formula>
    </cfRule>
  </conditionalFormatting>
  <conditionalFormatting sqref="C94">
    <cfRule type="expression" dxfId="1103" priority="1514">
      <formula>C94=""</formula>
    </cfRule>
  </conditionalFormatting>
  <conditionalFormatting sqref="F110">
    <cfRule type="expression" dxfId="1102" priority="1459">
      <formula>F110=""</formula>
    </cfRule>
  </conditionalFormatting>
  <conditionalFormatting sqref="F94">
    <cfRule type="expression" dxfId="1101" priority="1512">
      <formula>F94=""</formula>
    </cfRule>
  </conditionalFormatting>
  <conditionalFormatting sqref="F95">
    <cfRule type="expression" dxfId="1100" priority="1511">
      <formula>F95=""</formula>
    </cfRule>
  </conditionalFormatting>
  <conditionalFormatting sqref="G94">
    <cfRule type="expression" dxfId="1099" priority="1508">
      <formula>G94=""</formula>
    </cfRule>
  </conditionalFormatting>
  <conditionalFormatting sqref="H94">
    <cfRule type="expression" dxfId="1098" priority="1507">
      <formula>H94=""</formula>
    </cfRule>
  </conditionalFormatting>
  <conditionalFormatting sqref="I94">
    <cfRule type="expression" dxfId="1097" priority="1506">
      <formula>I94=""</formula>
    </cfRule>
  </conditionalFormatting>
  <conditionalFormatting sqref="J94">
    <cfRule type="expression" dxfId="1096" priority="1505">
      <formula>J94=""</formula>
    </cfRule>
  </conditionalFormatting>
  <conditionalFormatting sqref="K94">
    <cfRule type="expression" dxfId="1095" priority="1504">
      <formula>K94=""</formula>
    </cfRule>
  </conditionalFormatting>
  <conditionalFormatting sqref="D94">
    <cfRule type="expression" dxfId="1094" priority="1503">
      <formula>D94=""</formula>
    </cfRule>
  </conditionalFormatting>
  <conditionalFormatting sqref="F96">
    <cfRule type="expression" dxfId="1093" priority="1502">
      <formula>F96=""</formula>
    </cfRule>
  </conditionalFormatting>
  <conditionalFormatting sqref="C98">
    <cfRule type="expression" dxfId="1092" priority="1501">
      <formula>C98=""</formula>
    </cfRule>
  </conditionalFormatting>
  <conditionalFormatting sqref="F99">
    <cfRule type="expression" dxfId="1091" priority="1498">
      <formula>F99=""</formula>
    </cfRule>
  </conditionalFormatting>
  <conditionalFormatting sqref="F98">
    <cfRule type="expression" dxfId="1090" priority="1499">
      <formula>F98=""</formula>
    </cfRule>
  </conditionalFormatting>
  <conditionalFormatting sqref="F103">
    <cfRule type="expression" dxfId="1089" priority="1485">
      <formula>F103=""</formula>
    </cfRule>
  </conditionalFormatting>
  <conditionalFormatting sqref="G98">
    <cfRule type="expression" dxfId="1088" priority="1495">
      <formula>G98=""</formula>
    </cfRule>
  </conditionalFormatting>
  <conditionalFormatting sqref="H98">
    <cfRule type="expression" dxfId="1087" priority="1494">
      <formula>H98=""</formula>
    </cfRule>
  </conditionalFormatting>
  <conditionalFormatting sqref="I98">
    <cfRule type="expression" dxfId="1086" priority="1493">
      <formula>I98=""</formula>
    </cfRule>
  </conditionalFormatting>
  <conditionalFormatting sqref="J98">
    <cfRule type="expression" dxfId="1085" priority="1492">
      <formula>J98=""</formula>
    </cfRule>
  </conditionalFormatting>
  <conditionalFormatting sqref="K98">
    <cfRule type="expression" dxfId="1084" priority="1491">
      <formula>K98=""</formula>
    </cfRule>
  </conditionalFormatting>
  <conditionalFormatting sqref="D98">
    <cfRule type="expression" dxfId="1083" priority="1490">
      <formula>D98=""</formula>
    </cfRule>
  </conditionalFormatting>
  <conditionalFormatting sqref="F100">
    <cfRule type="expression" dxfId="1082" priority="1489">
      <formula>F100=""</formula>
    </cfRule>
  </conditionalFormatting>
  <conditionalFormatting sqref="C102">
    <cfRule type="expression" dxfId="1081" priority="1488">
      <formula>C102=""</formula>
    </cfRule>
  </conditionalFormatting>
  <conditionalFormatting sqref="F102">
    <cfRule type="expression" dxfId="1080" priority="1486">
      <formula>F102=""</formula>
    </cfRule>
  </conditionalFormatting>
  <conditionalFormatting sqref="J112">
    <cfRule type="expression" dxfId="1079" priority="1449">
      <formula>J112=""</formula>
    </cfRule>
  </conditionalFormatting>
  <conditionalFormatting sqref="K108">
    <cfRule type="expression" dxfId="1078" priority="1461">
      <formula>K108=""</formula>
    </cfRule>
  </conditionalFormatting>
  <conditionalFormatting sqref="F105">
    <cfRule type="expression" dxfId="1077" priority="1483">
      <formula>F105=""</formula>
    </cfRule>
  </conditionalFormatting>
  <conditionalFormatting sqref="G102">
    <cfRule type="expression" dxfId="1076" priority="1482">
      <formula>G102=""</formula>
    </cfRule>
  </conditionalFormatting>
  <conditionalFormatting sqref="H102">
    <cfRule type="expression" dxfId="1075" priority="1481">
      <formula>H102=""</formula>
    </cfRule>
  </conditionalFormatting>
  <conditionalFormatting sqref="I102">
    <cfRule type="expression" dxfId="1074" priority="1480">
      <formula>I102=""</formula>
    </cfRule>
  </conditionalFormatting>
  <conditionalFormatting sqref="K102">
    <cfRule type="expression" dxfId="1073" priority="1478">
      <formula>K102=""</formula>
    </cfRule>
  </conditionalFormatting>
  <conditionalFormatting sqref="D102">
    <cfRule type="expression" dxfId="1072" priority="1477">
      <formula>D102=""</formula>
    </cfRule>
  </conditionalFormatting>
  <conditionalFormatting sqref="F104">
    <cfRule type="expression" dxfId="1071" priority="1476">
      <formula>F104=""</formula>
    </cfRule>
  </conditionalFormatting>
  <conditionalFormatting sqref="F107">
    <cfRule type="expression" dxfId="1070" priority="1473">
      <formula>F107="Název dílu"</formula>
    </cfRule>
  </conditionalFormatting>
  <conditionalFormatting sqref="C107">
    <cfRule type="expression" dxfId="1069" priority="1472">
      <formula>C107="Kód dílu"</formula>
    </cfRule>
  </conditionalFormatting>
  <conditionalFormatting sqref="C108">
    <cfRule type="expression" dxfId="1068" priority="1471">
      <formula>C108=""</formula>
    </cfRule>
  </conditionalFormatting>
  <conditionalFormatting sqref="E108">
    <cfRule type="expression" dxfId="1067" priority="1470">
      <formula>E108=""</formula>
    </cfRule>
  </conditionalFormatting>
  <conditionalFormatting sqref="F108">
    <cfRule type="expression" dxfId="1066" priority="1469">
      <formula>F108=""</formula>
    </cfRule>
  </conditionalFormatting>
  <conditionalFormatting sqref="F109">
    <cfRule type="expression" dxfId="1065" priority="1468">
      <formula>F109=""</formula>
    </cfRule>
  </conditionalFormatting>
  <conditionalFormatting sqref="G108">
    <cfRule type="expression" dxfId="1064" priority="1465">
      <formula>G108=""</formula>
    </cfRule>
  </conditionalFormatting>
  <conditionalFormatting sqref="H108">
    <cfRule type="expression" dxfId="1063" priority="1464">
      <formula>H108=""</formula>
    </cfRule>
  </conditionalFormatting>
  <conditionalFormatting sqref="I108">
    <cfRule type="expression" dxfId="1062" priority="1463">
      <formula>I108=""</formula>
    </cfRule>
  </conditionalFormatting>
  <conditionalFormatting sqref="J108">
    <cfRule type="expression" dxfId="1061" priority="1462">
      <formula>J108=""</formula>
    </cfRule>
  </conditionalFormatting>
  <conditionalFormatting sqref="D112">
    <cfRule type="expression" dxfId="1060" priority="1447">
      <formula>D112=""</formula>
    </cfRule>
  </conditionalFormatting>
  <conditionalFormatting sqref="D108">
    <cfRule type="expression" dxfId="1059" priority="1460">
      <formula>D108=""</formula>
    </cfRule>
  </conditionalFormatting>
  <conditionalFormatting sqref="F116">
    <cfRule type="expression" dxfId="1058" priority="1443">
      <formula>F116=""</formula>
    </cfRule>
  </conditionalFormatting>
  <conditionalFormatting sqref="C112">
    <cfRule type="expression" dxfId="1057" priority="1458">
      <formula>C112=""</formula>
    </cfRule>
  </conditionalFormatting>
  <conditionalFormatting sqref="E112">
    <cfRule type="expression" dxfId="1056" priority="1457">
      <formula>E112=""</formula>
    </cfRule>
  </conditionalFormatting>
  <conditionalFormatting sqref="F112">
    <cfRule type="expression" dxfId="1055" priority="1456">
      <formula>F112=""</formula>
    </cfRule>
  </conditionalFormatting>
  <conditionalFormatting sqref="F113">
    <cfRule type="expression" dxfId="1054" priority="1455">
      <formula>F113=""</formula>
    </cfRule>
  </conditionalFormatting>
  <conditionalFormatting sqref="F115">
    <cfRule type="expression" dxfId="1053" priority="1453">
      <formula>F115=""</formula>
    </cfRule>
  </conditionalFormatting>
  <conditionalFormatting sqref="G112">
    <cfRule type="expression" dxfId="1052" priority="1452">
      <formula>G112=""</formula>
    </cfRule>
  </conditionalFormatting>
  <conditionalFormatting sqref="H112">
    <cfRule type="expression" dxfId="1051" priority="1451">
      <formula>H112=""</formula>
    </cfRule>
  </conditionalFormatting>
  <conditionalFormatting sqref="I112">
    <cfRule type="expression" dxfId="1050" priority="1450">
      <formula>I112=""</formula>
    </cfRule>
  </conditionalFormatting>
  <conditionalFormatting sqref="K116">
    <cfRule type="expression" dxfId="1049" priority="1435">
      <formula>K116=""</formula>
    </cfRule>
  </conditionalFormatting>
  <conditionalFormatting sqref="K112">
    <cfRule type="expression" dxfId="1048" priority="1448">
      <formula>K112=""</formula>
    </cfRule>
  </conditionalFormatting>
  <conditionalFormatting sqref="E120">
    <cfRule type="expression" dxfId="1047" priority="1431">
      <formula>E120=""</formula>
    </cfRule>
  </conditionalFormatting>
  <conditionalFormatting sqref="F114">
    <cfRule type="expression" dxfId="1046" priority="1446">
      <formula>F114=""</formula>
    </cfRule>
  </conditionalFormatting>
  <conditionalFormatting sqref="C116">
    <cfRule type="expression" dxfId="1045" priority="1445">
      <formula>C116=""</formula>
    </cfRule>
  </conditionalFormatting>
  <conditionalFormatting sqref="E116">
    <cfRule type="expression" dxfId="1044" priority="1444">
      <formula>E116=""</formula>
    </cfRule>
  </conditionalFormatting>
  <conditionalFormatting sqref="F121">
    <cfRule type="expression" dxfId="1043" priority="1429">
      <formula>F121=""</formula>
    </cfRule>
  </conditionalFormatting>
  <conditionalFormatting sqref="F117">
    <cfRule type="expression" dxfId="1042" priority="1442">
      <formula>F117=""</formula>
    </cfRule>
  </conditionalFormatting>
  <conditionalFormatting sqref="F119">
    <cfRule type="expression" dxfId="1041" priority="1440">
      <formula>F119=""</formula>
    </cfRule>
  </conditionalFormatting>
  <conditionalFormatting sqref="G116">
    <cfRule type="expression" dxfId="1040" priority="1439">
      <formula>G116=""</formula>
    </cfRule>
  </conditionalFormatting>
  <conditionalFormatting sqref="H116">
    <cfRule type="expression" dxfId="1039" priority="1438">
      <formula>H116=""</formula>
    </cfRule>
  </conditionalFormatting>
  <conditionalFormatting sqref="I116">
    <cfRule type="expression" dxfId="1038" priority="1437">
      <formula>I116=""</formula>
    </cfRule>
  </conditionalFormatting>
  <conditionalFormatting sqref="J116">
    <cfRule type="expression" dxfId="1037" priority="1436">
      <formula>J116=""</formula>
    </cfRule>
  </conditionalFormatting>
  <conditionalFormatting sqref="C124">
    <cfRule type="expression" dxfId="1036" priority="1419">
      <formula>C124=""</formula>
    </cfRule>
  </conditionalFormatting>
  <conditionalFormatting sqref="D116">
    <cfRule type="expression" dxfId="1035" priority="1434">
      <formula>D116=""</formula>
    </cfRule>
  </conditionalFormatting>
  <conditionalFormatting sqref="F118">
    <cfRule type="expression" dxfId="1034" priority="1433">
      <formula>F118=""</formula>
    </cfRule>
  </conditionalFormatting>
  <conditionalFormatting sqref="C120">
    <cfRule type="expression" dxfId="1033" priority="1432">
      <formula>C120=""</formula>
    </cfRule>
  </conditionalFormatting>
  <conditionalFormatting sqref="F124">
    <cfRule type="expression" dxfId="1032" priority="1417">
      <formula>F124=""</formula>
    </cfRule>
  </conditionalFormatting>
  <conditionalFormatting sqref="F120">
    <cfRule type="expression" dxfId="1031" priority="1430">
      <formula>F120=""</formula>
    </cfRule>
  </conditionalFormatting>
  <conditionalFormatting sqref="F123">
    <cfRule type="expression" dxfId="1030" priority="1427">
      <formula>F123=""</formula>
    </cfRule>
  </conditionalFormatting>
  <conditionalFormatting sqref="F127">
    <cfRule type="expression" dxfId="1029" priority="1414">
      <formula>F127=""</formula>
    </cfRule>
  </conditionalFormatting>
  <conditionalFormatting sqref="G120">
    <cfRule type="expression" dxfId="1028" priority="1426">
      <formula>G120=""</formula>
    </cfRule>
  </conditionalFormatting>
  <conditionalFormatting sqref="H120">
    <cfRule type="expression" dxfId="1027" priority="1425">
      <formula>H120=""</formula>
    </cfRule>
  </conditionalFormatting>
  <conditionalFormatting sqref="I120">
    <cfRule type="expression" dxfId="1026" priority="1424">
      <formula>I120=""</formula>
    </cfRule>
  </conditionalFormatting>
  <conditionalFormatting sqref="J120">
    <cfRule type="expression" dxfId="1025" priority="1423">
      <formula>J120=""</formula>
    </cfRule>
  </conditionalFormatting>
  <conditionalFormatting sqref="K120">
    <cfRule type="expression" dxfId="1024" priority="1422">
      <formula>K120=""</formula>
    </cfRule>
  </conditionalFormatting>
  <conditionalFormatting sqref="D120">
    <cfRule type="expression" dxfId="1023" priority="1421">
      <formula>D120=""</formula>
    </cfRule>
  </conditionalFormatting>
  <conditionalFormatting sqref="F122">
    <cfRule type="expression" dxfId="1022" priority="1420">
      <formula>F122=""</formula>
    </cfRule>
  </conditionalFormatting>
  <conditionalFormatting sqref="E128">
    <cfRule type="expression" dxfId="1021" priority="1405">
      <formula>E128=""</formula>
    </cfRule>
  </conditionalFormatting>
  <conditionalFormatting sqref="E124">
    <cfRule type="expression" dxfId="1020" priority="1418">
      <formula>E124=""</formula>
    </cfRule>
  </conditionalFormatting>
  <conditionalFormatting sqref="F125">
    <cfRule type="expression" dxfId="1019" priority="1416">
      <formula>F125=""</formula>
    </cfRule>
  </conditionalFormatting>
  <conditionalFormatting sqref="J128">
    <cfRule type="expression" dxfId="1018" priority="1397">
      <formula>J128=""</formula>
    </cfRule>
  </conditionalFormatting>
  <conditionalFormatting sqref="F137">
    <cfRule type="expression" dxfId="1017" priority="1384">
      <formula>F137=""</formula>
    </cfRule>
  </conditionalFormatting>
  <conditionalFormatting sqref="G124">
    <cfRule type="expression" dxfId="1016" priority="1413">
      <formula>G124=""</formula>
    </cfRule>
  </conditionalFormatting>
  <conditionalFormatting sqref="H124">
    <cfRule type="expression" dxfId="1015" priority="1412">
      <formula>H124=""</formula>
    </cfRule>
  </conditionalFormatting>
  <conditionalFormatting sqref="I124">
    <cfRule type="expression" dxfId="1014" priority="1411">
      <formula>I124=""</formula>
    </cfRule>
  </conditionalFormatting>
  <conditionalFormatting sqref="J124">
    <cfRule type="expression" dxfId="1013" priority="1410">
      <formula>J124=""</formula>
    </cfRule>
  </conditionalFormatting>
  <conditionalFormatting sqref="K124">
    <cfRule type="expression" dxfId="1012" priority="1409">
      <formula>K124=""</formula>
    </cfRule>
  </conditionalFormatting>
  <conditionalFormatting sqref="D124">
    <cfRule type="expression" dxfId="1011" priority="1408">
      <formula>D124=""</formula>
    </cfRule>
  </conditionalFormatting>
  <conditionalFormatting sqref="F126">
    <cfRule type="expression" dxfId="1010" priority="1407">
      <formula>F126=""</formula>
    </cfRule>
  </conditionalFormatting>
  <conditionalFormatting sqref="C128">
    <cfRule type="expression" dxfId="1009" priority="1406">
      <formula>C128=""</formula>
    </cfRule>
  </conditionalFormatting>
  <conditionalFormatting sqref="F128">
    <cfRule type="expression" dxfId="1008" priority="1404">
      <formula>F128=""</formula>
    </cfRule>
  </conditionalFormatting>
  <conditionalFormatting sqref="F129">
    <cfRule type="expression" dxfId="1007" priority="1403">
      <formula>F129=""</formula>
    </cfRule>
  </conditionalFormatting>
  <conditionalFormatting sqref="J138">
    <cfRule type="expression" dxfId="1006" priority="1367">
      <formula>J138=""</formula>
    </cfRule>
  </conditionalFormatting>
  <conditionalFormatting sqref="F131">
    <cfRule type="expression" dxfId="1005" priority="1401">
      <formula>F131=""</formula>
    </cfRule>
  </conditionalFormatting>
  <conditionalFormatting sqref="G128">
    <cfRule type="expression" dxfId="1004" priority="1400">
      <formula>G128=""</formula>
    </cfRule>
  </conditionalFormatting>
  <conditionalFormatting sqref="H128">
    <cfRule type="expression" dxfId="1003" priority="1399">
      <formula>H128=""</formula>
    </cfRule>
  </conditionalFormatting>
  <conditionalFormatting sqref="I128">
    <cfRule type="expression" dxfId="1002" priority="1398">
      <formula>I128=""</formula>
    </cfRule>
  </conditionalFormatting>
  <conditionalFormatting sqref="F147">
    <cfRule type="expression" dxfId="1001" priority="1354">
      <formula>F147=""</formula>
    </cfRule>
  </conditionalFormatting>
  <conditionalFormatting sqref="K128">
    <cfRule type="expression" dxfId="1000" priority="1396">
      <formula>K128=""</formula>
    </cfRule>
  </conditionalFormatting>
  <conditionalFormatting sqref="D128">
    <cfRule type="expression" dxfId="999" priority="1395">
      <formula>D128=""</formula>
    </cfRule>
  </conditionalFormatting>
  <conditionalFormatting sqref="F130">
    <cfRule type="expression" dxfId="998" priority="1394">
      <formula>F130=""</formula>
    </cfRule>
  </conditionalFormatting>
  <conditionalFormatting sqref="F133">
    <cfRule type="expression" dxfId="997" priority="1391">
      <formula>F133="Název dílu"</formula>
    </cfRule>
  </conditionalFormatting>
  <conditionalFormatting sqref="C133">
    <cfRule type="expression" dxfId="996" priority="1390">
      <formula>C133="Kód dílu"</formula>
    </cfRule>
  </conditionalFormatting>
  <conditionalFormatting sqref="C134">
    <cfRule type="expression" dxfId="995" priority="1389">
      <formula>C134=""</formula>
    </cfRule>
  </conditionalFormatting>
  <conditionalFormatting sqref="E134">
    <cfRule type="expression" dxfId="994" priority="1388">
      <formula>E134=""</formula>
    </cfRule>
  </conditionalFormatting>
  <conditionalFormatting sqref="F134">
    <cfRule type="expression" dxfId="993" priority="1387">
      <formula>F134=""</formula>
    </cfRule>
  </conditionalFormatting>
  <conditionalFormatting sqref="F135">
    <cfRule type="expression" dxfId="992" priority="1386">
      <formula>F135=""</formula>
    </cfRule>
  </conditionalFormatting>
  <conditionalFormatting sqref="G134">
    <cfRule type="expression" dxfId="991" priority="1383">
      <formula>G134=""</formula>
    </cfRule>
  </conditionalFormatting>
  <conditionalFormatting sqref="H134">
    <cfRule type="expression" dxfId="990" priority="1382">
      <formula>H134=""</formula>
    </cfRule>
  </conditionalFormatting>
  <conditionalFormatting sqref="I134">
    <cfRule type="expression" dxfId="989" priority="1381">
      <formula>I134=""</formula>
    </cfRule>
  </conditionalFormatting>
  <conditionalFormatting sqref="J134">
    <cfRule type="expression" dxfId="988" priority="1380">
      <formula>J134=""</formula>
    </cfRule>
  </conditionalFormatting>
  <conditionalFormatting sqref="K134">
    <cfRule type="expression" dxfId="987" priority="1379">
      <formula>K134=""</formula>
    </cfRule>
  </conditionalFormatting>
  <conditionalFormatting sqref="D134">
    <cfRule type="expression" dxfId="986" priority="1378">
      <formula>D134=""</formula>
    </cfRule>
  </conditionalFormatting>
  <conditionalFormatting sqref="F136">
    <cfRule type="expression" dxfId="985" priority="1377">
      <formula>F136=""</formula>
    </cfRule>
  </conditionalFormatting>
  <conditionalFormatting sqref="C138">
    <cfRule type="expression" dxfId="984" priority="1376">
      <formula>C138=""</formula>
    </cfRule>
  </conditionalFormatting>
  <conditionalFormatting sqref="E138">
    <cfRule type="expression" dxfId="983" priority="1375">
      <formula>E138=""</formula>
    </cfRule>
  </conditionalFormatting>
  <conditionalFormatting sqref="F138">
    <cfRule type="expression" dxfId="982" priority="1374">
      <formula>F138=""</formula>
    </cfRule>
  </conditionalFormatting>
  <conditionalFormatting sqref="F139">
    <cfRule type="expression" dxfId="981" priority="1373">
      <formula>F139=""</formula>
    </cfRule>
  </conditionalFormatting>
  <conditionalFormatting sqref="F141">
    <cfRule type="expression" dxfId="980" priority="1371">
      <formula>F141=""</formula>
    </cfRule>
  </conditionalFormatting>
  <conditionalFormatting sqref="G138">
    <cfRule type="expression" dxfId="979" priority="1370">
      <formula>G138=""</formula>
    </cfRule>
  </conditionalFormatting>
  <conditionalFormatting sqref="H138">
    <cfRule type="expression" dxfId="978" priority="1369">
      <formula>H138=""</formula>
    </cfRule>
  </conditionalFormatting>
  <conditionalFormatting sqref="I138">
    <cfRule type="expression" dxfId="977" priority="1368">
      <formula>I138=""</formula>
    </cfRule>
  </conditionalFormatting>
  <conditionalFormatting sqref="K138">
    <cfRule type="expression" dxfId="976" priority="1366">
      <formula>K138=""</formula>
    </cfRule>
  </conditionalFormatting>
  <conditionalFormatting sqref="D138">
    <cfRule type="expression" dxfId="975" priority="1365">
      <formula>D138=""</formula>
    </cfRule>
  </conditionalFormatting>
  <conditionalFormatting sqref="F140">
    <cfRule type="expression" dxfId="974" priority="1364">
      <formula>F140=""</formula>
    </cfRule>
  </conditionalFormatting>
  <conditionalFormatting sqref="F143">
    <cfRule type="expression" dxfId="973" priority="1361">
      <formula>F143="Název dílu"</formula>
    </cfRule>
  </conditionalFormatting>
  <conditionalFormatting sqref="C143">
    <cfRule type="expression" dxfId="972" priority="1360">
      <formula>C143="Kód dílu"</formula>
    </cfRule>
  </conditionalFormatting>
  <conditionalFormatting sqref="C144">
    <cfRule type="expression" dxfId="971" priority="1359">
      <formula>C144=""</formula>
    </cfRule>
  </conditionalFormatting>
  <conditionalFormatting sqref="E144">
    <cfRule type="expression" dxfId="970" priority="1358">
      <formula>E144=""</formula>
    </cfRule>
  </conditionalFormatting>
  <conditionalFormatting sqref="F144">
    <cfRule type="expression" dxfId="969" priority="1357">
      <formula>F144=""</formula>
    </cfRule>
  </conditionalFormatting>
  <conditionalFormatting sqref="F145">
    <cfRule type="expression" dxfId="968" priority="1356">
      <formula>F145=""</formula>
    </cfRule>
  </conditionalFormatting>
  <conditionalFormatting sqref="G144">
    <cfRule type="expression" dxfId="967" priority="1353">
      <formula>G144=""</formula>
    </cfRule>
  </conditionalFormatting>
  <conditionalFormatting sqref="H144">
    <cfRule type="expression" dxfId="966" priority="1352">
      <formula>H144=""</formula>
    </cfRule>
  </conditionalFormatting>
  <conditionalFormatting sqref="I144">
    <cfRule type="expression" dxfId="965" priority="1351">
      <formula>I144=""</formula>
    </cfRule>
  </conditionalFormatting>
  <conditionalFormatting sqref="J144">
    <cfRule type="expression" dxfId="964" priority="1350">
      <formula>J144=""</formula>
    </cfRule>
  </conditionalFormatting>
  <conditionalFormatting sqref="K144">
    <cfRule type="expression" dxfId="963" priority="1349">
      <formula>K144=""</formula>
    </cfRule>
  </conditionalFormatting>
  <conditionalFormatting sqref="D144">
    <cfRule type="expression" dxfId="962" priority="1348">
      <formula>D144=""</formula>
    </cfRule>
  </conditionalFormatting>
  <conditionalFormatting sqref="F146">
    <cfRule type="expression" dxfId="961" priority="1347">
      <formula>F146=""</formula>
    </cfRule>
  </conditionalFormatting>
  <conditionalFormatting sqref="C148">
    <cfRule type="expression" dxfId="960" priority="1346">
      <formula>C148=""</formula>
    </cfRule>
  </conditionalFormatting>
  <conditionalFormatting sqref="E148">
    <cfRule type="expression" dxfId="959" priority="1345">
      <formula>E148=""</formula>
    </cfRule>
  </conditionalFormatting>
  <conditionalFormatting sqref="F148">
    <cfRule type="expression" dxfId="958" priority="1344">
      <formula>F148=""</formula>
    </cfRule>
  </conditionalFormatting>
  <conditionalFormatting sqref="F149">
    <cfRule type="expression" dxfId="957" priority="1343">
      <formula>F149=""</formula>
    </cfRule>
  </conditionalFormatting>
  <conditionalFormatting sqref="F151">
    <cfRule type="expression" dxfId="956" priority="1341">
      <formula>F151=""</formula>
    </cfRule>
  </conditionalFormatting>
  <conditionalFormatting sqref="F155">
    <cfRule type="expression" dxfId="955" priority="1328">
      <formula>F155=""</formula>
    </cfRule>
  </conditionalFormatting>
  <conditionalFormatting sqref="G148">
    <cfRule type="expression" dxfId="954" priority="1340">
      <formula>G148=""</formula>
    </cfRule>
  </conditionalFormatting>
  <conditionalFormatting sqref="H148">
    <cfRule type="expression" dxfId="953" priority="1339">
      <formula>H148=""</formula>
    </cfRule>
  </conditionalFormatting>
  <conditionalFormatting sqref="I148">
    <cfRule type="expression" dxfId="952" priority="1338">
      <formula>I148=""</formula>
    </cfRule>
  </conditionalFormatting>
  <conditionalFormatting sqref="J148">
    <cfRule type="expression" dxfId="951" priority="1337">
      <formula>J148=""</formula>
    </cfRule>
  </conditionalFormatting>
  <conditionalFormatting sqref="K148">
    <cfRule type="expression" dxfId="950" priority="1336">
      <formula>K148=""</formula>
    </cfRule>
  </conditionalFormatting>
  <conditionalFormatting sqref="D148">
    <cfRule type="expression" dxfId="949" priority="1335">
      <formula>D148=""</formula>
    </cfRule>
  </conditionalFormatting>
  <conditionalFormatting sqref="F150">
    <cfRule type="expression" dxfId="948" priority="1334">
      <formula>F150=""</formula>
    </cfRule>
  </conditionalFormatting>
  <conditionalFormatting sqref="C152">
    <cfRule type="expression" dxfId="947" priority="1333">
      <formula>C152=""</formula>
    </cfRule>
  </conditionalFormatting>
  <conditionalFormatting sqref="E152">
    <cfRule type="expression" dxfId="946" priority="1332">
      <formula>E152=""</formula>
    </cfRule>
  </conditionalFormatting>
  <conditionalFormatting sqref="F152">
    <cfRule type="expression" dxfId="945" priority="1331">
      <formula>F152=""</formula>
    </cfRule>
  </conditionalFormatting>
  <conditionalFormatting sqref="F153">
    <cfRule type="expression" dxfId="944" priority="1330">
      <formula>F153=""</formula>
    </cfRule>
  </conditionalFormatting>
  <conditionalFormatting sqref="F159">
    <cfRule type="expression" dxfId="943" priority="1315">
      <formula>F159=""</formula>
    </cfRule>
  </conditionalFormatting>
  <conditionalFormatting sqref="F163">
    <cfRule type="expression" dxfId="942" priority="1302">
      <formula>F163=""</formula>
    </cfRule>
  </conditionalFormatting>
  <conditionalFormatting sqref="G152">
    <cfRule type="expression" dxfId="941" priority="1327">
      <formula>G152=""</formula>
    </cfRule>
  </conditionalFormatting>
  <conditionalFormatting sqref="H152">
    <cfRule type="expression" dxfId="940" priority="1326">
      <formula>H152=""</formula>
    </cfRule>
  </conditionalFormatting>
  <conditionalFormatting sqref="I152">
    <cfRule type="expression" dxfId="939" priority="1325">
      <formula>I152=""</formula>
    </cfRule>
  </conditionalFormatting>
  <conditionalFormatting sqref="J152">
    <cfRule type="expression" dxfId="938" priority="1324">
      <formula>J152=""</formula>
    </cfRule>
  </conditionalFormatting>
  <conditionalFormatting sqref="K152">
    <cfRule type="expression" dxfId="937" priority="1323">
      <formula>K152=""</formula>
    </cfRule>
  </conditionalFormatting>
  <conditionalFormatting sqref="D152">
    <cfRule type="expression" dxfId="936" priority="1322">
      <formula>D152=""</formula>
    </cfRule>
  </conditionalFormatting>
  <conditionalFormatting sqref="F154">
    <cfRule type="expression" dxfId="935" priority="1321">
      <formula>F154=""</formula>
    </cfRule>
  </conditionalFormatting>
  <conditionalFormatting sqref="C156">
    <cfRule type="expression" dxfId="934" priority="1320">
      <formula>C156=""</formula>
    </cfRule>
  </conditionalFormatting>
  <conditionalFormatting sqref="E156">
    <cfRule type="expression" dxfId="933" priority="1319">
      <formula>E156=""</formula>
    </cfRule>
  </conditionalFormatting>
  <conditionalFormatting sqref="F156">
    <cfRule type="expression" dxfId="932" priority="1318">
      <formula>F156=""</formula>
    </cfRule>
  </conditionalFormatting>
  <conditionalFormatting sqref="F157">
    <cfRule type="expression" dxfId="931" priority="1317">
      <formula>F157=""</formula>
    </cfRule>
  </conditionalFormatting>
  <conditionalFormatting sqref="F167">
    <cfRule type="expression" dxfId="930" priority="1289">
      <formula>F167=""</formula>
    </cfRule>
  </conditionalFormatting>
  <conditionalFormatting sqref="F171">
    <cfRule type="expression" dxfId="929" priority="1276">
      <formula>F171=""</formula>
    </cfRule>
  </conditionalFormatting>
  <conditionalFormatting sqref="G156">
    <cfRule type="expression" dxfId="928" priority="1314">
      <formula>G156=""</formula>
    </cfRule>
  </conditionalFormatting>
  <conditionalFormatting sqref="H156">
    <cfRule type="expression" dxfId="927" priority="1313">
      <formula>H156=""</formula>
    </cfRule>
  </conditionalFormatting>
  <conditionalFormatting sqref="I156">
    <cfRule type="expression" dxfId="926" priority="1312">
      <formula>I156=""</formula>
    </cfRule>
  </conditionalFormatting>
  <conditionalFormatting sqref="J156">
    <cfRule type="expression" dxfId="925" priority="1311">
      <formula>J156=""</formula>
    </cfRule>
  </conditionalFormatting>
  <conditionalFormatting sqref="K156">
    <cfRule type="expression" dxfId="924" priority="1310">
      <formula>K156=""</formula>
    </cfRule>
  </conditionalFormatting>
  <conditionalFormatting sqref="D156">
    <cfRule type="expression" dxfId="923" priority="1309">
      <formula>D156=""</formula>
    </cfRule>
  </conditionalFormatting>
  <conditionalFormatting sqref="F158">
    <cfRule type="expression" dxfId="922" priority="1308">
      <formula>F158=""</formula>
    </cfRule>
  </conditionalFormatting>
  <conditionalFormatting sqref="C160">
    <cfRule type="expression" dxfId="921" priority="1307">
      <formula>C160=""</formula>
    </cfRule>
  </conditionalFormatting>
  <conditionalFormatting sqref="E160">
    <cfRule type="expression" dxfId="920" priority="1306">
      <formula>E160=""</formula>
    </cfRule>
  </conditionalFormatting>
  <conditionalFormatting sqref="F160">
    <cfRule type="expression" dxfId="919" priority="1305">
      <formula>F160=""</formula>
    </cfRule>
  </conditionalFormatting>
  <conditionalFormatting sqref="F161">
    <cfRule type="expression" dxfId="918" priority="1304">
      <formula>F161=""</formula>
    </cfRule>
  </conditionalFormatting>
  <conditionalFormatting sqref="F174">
    <cfRule type="expression" dxfId="917" priority="1264">
      <formula>F174=""</formula>
    </cfRule>
  </conditionalFormatting>
  <conditionalFormatting sqref="F178">
    <cfRule type="expression" dxfId="916" priority="1252">
      <formula>F178=""</formula>
    </cfRule>
  </conditionalFormatting>
  <conditionalFormatting sqref="G160">
    <cfRule type="expression" dxfId="915" priority="1301">
      <formula>G160=""</formula>
    </cfRule>
  </conditionalFormatting>
  <conditionalFormatting sqref="H160">
    <cfRule type="expression" dxfId="914" priority="1300">
      <formula>H160=""</formula>
    </cfRule>
  </conditionalFormatting>
  <conditionalFormatting sqref="I160">
    <cfRule type="expression" dxfId="913" priority="1299">
      <formula>I160=""</formula>
    </cfRule>
  </conditionalFormatting>
  <conditionalFormatting sqref="J160">
    <cfRule type="expression" dxfId="912" priority="1298">
      <formula>J160=""</formula>
    </cfRule>
  </conditionalFormatting>
  <conditionalFormatting sqref="K160">
    <cfRule type="expression" dxfId="911" priority="1297">
      <formula>K160=""</formula>
    </cfRule>
  </conditionalFormatting>
  <conditionalFormatting sqref="D160">
    <cfRule type="expression" dxfId="910" priority="1296">
      <formula>D160=""</formula>
    </cfRule>
  </conditionalFormatting>
  <conditionalFormatting sqref="F162">
    <cfRule type="expression" dxfId="909" priority="1295">
      <formula>F162=""</formula>
    </cfRule>
  </conditionalFormatting>
  <conditionalFormatting sqref="C164">
    <cfRule type="expression" dxfId="908" priority="1294">
      <formula>C164=""</formula>
    </cfRule>
  </conditionalFormatting>
  <conditionalFormatting sqref="E164">
    <cfRule type="expression" dxfId="907" priority="1293">
      <formula>E164=""</formula>
    </cfRule>
  </conditionalFormatting>
  <conditionalFormatting sqref="F164">
    <cfRule type="expression" dxfId="906" priority="1292">
      <formula>F164=""</formula>
    </cfRule>
  </conditionalFormatting>
  <conditionalFormatting sqref="F165">
    <cfRule type="expression" dxfId="905" priority="1291">
      <formula>F165=""</formula>
    </cfRule>
  </conditionalFormatting>
  <conditionalFormatting sqref="F183">
    <cfRule type="expression" dxfId="904" priority="1239">
      <formula>F183=""</formula>
    </cfRule>
  </conditionalFormatting>
  <conditionalFormatting sqref="F187">
    <cfRule type="expression" dxfId="903" priority="1226">
      <formula>F187=""</formula>
    </cfRule>
  </conditionalFormatting>
  <conditionalFormatting sqref="G164">
    <cfRule type="expression" dxfId="902" priority="1288">
      <formula>G164=""</formula>
    </cfRule>
  </conditionalFormatting>
  <conditionalFormatting sqref="H164">
    <cfRule type="expression" dxfId="901" priority="1287">
      <formula>H164=""</formula>
    </cfRule>
  </conditionalFormatting>
  <conditionalFormatting sqref="I164">
    <cfRule type="expression" dxfId="900" priority="1286">
      <formula>I164=""</formula>
    </cfRule>
  </conditionalFormatting>
  <conditionalFormatting sqref="J164">
    <cfRule type="expression" dxfId="899" priority="1285">
      <formula>J164=""</formula>
    </cfRule>
  </conditionalFormatting>
  <conditionalFormatting sqref="K164">
    <cfRule type="expression" dxfId="898" priority="1284">
      <formula>K164=""</formula>
    </cfRule>
  </conditionalFormatting>
  <conditionalFormatting sqref="D164">
    <cfRule type="expression" dxfId="897" priority="1283">
      <formula>D164=""</formula>
    </cfRule>
  </conditionalFormatting>
  <conditionalFormatting sqref="F166">
    <cfRule type="expression" dxfId="896" priority="1282">
      <formula>F166=""</formula>
    </cfRule>
  </conditionalFormatting>
  <conditionalFormatting sqref="C168">
    <cfRule type="expression" dxfId="895" priority="1281">
      <formula>C168=""</formula>
    </cfRule>
  </conditionalFormatting>
  <conditionalFormatting sqref="E168">
    <cfRule type="expression" dxfId="894" priority="1280">
      <formula>E168=""</formula>
    </cfRule>
  </conditionalFormatting>
  <conditionalFormatting sqref="F168">
    <cfRule type="expression" dxfId="893" priority="1279">
      <formula>F168=""</formula>
    </cfRule>
  </conditionalFormatting>
  <conditionalFormatting sqref="F169">
    <cfRule type="expression" dxfId="892" priority="1278">
      <formula>F169=""</formula>
    </cfRule>
  </conditionalFormatting>
  <conditionalFormatting sqref="F191">
    <cfRule type="expression" dxfId="891" priority="1213">
      <formula>F191=""</formula>
    </cfRule>
  </conditionalFormatting>
  <conditionalFormatting sqref="F195">
    <cfRule type="expression" dxfId="890" priority="1200">
      <formula>F195=""</formula>
    </cfRule>
  </conditionalFormatting>
  <conditionalFormatting sqref="G168">
    <cfRule type="expression" dxfId="889" priority="1275">
      <formula>G168=""</formula>
    </cfRule>
  </conditionalFormatting>
  <conditionalFormatting sqref="H168">
    <cfRule type="expression" dxfId="888" priority="1274">
      <formula>H168=""</formula>
    </cfRule>
  </conditionalFormatting>
  <conditionalFormatting sqref="I168">
    <cfRule type="expression" dxfId="887" priority="1273">
      <formula>I168=""</formula>
    </cfRule>
  </conditionalFormatting>
  <conditionalFormatting sqref="J168">
    <cfRule type="expression" dxfId="886" priority="1272">
      <formula>J168=""</formula>
    </cfRule>
  </conditionalFormatting>
  <conditionalFormatting sqref="K168">
    <cfRule type="expression" dxfId="885" priority="1271">
      <formula>K168=""</formula>
    </cfRule>
  </conditionalFormatting>
  <conditionalFormatting sqref="D168">
    <cfRule type="expression" dxfId="884" priority="1270">
      <formula>D168=""</formula>
    </cfRule>
  </conditionalFormatting>
  <conditionalFormatting sqref="F170">
    <cfRule type="expression" dxfId="883" priority="1269">
      <formula>F170=""</formula>
    </cfRule>
  </conditionalFormatting>
  <conditionalFormatting sqref="C172">
    <cfRule type="expression" dxfId="882" priority="1268">
      <formula>C172=""</formula>
    </cfRule>
  </conditionalFormatting>
  <conditionalFormatting sqref="E172">
    <cfRule type="expression" dxfId="881" priority="1267">
      <formula>E172=""</formula>
    </cfRule>
  </conditionalFormatting>
  <conditionalFormatting sqref="F172">
    <cfRule type="expression" dxfId="880" priority="1266">
      <formula>F172=""</formula>
    </cfRule>
  </conditionalFormatting>
  <conditionalFormatting sqref="F173">
    <cfRule type="expression" dxfId="879" priority="1265">
      <formula>F173=""</formula>
    </cfRule>
  </conditionalFormatting>
  <conditionalFormatting sqref="F201">
    <cfRule type="expression" dxfId="878" priority="1171">
      <formula>F201=""</formula>
    </cfRule>
  </conditionalFormatting>
  <conditionalFormatting sqref="F175">
    <cfRule type="expression" dxfId="877" priority="1263">
      <formula>F175=""</formula>
    </cfRule>
  </conditionalFormatting>
  <conditionalFormatting sqref="G172">
    <cfRule type="expression" dxfId="876" priority="1262">
      <formula>G172=""</formula>
    </cfRule>
  </conditionalFormatting>
  <conditionalFormatting sqref="H172">
    <cfRule type="expression" dxfId="875" priority="1261">
      <formula>H172=""</formula>
    </cfRule>
  </conditionalFormatting>
  <conditionalFormatting sqref="I172">
    <cfRule type="expression" dxfId="874" priority="1260">
      <formula>I172=""</formula>
    </cfRule>
  </conditionalFormatting>
  <conditionalFormatting sqref="J172">
    <cfRule type="expression" dxfId="873" priority="1259">
      <formula>J172=""</formula>
    </cfRule>
  </conditionalFormatting>
  <conditionalFormatting sqref="K172">
    <cfRule type="expression" dxfId="872" priority="1258">
      <formula>K172=""</formula>
    </cfRule>
  </conditionalFormatting>
  <conditionalFormatting sqref="D172">
    <cfRule type="expression" dxfId="871" priority="1257">
      <formula>D172=""</formula>
    </cfRule>
  </conditionalFormatting>
  <conditionalFormatting sqref="C176">
    <cfRule type="expression" dxfId="870" priority="1256">
      <formula>C176=""</formula>
    </cfRule>
  </conditionalFormatting>
  <conditionalFormatting sqref="E176">
    <cfRule type="expression" dxfId="869" priority="1255">
      <formula>E176=""</formula>
    </cfRule>
  </conditionalFormatting>
  <conditionalFormatting sqref="F176">
    <cfRule type="expression" dxfId="868" priority="1254">
      <formula>F176=""</formula>
    </cfRule>
  </conditionalFormatting>
  <conditionalFormatting sqref="F177">
    <cfRule type="expression" dxfId="867" priority="1253">
      <formula>F177=""</formula>
    </cfRule>
  </conditionalFormatting>
  <conditionalFormatting sqref="F205">
    <cfRule type="expression" dxfId="866" priority="1158">
      <formula>F205=""</formula>
    </cfRule>
  </conditionalFormatting>
  <conditionalFormatting sqref="F179">
    <cfRule type="expression" dxfId="865" priority="1251">
      <formula>F179=""</formula>
    </cfRule>
  </conditionalFormatting>
  <conditionalFormatting sqref="G176">
    <cfRule type="expression" dxfId="864" priority="1250">
      <formula>G176=""</formula>
    </cfRule>
  </conditionalFormatting>
  <conditionalFormatting sqref="H176">
    <cfRule type="expression" dxfId="863" priority="1249">
      <formula>H176=""</formula>
    </cfRule>
  </conditionalFormatting>
  <conditionalFormatting sqref="I176">
    <cfRule type="expression" dxfId="862" priority="1248">
      <formula>I176=""</formula>
    </cfRule>
  </conditionalFormatting>
  <conditionalFormatting sqref="J176">
    <cfRule type="expression" dxfId="861" priority="1247">
      <formula>J176=""</formula>
    </cfRule>
  </conditionalFormatting>
  <conditionalFormatting sqref="K176">
    <cfRule type="expression" dxfId="860" priority="1246">
      <formula>K176=""</formula>
    </cfRule>
  </conditionalFormatting>
  <conditionalFormatting sqref="D176">
    <cfRule type="expression" dxfId="859" priority="1245">
      <formula>D176=""</formula>
    </cfRule>
  </conditionalFormatting>
  <conditionalFormatting sqref="C180">
    <cfRule type="expression" dxfId="858" priority="1244">
      <formula>C180=""</formula>
    </cfRule>
  </conditionalFormatting>
  <conditionalFormatting sqref="E180">
    <cfRule type="expression" dxfId="857" priority="1243">
      <formula>E180=""</formula>
    </cfRule>
  </conditionalFormatting>
  <conditionalFormatting sqref="F180">
    <cfRule type="expression" dxfId="856" priority="1242">
      <formula>F180=""</formula>
    </cfRule>
  </conditionalFormatting>
  <conditionalFormatting sqref="F181">
    <cfRule type="expression" dxfId="855" priority="1241">
      <formula>F181=""</formula>
    </cfRule>
  </conditionalFormatting>
  <conditionalFormatting sqref="G210">
    <cfRule type="expression" dxfId="854" priority="1107">
      <formula>G210=""</formula>
    </cfRule>
  </conditionalFormatting>
  <conditionalFormatting sqref="G180">
    <cfRule type="expression" dxfId="853" priority="1238">
      <formula>G180=""</formula>
    </cfRule>
  </conditionalFormatting>
  <conditionalFormatting sqref="H180">
    <cfRule type="expression" dxfId="852" priority="1237">
      <formula>H180=""</formula>
    </cfRule>
  </conditionalFormatting>
  <conditionalFormatting sqref="I180">
    <cfRule type="expression" dxfId="851" priority="1236">
      <formula>I180=""</formula>
    </cfRule>
  </conditionalFormatting>
  <conditionalFormatting sqref="J180">
    <cfRule type="expression" dxfId="850" priority="1235">
      <formula>J180=""</formula>
    </cfRule>
  </conditionalFormatting>
  <conditionalFormatting sqref="K180">
    <cfRule type="expression" dxfId="849" priority="1234">
      <formula>K180=""</formula>
    </cfRule>
  </conditionalFormatting>
  <conditionalFormatting sqref="D180">
    <cfRule type="expression" dxfId="848" priority="1233">
      <formula>D180=""</formula>
    </cfRule>
  </conditionalFormatting>
  <conditionalFormatting sqref="F182">
    <cfRule type="expression" dxfId="847" priority="1232">
      <formula>F182=""</formula>
    </cfRule>
  </conditionalFormatting>
  <conditionalFormatting sqref="C184">
    <cfRule type="expression" dxfId="846" priority="1231">
      <formula>C184=""</formula>
    </cfRule>
  </conditionalFormatting>
  <conditionalFormatting sqref="E184">
    <cfRule type="expression" dxfId="845" priority="1230">
      <formula>E184=""</formula>
    </cfRule>
  </conditionalFormatting>
  <conditionalFormatting sqref="F184">
    <cfRule type="expression" dxfId="844" priority="1229">
      <formula>F184=""</formula>
    </cfRule>
  </conditionalFormatting>
  <conditionalFormatting sqref="F185">
    <cfRule type="expression" dxfId="843" priority="1228">
      <formula>F185=""</formula>
    </cfRule>
  </conditionalFormatting>
  <conditionalFormatting sqref="G184">
    <cfRule type="expression" dxfId="842" priority="1225">
      <formula>G184=""</formula>
    </cfRule>
  </conditionalFormatting>
  <conditionalFormatting sqref="H184">
    <cfRule type="expression" dxfId="841" priority="1224">
      <formula>H184=""</formula>
    </cfRule>
  </conditionalFormatting>
  <conditionalFormatting sqref="I184">
    <cfRule type="expression" dxfId="840" priority="1223">
      <formula>I184=""</formula>
    </cfRule>
  </conditionalFormatting>
  <conditionalFormatting sqref="J184">
    <cfRule type="expression" dxfId="839" priority="1222">
      <formula>J184=""</formula>
    </cfRule>
  </conditionalFormatting>
  <conditionalFormatting sqref="K184">
    <cfRule type="expression" dxfId="838" priority="1221">
      <formula>K184=""</formula>
    </cfRule>
  </conditionalFormatting>
  <conditionalFormatting sqref="D184">
    <cfRule type="expression" dxfId="837" priority="1220">
      <formula>D184=""</formula>
    </cfRule>
  </conditionalFormatting>
  <conditionalFormatting sqref="F186">
    <cfRule type="expression" dxfId="836" priority="1219">
      <formula>F186=""</formula>
    </cfRule>
  </conditionalFormatting>
  <conditionalFormatting sqref="C188">
    <cfRule type="expression" dxfId="835" priority="1218">
      <formula>C188=""</formula>
    </cfRule>
  </conditionalFormatting>
  <conditionalFormatting sqref="E188">
    <cfRule type="expression" dxfId="834" priority="1217">
      <formula>E188=""</formula>
    </cfRule>
  </conditionalFormatting>
  <conditionalFormatting sqref="F188">
    <cfRule type="expression" dxfId="833" priority="1216">
      <formula>F188=""</formula>
    </cfRule>
  </conditionalFormatting>
  <conditionalFormatting sqref="F189">
    <cfRule type="expression" dxfId="832" priority="1215">
      <formula>F189=""</formula>
    </cfRule>
  </conditionalFormatting>
  <conditionalFormatting sqref="G188">
    <cfRule type="expression" dxfId="831" priority="1212">
      <formula>G188=""</formula>
    </cfRule>
  </conditionalFormatting>
  <conditionalFormatting sqref="H188">
    <cfRule type="expression" dxfId="830" priority="1211">
      <formula>H188=""</formula>
    </cfRule>
  </conditionalFormatting>
  <conditionalFormatting sqref="I188">
    <cfRule type="expression" dxfId="829" priority="1210">
      <formula>I188=""</formula>
    </cfRule>
  </conditionalFormatting>
  <conditionalFormatting sqref="J188">
    <cfRule type="expression" dxfId="828" priority="1209">
      <formula>J188=""</formula>
    </cfRule>
  </conditionalFormatting>
  <conditionalFormatting sqref="K188">
    <cfRule type="expression" dxfId="827" priority="1208">
      <formula>K188=""</formula>
    </cfRule>
  </conditionalFormatting>
  <conditionalFormatting sqref="D188">
    <cfRule type="expression" dxfId="826" priority="1207">
      <formula>D188=""</formula>
    </cfRule>
  </conditionalFormatting>
  <conditionalFormatting sqref="F190">
    <cfRule type="expression" dxfId="825" priority="1206">
      <formula>F190=""</formula>
    </cfRule>
  </conditionalFormatting>
  <conditionalFormatting sqref="C192">
    <cfRule type="expression" dxfId="824" priority="1205">
      <formula>C192=""</formula>
    </cfRule>
  </conditionalFormatting>
  <conditionalFormatting sqref="E192">
    <cfRule type="expression" dxfId="823" priority="1204">
      <formula>E192=""</formula>
    </cfRule>
  </conditionalFormatting>
  <conditionalFormatting sqref="F192">
    <cfRule type="expression" dxfId="822" priority="1203">
      <formula>F192=""</formula>
    </cfRule>
  </conditionalFormatting>
  <conditionalFormatting sqref="F193">
    <cfRule type="expression" dxfId="821" priority="1202">
      <formula>F193=""</formula>
    </cfRule>
  </conditionalFormatting>
  <conditionalFormatting sqref="G192">
    <cfRule type="expression" dxfId="820" priority="1199">
      <formula>G192=""</formula>
    </cfRule>
  </conditionalFormatting>
  <conditionalFormatting sqref="H192">
    <cfRule type="expression" dxfId="819" priority="1198">
      <formula>H192=""</formula>
    </cfRule>
  </conditionalFormatting>
  <conditionalFormatting sqref="I192">
    <cfRule type="expression" dxfId="818" priority="1197">
      <formula>I192=""</formula>
    </cfRule>
  </conditionalFormatting>
  <conditionalFormatting sqref="J192">
    <cfRule type="expression" dxfId="817" priority="1196">
      <formula>J192=""</formula>
    </cfRule>
  </conditionalFormatting>
  <conditionalFormatting sqref="K192">
    <cfRule type="expression" dxfId="816" priority="1195">
      <formula>K192=""</formula>
    </cfRule>
  </conditionalFormatting>
  <conditionalFormatting sqref="D192">
    <cfRule type="expression" dxfId="815" priority="1194">
      <formula>D192=""</formula>
    </cfRule>
  </conditionalFormatting>
  <conditionalFormatting sqref="F194">
    <cfRule type="expression" dxfId="814" priority="1193">
      <formula>F194=""</formula>
    </cfRule>
  </conditionalFormatting>
  <conditionalFormatting sqref="E198">
    <cfRule type="expression" dxfId="813" priority="1175">
      <formula>E198=""</formula>
    </cfRule>
  </conditionalFormatting>
  <conditionalFormatting sqref="F198">
    <cfRule type="expression" dxfId="812" priority="1174">
      <formula>F198=""</formula>
    </cfRule>
  </conditionalFormatting>
  <conditionalFormatting sqref="F199">
    <cfRule type="expression" dxfId="811" priority="1173">
      <formula>F199=""</formula>
    </cfRule>
  </conditionalFormatting>
  <conditionalFormatting sqref="F202">
    <cfRule type="expression" dxfId="810" priority="1161">
      <formula>F202=""</formula>
    </cfRule>
  </conditionalFormatting>
  <conditionalFormatting sqref="F203">
    <cfRule type="expression" dxfId="809" priority="1160">
      <formula>F203=""</formula>
    </cfRule>
  </conditionalFormatting>
  <conditionalFormatting sqref="F215">
    <cfRule type="expression" dxfId="808" priority="1096">
      <formula>F215=""</formula>
    </cfRule>
  </conditionalFormatting>
  <conditionalFormatting sqref="H198">
    <cfRule type="expression" dxfId="807" priority="1169">
      <formula>H198=""</formula>
    </cfRule>
  </conditionalFormatting>
  <conditionalFormatting sqref="I198">
    <cfRule type="expression" dxfId="806" priority="1168">
      <formula>I198=""</formula>
    </cfRule>
  </conditionalFormatting>
  <conditionalFormatting sqref="J198">
    <cfRule type="expression" dxfId="805" priority="1167">
      <formula>J198=""</formula>
    </cfRule>
  </conditionalFormatting>
  <conditionalFormatting sqref="K198">
    <cfRule type="expression" dxfId="804" priority="1166">
      <formula>K198=""</formula>
    </cfRule>
  </conditionalFormatting>
  <conditionalFormatting sqref="D198">
    <cfRule type="expression" dxfId="803" priority="1165">
      <formula>D198=""</formula>
    </cfRule>
  </conditionalFormatting>
  <conditionalFormatting sqref="F200">
    <cfRule type="expression" dxfId="802" priority="1164">
      <formula>F200=""</formula>
    </cfRule>
  </conditionalFormatting>
  <conditionalFormatting sqref="F197">
    <cfRule type="expression" dxfId="801" priority="1178">
      <formula>F197="Název dílu"</formula>
    </cfRule>
  </conditionalFormatting>
  <conditionalFormatting sqref="C197">
    <cfRule type="expression" dxfId="800" priority="1177">
      <formula>C197="Kód dílu"</formula>
    </cfRule>
  </conditionalFormatting>
  <conditionalFormatting sqref="C198">
    <cfRule type="expression" dxfId="799" priority="1176">
      <formula>C198=""</formula>
    </cfRule>
  </conditionalFormatting>
  <conditionalFormatting sqref="E202">
    <cfRule type="expression" dxfId="798" priority="1162">
      <formula>E202=""</formula>
    </cfRule>
  </conditionalFormatting>
  <conditionalFormatting sqref="F206">
    <cfRule type="expression" dxfId="797" priority="1148">
      <formula>F206=""</formula>
    </cfRule>
  </conditionalFormatting>
  <conditionalFormatting sqref="F207">
    <cfRule type="expression" dxfId="796" priority="1147">
      <formula>F207=""</formula>
    </cfRule>
  </conditionalFormatting>
  <conditionalFormatting sqref="G198">
    <cfRule type="expression" dxfId="795" priority="1170">
      <formula>G198=""</formula>
    </cfRule>
  </conditionalFormatting>
  <conditionalFormatting sqref="H202">
    <cfRule type="expression" dxfId="794" priority="1156">
      <formula>H202=""</formula>
    </cfRule>
  </conditionalFormatting>
  <conditionalFormatting sqref="I202">
    <cfRule type="expression" dxfId="793" priority="1155">
      <formula>I202=""</formula>
    </cfRule>
  </conditionalFormatting>
  <conditionalFormatting sqref="J202">
    <cfRule type="expression" dxfId="792" priority="1154">
      <formula>J202=""</formula>
    </cfRule>
  </conditionalFormatting>
  <conditionalFormatting sqref="K202">
    <cfRule type="expression" dxfId="791" priority="1153">
      <formula>K202=""</formula>
    </cfRule>
  </conditionalFormatting>
  <conditionalFormatting sqref="D202">
    <cfRule type="expression" dxfId="790" priority="1152">
      <formula>D202=""</formula>
    </cfRule>
  </conditionalFormatting>
  <conditionalFormatting sqref="F204">
    <cfRule type="expression" dxfId="789" priority="1151">
      <formula>F204=""</formula>
    </cfRule>
  </conditionalFormatting>
  <conditionalFormatting sqref="C202">
    <cfRule type="expression" dxfId="788" priority="1163">
      <formula>C202=""</formula>
    </cfRule>
  </conditionalFormatting>
  <conditionalFormatting sqref="E206">
    <cfRule type="expression" dxfId="787" priority="1149">
      <formula>E206=""</formula>
    </cfRule>
  </conditionalFormatting>
  <conditionalFormatting sqref="F211">
    <cfRule type="expression" dxfId="786" priority="1110">
      <formula>F211=""</formula>
    </cfRule>
  </conditionalFormatting>
  <conditionalFormatting sqref="F214">
    <cfRule type="expression" dxfId="785" priority="1097">
      <formula>F214=""</formula>
    </cfRule>
  </conditionalFormatting>
  <conditionalFormatting sqref="G202">
    <cfRule type="expression" dxfId="784" priority="1157">
      <formula>G202=""</formula>
    </cfRule>
  </conditionalFormatting>
  <conditionalFormatting sqref="H206">
    <cfRule type="expression" dxfId="783" priority="1143">
      <formula>H206=""</formula>
    </cfRule>
  </conditionalFormatting>
  <conditionalFormatting sqref="I206">
    <cfRule type="expression" dxfId="782" priority="1142">
      <formula>I206=""</formula>
    </cfRule>
  </conditionalFormatting>
  <conditionalFormatting sqref="J206">
    <cfRule type="expression" dxfId="781" priority="1141">
      <formula>J206=""</formula>
    </cfRule>
  </conditionalFormatting>
  <conditionalFormatting sqref="K206">
    <cfRule type="expression" dxfId="780" priority="1140">
      <formula>K206=""</formula>
    </cfRule>
  </conditionalFormatting>
  <conditionalFormatting sqref="D206">
    <cfRule type="expression" dxfId="779" priority="1139">
      <formula>D206=""</formula>
    </cfRule>
  </conditionalFormatting>
  <conditionalFormatting sqref="F208">
    <cfRule type="expression" dxfId="778" priority="1138">
      <formula>F208=""</formula>
    </cfRule>
  </conditionalFormatting>
  <conditionalFormatting sqref="C206">
    <cfRule type="expression" dxfId="777" priority="1150">
      <formula>C206=""</formula>
    </cfRule>
  </conditionalFormatting>
  <conditionalFormatting sqref="F210">
    <cfRule type="expression" dxfId="776" priority="1111">
      <formula>F210=""</formula>
    </cfRule>
  </conditionalFormatting>
  <conditionalFormatting sqref="G206">
    <cfRule type="expression" dxfId="775" priority="1144">
      <formula>G206=""</formula>
    </cfRule>
  </conditionalFormatting>
  <conditionalFormatting sqref="I210">
    <cfRule type="expression" dxfId="774" priority="1105">
      <formula>I210=""</formula>
    </cfRule>
  </conditionalFormatting>
  <conditionalFormatting sqref="J210">
    <cfRule type="expression" dxfId="773" priority="1104">
      <formula>J210=""</formula>
    </cfRule>
  </conditionalFormatting>
  <conditionalFormatting sqref="K210">
    <cfRule type="expression" dxfId="772" priority="1103">
      <formula>K210=""</formula>
    </cfRule>
  </conditionalFormatting>
  <conditionalFormatting sqref="D210">
    <cfRule type="expression" dxfId="771" priority="1102">
      <formula>D210=""</formula>
    </cfRule>
  </conditionalFormatting>
  <conditionalFormatting sqref="F213">
    <cfRule type="expression" dxfId="770" priority="1101">
      <formula>F213=""</formula>
    </cfRule>
  </conditionalFormatting>
  <conditionalFormatting sqref="C210">
    <cfRule type="expression" dxfId="769" priority="1113">
      <formula>C210=""</formula>
    </cfRule>
  </conditionalFormatting>
  <conditionalFormatting sqref="H210">
    <cfRule type="expression" dxfId="768" priority="1106">
      <formula>H210=""</formula>
    </cfRule>
  </conditionalFormatting>
  <conditionalFormatting sqref="E210">
    <cfRule type="expression" dxfId="767" priority="1112">
      <formula>E210=""</formula>
    </cfRule>
  </conditionalFormatting>
  <conditionalFormatting sqref="C214">
    <cfRule type="expression" dxfId="766" priority="1099">
      <formula>C214=""</formula>
    </cfRule>
  </conditionalFormatting>
  <conditionalFormatting sqref="F212">
    <cfRule type="expression" dxfId="765" priority="1100">
      <formula>F212=""</formula>
    </cfRule>
  </conditionalFormatting>
  <conditionalFormatting sqref="F217">
    <cfRule type="expression" dxfId="764" priority="1094">
      <formula>F217=""</formula>
    </cfRule>
  </conditionalFormatting>
  <conditionalFormatting sqref="G214">
    <cfRule type="expression" dxfId="763" priority="1093">
      <formula>G214=""</formula>
    </cfRule>
  </conditionalFormatting>
  <conditionalFormatting sqref="H214">
    <cfRule type="expression" dxfId="762" priority="1092">
      <formula>H214=""</formula>
    </cfRule>
  </conditionalFormatting>
  <conditionalFormatting sqref="I214">
    <cfRule type="expression" dxfId="761" priority="1091">
      <formula>I214=""</formula>
    </cfRule>
  </conditionalFormatting>
  <conditionalFormatting sqref="J214">
    <cfRule type="expression" dxfId="760" priority="1090">
      <formula>J214=""</formula>
    </cfRule>
  </conditionalFormatting>
  <conditionalFormatting sqref="E214">
    <cfRule type="expression" dxfId="759" priority="1098">
      <formula>E214=""</formula>
    </cfRule>
  </conditionalFormatting>
  <conditionalFormatting sqref="K214">
    <cfRule type="expression" dxfId="758" priority="1089">
      <formula>K214=""</formula>
    </cfRule>
  </conditionalFormatting>
  <conditionalFormatting sqref="D214">
    <cfRule type="expression" dxfId="757" priority="1088">
      <formula>D214=""</formula>
    </cfRule>
  </conditionalFormatting>
  <conditionalFormatting sqref="F221">
    <cfRule type="expression" dxfId="756" priority="1081">
      <formula>F221=""</formula>
    </cfRule>
  </conditionalFormatting>
  <conditionalFormatting sqref="F216">
    <cfRule type="expression" dxfId="755" priority="1087">
      <formula>F216=""</formula>
    </cfRule>
  </conditionalFormatting>
  <conditionalFormatting sqref="C218">
    <cfRule type="expression" dxfId="754" priority="1086">
      <formula>C218=""</formula>
    </cfRule>
  </conditionalFormatting>
  <conditionalFormatting sqref="E218">
    <cfRule type="expression" dxfId="753" priority="1085">
      <formula>E218=""</formula>
    </cfRule>
  </conditionalFormatting>
  <conditionalFormatting sqref="F218">
    <cfRule type="expression" dxfId="752" priority="1084">
      <formula>F218=""</formula>
    </cfRule>
  </conditionalFormatting>
  <conditionalFormatting sqref="F219">
    <cfRule type="expression" dxfId="751" priority="1083">
      <formula>F219=""</formula>
    </cfRule>
  </conditionalFormatting>
  <conditionalFormatting sqref="F225">
    <cfRule type="expression" dxfId="750" priority="1068">
      <formula>F225=""</formula>
    </cfRule>
  </conditionalFormatting>
  <conditionalFormatting sqref="G218">
    <cfRule type="expression" dxfId="749" priority="1080">
      <formula>G218=""</formula>
    </cfRule>
  </conditionalFormatting>
  <conditionalFormatting sqref="H218">
    <cfRule type="expression" dxfId="748" priority="1079">
      <formula>H218=""</formula>
    </cfRule>
  </conditionalFormatting>
  <conditionalFormatting sqref="I218">
    <cfRule type="expression" dxfId="747" priority="1078">
      <formula>I218=""</formula>
    </cfRule>
  </conditionalFormatting>
  <conditionalFormatting sqref="J218">
    <cfRule type="expression" dxfId="746" priority="1077">
      <formula>J218=""</formula>
    </cfRule>
  </conditionalFormatting>
  <conditionalFormatting sqref="K218">
    <cfRule type="expression" dxfId="745" priority="1076">
      <formula>K218=""</formula>
    </cfRule>
  </conditionalFormatting>
  <conditionalFormatting sqref="D218">
    <cfRule type="expression" dxfId="744" priority="1075">
      <formula>D218=""</formula>
    </cfRule>
  </conditionalFormatting>
  <conditionalFormatting sqref="F220">
    <cfRule type="expression" dxfId="743" priority="1074">
      <formula>F220=""</formula>
    </cfRule>
  </conditionalFormatting>
  <conditionalFormatting sqref="C222">
    <cfRule type="expression" dxfId="742" priority="1073">
      <formula>C222=""</formula>
    </cfRule>
  </conditionalFormatting>
  <conditionalFormatting sqref="E222">
    <cfRule type="expression" dxfId="741" priority="1072">
      <formula>E222=""</formula>
    </cfRule>
  </conditionalFormatting>
  <conditionalFormatting sqref="F222">
    <cfRule type="expression" dxfId="740" priority="1071">
      <formula>F222=""</formula>
    </cfRule>
  </conditionalFormatting>
  <conditionalFormatting sqref="F223">
    <cfRule type="expression" dxfId="739" priority="1070">
      <formula>F223=""</formula>
    </cfRule>
  </conditionalFormatting>
  <conditionalFormatting sqref="G226">
    <cfRule type="expression" dxfId="738" priority="1055">
      <formula>G226=""</formula>
    </cfRule>
  </conditionalFormatting>
  <conditionalFormatting sqref="G222">
    <cfRule type="expression" dxfId="737" priority="1067">
      <formula>G222=""</formula>
    </cfRule>
  </conditionalFormatting>
  <conditionalFormatting sqref="H222">
    <cfRule type="expression" dxfId="736" priority="1066">
      <formula>H222=""</formula>
    </cfRule>
  </conditionalFormatting>
  <conditionalFormatting sqref="I222">
    <cfRule type="expression" dxfId="735" priority="1065">
      <formula>I222=""</formula>
    </cfRule>
  </conditionalFormatting>
  <conditionalFormatting sqref="J222">
    <cfRule type="expression" dxfId="734" priority="1064">
      <formula>J222=""</formula>
    </cfRule>
  </conditionalFormatting>
  <conditionalFormatting sqref="K222">
    <cfRule type="expression" dxfId="733" priority="1063">
      <formula>K222=""</formula>
    </cfRule>
  </conditionalFormatting>
  <conditionalFormatting sqref="D222">
    <cfRule type="expression" dxfId="732" priority="1062">
      <formula>D222=""</formula>
    </cfRule>
  </conditionalFormatting>
  <conditionalFormatting sqref="C226">
    <cfRule type="expression" dxfId="731" priority="1061">
      <formula>C226=""</formula>
    </cfRule>
  </conditionalFormatting>
  <conditionalFormatting sqref="F226">
    <cfRule type="expression" dxfId="730" priority="1059">
      <formula>F226=""</formula>
    </cfRule>
  </conditionalFormatting>
  <conditionalFormatting sqref="F227">
    <cfRule type="expression" dxfId="729" priority="1058">
      <formula>F227=""</formula>
    </cfRule>
  </conditionalFormatting>
  <conditionalFormatting sqref="F229">
    <cfRule type="expression" dxfId="728" priority="1056">
      <formula>F229=""</formula>
    </cfRule>
  </conditionalFormatting>
  <conditionalFormatting sqref="G230">
    <cfRule type="expression" dxfId="727" priority="1042">
      <formula>G230=""</formula>
    </cfRule>
  </conditionalFormatting>
  <conditionalFormatting sqref="H226">
    <cfRule type="expression" dxfId="726" priority="1054">
      <formula>H226=""</formula>
    </cfRule>
  </conditionalFormatting>
  <conditionalFormatting sqref="I226">
    <cfRule type="expression" dxfId="725" priority="1053">
      <formula>I226=""</formula>
    </cfRule>
  </conditionalFormatting>
  <conditionalFormatting sqref="J226">
    <cfRule type="expression" dxfId="724" priority="1052">
      <formula>J226=""</formula>
    </cfRule>
  </conditionalFormatting>
  <conditionalFormatting sqref="K226">
    <cfRule type="expression" dxfId="723" priority="1051">
      <formula>K226=""</formula>
    </cfRule>
  </conditionalFormatting>
  <conditionalFormatting sqref="D226">
    <cfRule type="expression" dxfId="722" priority="1050">
      <formula>D226=""</formula>
    </cfRule>
  </conditionalFormatting>
  <conditionalFormatting sqref="F224">
    <cfRule type="expression" dxfId="721" priority="1049">
      <formula>F224=""</formula>
    </cfRule>
  </conditionalFormatting>
  <conditionalFormatting sqref="C230">
    <cfRule type="expression" dxfId="720" priority="1048">
      <formula>C230=""</formula>
    </cfRule>
  </conditionalFormatting>
  <conditionalFormatting sqref="F235">
    <cfRule type="expression" dxfId="719" priority="1032">
      <formula>F235=""</formula>
    </cfRule>
  </conditionalFormatting>
  <conditionalFormatting sqref="F230">
    <cfRule type="expression" dxfId="718" priority="1046">
      <formula>F230=""</formula>
    </cfRule>
  </conditionalFormatting>
  <conditionalFormatting sqref="F231">
    <cfRule type="expression" dxfId="717" priority="1045">
      <formula>F231=""</formula>
    </cfRule>
  </conditionalFormatting>
  <conditionalFormatting sqref="F233">
    <cfRule type="expression" dxfId="716" priority="1043">
      <formula>F233=""</formula>
    </cfRule>
  </conditionalFormatting>
  <conditionalFormatting sqref="F237">
    <cfRule type="expression" dxfId="715" priority="1030">
      <formula>F237=""</formula>
    </cfRule>
  </conditionalFormatting>
  <conditionalFormatting sqref="G234">
    <cfRule type="expression" dxfId="714" priority="1029">
      <formula>G234=""</formula>
    </cfRule>
  </conditionalFormatting>
  <conditionalFormatting sqref="H230">
    <cfRule type="expression" dxfId="713" priority="1041">
      <formula>H230=""</formula>
    </cfRule>
  </conditionalFormatting>
  <conditionalFormatting sqref="I230">
    <cfRule type="expression" dxfId="712" priority="1040">
      <formula>I230=""</formula>
    </cfRule>
  </conditionalFormatting>
  <conditionalFormatting sqref="J230">
    <cfRule type="expression" dxfId="711" priority="1039">
      <formula>J230=""</formula>
    </cfRule>
  </conditionalFormatting>
  <conditionalFormatting sqref="K230">
    <cfRule type="expression" dxfId="710" priority="1038">
      <formula>K230=""</formula>
    </cfRule>
  </conditionalFormatting>
  <conditionalFormatting sqref="D230">
    <cfRule type="expression" dxfId="709" priority="1037">
      <formula>D230=""</formula>
    </cfRule>
  </conditionalFormatting>
  <conditionalFormatting sqref="F232">
    <cfRule type="expression" dxfId="708" priority="1036">
      <formula>F232=""</formula>
    </cfRule>
  </conditionalFormatting>
  <conditionalFormatting sqref="C234">
    <cfRule type="expression" dxfId="707" priority="1035">
      <formula>C234=""</formula>
    </cfRule>
  </conditionalFormatting>
  <conditionalFormatting sqref="E234">
    <cfRule type="expression" dxfId="706" priority="1034">
      <formula>E234=""</formula>
    </cfRule>
  </conditionalFormatting>
  <conditionalFormatting sqref="F234">
    <cfRule type="expression" dxfId="705" priority="1033">
      <formula>F234=""</formula>
    </cfRule>
  </conditionalFormatting>
  <conditionalFormatting sqref="F241">
    <cfRule type="expression" dxfId="704" priority="1017">
      <formula>F241=""</formula>
    </cfRule>
  </conditionalFormatting>
  <conditionalFormatting sqref="D242">
    <cfRule type="expression" dxfId="703" priority="998">
      <formula>D242=""</formula>
    </cfRule>
  </conditionalFormatting>
  <conditionalFormatting sqref="H234">
    <cfRule type="expression" dxfId="702" priority="1028">
      <formula>H234=""</formula>
    </cfRule>
  </conditionalFormatting>
  <conditionalFormatting sqref="I234">
    <cfRule type="expression" dxfId="701" priority="1027">
      <formula>I234=""</formula>
    </cfRule>
  </conditionalFormatting>
  <conditionalFormatting sqref="J234">
    <cfRule type="expression" dxfId="700" priority="1026">
      <formula>J234=""</formula>
    </cfRule>
  </conditionalFormatting>
  <conditionalFormatting sqref="K234">
    <cfRule type="expression" dxfId="699" priority="1025">
      <formula>K234=""</formula>
    </cfRule>
  </conditionalFormatting>
  <conditionalFormatting sqref="D234">
    <cfRule type="expression" dxfId="698" priority="1024">
      <formula>D234=""</formula>
    </cfRule>
  </conditionalFormatting>
  <conditionalFormatting sqref="F236">
    <cfRule type="expression" dxfId="697" priority="1023">
      <formula>F236=""</formula>
    </cfRule>
  </conditionalFormatting>
  <conditionalFormatting sqref="C238">
    <cfRule type="expression" dxfId="696" priority="1022">
      <formula>C238=""</formula>
    </cfRule>
  </conditionalFormatting>
  <conditionalFormatting sqref="E238">
    <cfRule type="expression" dxfId="695" priority="1021">
      <formula>E238=""</formula>
    </cfRule>
  </conditionalFormatting>
  <conditionalFormatting sqref="F238">
    <cfRule type="expression" dxfId="694" priority="1020">
      <formula>F238=""</formula>
    </cfRule>
  </conditionalFormatting>
  <conditionalFormatting sqref="F239">
    <cfRule type="expression" dxfId="693" priority="1019">
      <formula>F239=""</formula>
    </cfRule>
  </conditionalFormatting>
  <conditionalFormatting sqref="G238">
    <cfRule type="expression" dxfId="692" priority="1016">
      <formula>G238=""</formula>
    </cfRule>
  </conditionalFormatting>
  <conditionalFormatting sqref="H238">
    <cfRule type="expression" dxfId="691" priority="1015">
      <formula>H238=""</formula>
    </cfRule>
  </conditionalFormatting>
  <conditionalFormatting sqref="I238">
    <cfRule type="expression" dxfId="690" priority="1014">
      <formula>I238=""</formula>
    </cfRule>
  </conditionalFormatting>
  <conditionalFormatting sqref="J238">
    <cfRule type="expression" dxfId="689" priority="1013">
      <formula>J238=""</formula>
    </cfRule>
  </conditionalFormatting>
  <conditionalFormatting sqref="K238">
    <cfRule type="expression" dxfId="688" priority="1012">
      <formula>K238=""</formula>
    </cfRule>
  </conditionalFormatting>
  <conditionalFormatting sqref="D238">
    <cfRule type="expression" dxfId="687" priority="1011">
      <formula>D238=""</formula>
    </cfRule>
  </conditionalFormatting>
  <conditionalFormatting sqref="F240">
    <cfRule type="expression" dxfId="686" priority="1010">
      <formula>F240=""</formula>
    </cfRule>
  </conditionalFormatting>
  <conditionalFormatting sqref="C242">
    <cfRule type="expression" dxfId="685" priority="1009">
      <formula>C242=""</formula>
    </cfRule>
  </conditionalFormatting>
  <conditionalFormatting sqref="E242">
    <cfRule type="expression" dxfId="684" priority="1008">
      <formula>E242=""</formula>
    </cfRule>
  </conditionalFormatting>
  <conditionalFormatting sqref="F242">
    <cfRule type="expression" dxfId="683" priority="1007">
      <formula>F242=""</formula>
    </cfRule>
  </conditionalFormatting>
  <conditionalFormatting sqref="F243">
    <cfRule type="expression" dxfId="682" priority="1006">
      <formula>F243=""</formula>
    </cfRule>
  </conditionalFormatting>
  <conditionalFormatting sqref="F245">
    <cfRule type="expression" dxfId="681" priority="1004">
      <formula>F245=""</formula>
    </cfRule>
  </conditionalFormatting>
  <conditionalFormatting sqref="G242">
    <cfRule type="expression" dxfId="680" priority="1003">
      <formula>G242=""</formula>
    </cfRule>
  </conditionalFormatting>
  <conditionalFormatting sqref="H242">
    <cfRule type="expression" dxfId="679" priority="1002">
      <formula>H242=""</formula>
    </cfRule>
  </conditionalFormatting>
  <conditionalFormatting sqref="I242">
    <cfRule type="expression" dxfId="678" priority="1001">
      <formula>I242=""</formula>
    </cfRule>
  </conditionalFormatting>
  <conditionalFormatting sqref="J242">
    <cfRule type="expression" dxfId="677" priority="1000">
      <formula>J242=""</formula>
    </cfRule>
  </conditionalFormatting>
  <conditionalFormatting sqref="K242">
    <cfRule type="expression" dxfId="676" priority="999">
      <formula>K242=""</formula>
    </cfRule>
  </conditionalFormatting>
  <conditionalFormatting sqref="C250">
    <cfRule type="expression" dxfId="675" priority="985">
      <formula>C250=""</formula>
    </cfRule>
  </conditionalFormatting>
  <conditionalFormatting sqref="C246">
    <cfRule type="expression" dxfId="674" priority="997">
      <formula>C246=""</formula>
    </cfRule>
  </conditionalFormatting>
  <conditionalFormatting sqref="E246">
    <cfRule type="expression" dxfId="673" priority="996">
      <formula>E246=""</formula>
    </cfRule>
  </conditionalFormatting>
  <conditionalFormatting sqref="F246">
    <cfRule type="expression" dxfId="672" priority="995">
      <formula>F246=""</formula>
    </cfRule>
  </conditionalFormatting>
  <conditionalFormatting sqref="F247">
    <cfRule type="expression" dxfId="671" priority="994">
      <formula>F247=""</formula>
    </cfRule>
  </conditionalFormatting>
  <conditionalFormatting sqref="K246">
    <cfRule type="expression" dxfId="670" priority="987">
      <formula>K246=""</formula>
    </cfRule>
  </conditionalFormatting>
  <conditionalFormatting sqref="F249">
    <cfRule type="expression" dxfId="669" priority="992">
      <formula>F249=""</formula>
    </cfRule>
  </conditionalFormatting>
  <conditionalFormatting sqref="G246">
    <cfRule type="expression" dxfId="668" priority="991">
      <formula>G246=""</formula>
    </cfRule>
  </conditionalFormatting>
  <conditionalFormatting sqref="H246">
    <cfRule type="expression" dxfId="667" priority="990">
      <formula>H246=""</formula>
    </cfRule>
  </conditionalFormatting>
  <conditionalFormatting sqref="I246">
    <cfRule type="expression" dxfId="666" priority="989">
      <formula>I246=""</formula>
    </cfRule>
  </conditionalFormatting>
  <conditionalFormatting sqref="J246">
    <cfRule type="expression" dxfId="665" priority="988">
      <formula>J246=""</formula>
    </cfRule>
  </conditionalFormatting>
  <conditionalFormatting sqref="D250">
    <cfRule type="expression" dxfId="664" priority="974">
      <formula>D250=""</formula>
    </cfRule>
  </conditionalFormatting>
  <conditionalFormatting sqref="D246">
    <cfRule type="expression" dxfId="663" priority="986">
      <formula>D246=""</formula>
    </cfRule>
  </conditionalFormatting>
  <conditionalFormatting sqref="G250">
    <cfRule type="expression" dxfId="662" priority="973">
      <formula>G250=""</formula>
    </cfRule>
  </conditionalFormatting>
  <conditionalFormatting sqref="F252">
    <cfRule type="expression" dxfId="661" priority="970">
      <formula>F252=""</formula>
    </cfRule>
  </conditionalFormatting>
  <conditionalFormatting sqref="F250">
    <cfRule type="expression" dxfId="660" priority="983">
      <formula>F250=""</formula>
    </cfRule>
  </conditionalFormatting>
  <conditionalFormatting sqref="F251">
    <cfRule type="expression" dxfId="659" priority="982">
      <formula>F251=""</formula>
    </cfRule>
  </conditionalFormatting>
  <conditionalFormatting sqref="J250">
    <cfRule type="expression" dxfId="658" priority="976">
      <formula>J250=""</formula>
    </cfRule>
  </conditionalFormatting>
  <conditionalFormatting sqref="F253">
    <cfRule type="expression" dxfId="657" priority="980">
      <formula>F253=""</formula>
    </cfRule>
  </conditionalFormatting>
  <conditionalFormatting sqref="F248">
    <cfRule type="expression" dxfId="656" priority="971">
      <formula>F248=""</formula>
    </cfRule>
  </conditionalFormatting>
  <conditionalFormatting sqref="H250">
    <cfRule type="expression" dxfId="655" priority="978">
      <formula>H250=""</formula>
    </cfRule>
  </conditionalFormatting>
  <conditionalFormatting sqref="I250">
    <cfRule type="expression" dxfId="654" priority="977">
      <formula>I250=""</formula>
    </cfRule>
  </conditionalFormatting>
  <conditionalFormatting sqref="F276">
    <cfRule type="expression" dxfId="653" priority="963">
      <formula>F276=""</formula>
    </cfRule>
  </conditionalFormatting>
  <conditionalFormatting sqref="K250">
    <cfRule type="expression" dxfId="652" priority="975">
      <formula>K250=""</formula>
    </cfRule>
  </conditionalFormatting>
  <conditionalFormatting sqref="F277">
    <cfRule type="expression" dxfId="651" priority="962">
      <formula>F277=""</formula>
    </cfRule>
  </conditionalFormatting>
  <conditionalFormatting sqref="F279">
    <cfRule type="expression" dxfId="650" priority="960">
      <formula>F279=""</formula>
    </cfRule>
  </conditionalFormatting>
  <conditionalFormatting sqref="F244">
    <cfRule type="expression" dxfId="649" priority="972">
      <formula>F244=""</formula>
    </cfRule>
  </conditionalFormatting>
  <conditionalFormatting sqref="H276">
    <cfRule type="expression" dxfId="648" priority="958">
      <formula>H276=""</formula>
    </cfRule>
  </conditionalFormatting>
  <conditionalFormatting sqref="F275">
    <cfRule type="expression" dxfId="647" priority="967">
      <formula>F275="Název dílu"</formula>
    </cfRule>
  </conditionalFormatting>
  <conditionalFormatting sqref="C275">
    <cfRule type="expression" dxfId="646" priority="966">
      <formula>C275="Kód dílu"</formula>
    </cfRule>
  </conditionalFormatting>
  <conditionalFormatting sqref="C276">
    <cfRule type="expression" dxfId="645" priority="965">
      <formula>C276=""</formula>
    </cfRule>
  </conditionalFormatting>
  <conditionalFormatting sqref="F280">
    <cfRule type="expression" dxfId="644" priority="938">
      <formula>F280=""</formula>
    </cfRule>
  </conditionalFormatting>
  <conditionalFormatting sqref="H308">
    <cfRule type="expression" dxfId="643" priority="837">
      <formula>H308=""</formula>
    </cfRule>
  </conditionalFormatting>
  <conditionalFormatting sqref="I304">
    <cfRule type="expression" dxfId="642" priority="848">
      <formula>I304=""</formula>
    </cfRule>
  </conditionalFormatting>
  <conditionalFormatting sqref="F283">
    <cfRule type="expression" dxfId="641" priority="935">
      <formula>F283=""</formula>
    </cfRule>
  </conditionalFormatting>
  <conditionalFormatting sqref="G276">
    <cfRule type="expression" dxfId="640" priority="959">
      <formula>G276=""</formula>
    </cfRule>
  </conditionalFormatting>
  <conditionalFormatting sqref="H280">
    <cfRule type="expression" dxfId="639" priority="933">
      <formula>H280=""</formula>
    </cfRule>
  </conditionalFormatting>
  <conditionalFormatting sqref="I276">
    <cfRule type="expression" dxfId="638" priority="957">
      <formula>I276=""</formula>
    </cfRule>
  </conditionalFormatting>
  <conditionalFormatting sqref="J276">
    <cfRule type="expression" dxfId="637" priority="956">
      <formula>J276=""</formula>
    </cfRule>
  </conditionalFormatting>
  <conditionalFormatting sqref="K276">
    <cfRule type="expression" dxfId="636" priority="955">
      <formula>K276=""</formula>
    </cfRule>
  </conditionalFormatting>
  <conditionalFormatting sqref="D276">
    <cfRule type="expression" dxfId="635" priority="954">
      <formula>D276=""</formula>
    </cfRule>
  </conditionalFormatting>
  <conditionalFormatting sqref="F278">
    <cfRule type="expression" dxfId="634" priority="953">
      <formula>F278=""</formula>
    </cfRule>
  </conditionalFormatting>
  <conditionalFormatting sqref="G312">
    <cfRule type="expression" dxfId="633" priority="826">
      <formula>G312=""</formula>
    </cfRule>
  </conditionalFormatting>
  <conditionalFormatting sqref="F281">
    <cfRule type="expression" dxfId="632" priority="937">
      <formula>F281=""</formula>
    </cfRule>
  </conditionalFormatting>
  <conditionalFormatting sqref="I312">
    <cfRule type="expression" dxfId="631" priority="824">
      <formula>I312=""</formula>
    </cfRule>
  </conditionalFormatting>
  <conditionalFormatting sqref="J312">
    <cfRule type="expression" dxfId="630" priority="823">
      <formula>J312=""</formula>
    </cfRule>
  </conditionalFormatting>
  <conditionalFormatting sqref="G280">
    <cfRule type="expression" dxfId="629" priority="934">
      <formula>G280=""</formula>
    </cfRule>
  </conditionalFormatting>
  <conditionalFormatting sqref="D312">
    <cfRule type="expression" dxfId="628" priority="821">
      <formula>D312=""</formula>
    </cfRule>
  </conditionalFormatting>
  <conditionalFormatting sqref="I280">
    <cfRule type="expression" dxfId="627" priority="932">
      <formula>I280=""</formula>
    </cfRule>
  </conditionalFormatting>
  <conditionalFormatting sqref="J280">
    <cfRule type="expression" dxfId="626" priority="931">
      <formula>J280=""</formula>
    </cfRule>
  </conditionalFormatting>
  <conditionalFormatting sqref="K280">
    <cfRule type="expression" dxfId="625" priority="930">
      <formula>K280=""</formula>
    </cfRule>
  </conditionalFormatting>
  <conditionalFormatting sqref="D280">
    <cfRule type="expression" dxfId="624" priority="929">
      <formula>D280=""</formula>
    </cfRule>
  </conditionalFormatting>
  <conditionalFormatting sqref="F282">
    <cfRule type="expression" dxfId="623" priority="928">
      <formula>F282=""</formula>
    </cfRule>
  </conditionalFormatting>
  <conditionalFormatting sqref="C280">
    <cfRule type="expression" dxfId="622" priority="940">
      <formula>C280=""</formula>
    </cfRule>
  </conditionalFormatting>
  <conditionalFormatting sqref="F315">
    <cfRule type="expression" dxfId="621" priority="827">
      <formula>F315=""</formula>
    </cfRule>
  </conditionalFormatting>
  <conditionalFormatting sqref="F338">
    <cfRule type="expression" dxfId="620" priority="813">
      <formula>F338=""</formula>
    </cfRule>
  </conditionalFormatting>
  <conditionalFormatting sqref="H312">
    <cfRule type="expression" dxfId="619" priority="825">
      <formula>H312=""</formula>
    </cfRule>
  </conditionalFormatting>
  <conditionalFormatting sqref="F341">
    <cfRule type="expression" dxfId="618" priority="810">
      <formula>F341=""</formula>
    </cfRule>
  </conditionalFormatting>
  <conditionalFormatting sqref="K312">
    <cfRule type="expression" dxfId="617" priority="822">
      <formula>K312=""</formula>
    </cfRule>
  </conditionalFormatting>
  <conditionalFormatting sqref="H338">
    <cfRule type="expression" dxfId="616" priority="808">
      <formula>H338=""</formula>
    </cfRule>
  </conditionalFormatting>
  <conditionalFormatting sqref="F314">
    <cfRule type="expression" dxfId="615" priority="820">
      <formula>F314=""</formula>
    </cfRule>
  </conditionalFormatting>
  <conditionalFormatting sqref="J338">
    <cfRule type="expression" dxfId="614" priority="806">
      <formula>J338=""</formula>
    </cfRule>
  </conditionalFormatting>
  <conditionalFormatting sqref="K338">
    <cfRule type="expression" dxfId="613" priority="805">
      <formula>K338=""</formula>
    </cfRule>
  </conditionalFormatting>
  <conditionalFormatting sqref="D338">
    <cfRule type="expression" dxfId="612" priority="804">
      <formula>D338=""</formula>
    </cfRule>
  </conditionalFormatting>
  <conditionalFormatting sqref="F340">
    <cfRule type="expression" dxfId="611" priority="803">
      <formula>F340=""</formula>
    </cfRule>
  </conditionalFormatting>
  <conditionalFormatting sqref="E338">
    <cfRule type="expression" dxfId="610" priority="814">
      <formula>E338=""</formula>
    </cfRule>
  </conditionalFormatting>
  <conditionalFormatting sqref="F339">
    <cfRule type="expression" dxfId="609" priority="812">
      <formula>F339=""</formula>
    </cfRule>
  </conditionalFormatting>
  <conditionalFormatting sqref="G338">
    <cfRule type="expression" dxfId="608" priority="809">
      <formula>G338=""</formula>
    </cfRule>
  </conditionalFormatting>
  <conditionalFormatting sqref="I338">
    <cfRule type="expression" dxfId="607" priority="807">
      <formula>I338=""</formula>
    </cfRule>
  </conditionalFormatting>
  <conditionalFormatting sqref="F284">
    <cfRule type="expression" dxfId="606" priority="913">
      <formula>F284=""</formula>
    </cfRule>
  </conditionalFormatting>
  <conditionalFormatting sqref="F287">
    <cfRule type="expression" dxfId="605" priority="911">
      <formula>F287=""</formula>
    </cfRule>
  </conditionalFormatting>
  <conditionalFormatting sqref="H284">
    <cfRule type="expression" dxfId="604" priority="909">
      <formula>H284=""</formula>
    </cfRule>
  </conditionalFormatting>
  <conditionalFormatting sqref="C288">
    <cfRule type="expression" dxfId="603" priority="903">
      <formula>C288=""</formula>
    </cfRule>
  </conditionalFormatting>
  <conditionalFormatting sqref="F285">
    <cfRule type="expression" dxfId="602" priority="912">
      <formula>F285=""</formula>
    </cfRule>
  </conditionalFormatting>
  <conditionalFormatting sqref="G284">
    <cfRule type="expression" dxfId="601" priority="910">
      <formula>G284=""</formula>
    </cfRule>
  </conditionalFormatting>
  <conditionalFormatting sqref="I284">
    <cfRule type="expression" dxfId="600" priority="908">
      <formula>I284=""</formula>
    </cfRule>
  </conditionalFormatting>
  <conditionalFormatting sqref="J284">
    <cfRule type="expression" dxfId="599" priority="907">
      <formula>J284=""</formula>
    </cfRule>
  </conditionalFormatting>
  <conditionalFormatting sqref="K284">
    <cfRule type="expression" dxfId="598" priority="906">
      <formula>K284=""</formula>
    </cfRule>
  </conditionalFormatting>
  <conditionalFormatting sqref="D284">
    <cfRule type="expression" dxfId="597" priority="905">
      <formula>D284=""</formula>
    </cfRule>
  </conditionalFormatting>
  <conditionalFormatting sqref="F286">
    <cfRule type="expression" dxfId="596" priority="904">
      <formula>F286=""</formula>
    </cfRule>
  </conditionalFormatting>
  <conditionalFormatting sqref="C284">
    <cfRule type="expression" dxfId="595" priority="915">
      <formula>C284=""</formula>
    </cfRule>
  </conditionalFormatting>
  <conditionalFormatting sqref="F288">
    <cfRule type="expression" dxfId="594" priority="901">
      <formula>F288=""</formula>
    </cfRule>
  </conditionalFormatting>
  <conditionalFormatting sqref="F291">
    <cfRule type="expression" dxfId="593" priority="899">
      <formula>F291=""</formula>
    </cfRule>
  </conditionalFormatting>
  <conditionalFormatting sqref="H288">
    <cfRule type="expression" dxfId="592" priority="897">
      <formula>H288=""</formula>
    </cfRule>
  </conditionalFormatting>
  <conditionalFormatting sqref="F290">
    <cfRule type="expression" dxfId="591" priority="892">
      <formula>F290=""</formula>
    </cfRule>
  </conditionalFormatting>
  <conditionalFormatting sqref="F289">
    <cfRule type="expression" dxfId="590" priority="900">
      <formula>F289=""</formula>
    </cfRule>
  </conditionalFormatting>
  <conditionalFormatting sqref="G288">
    <cfRule type="expression" dxfId="589" priority="898">
      <formula>G288=""</formula>
    </cfRule>
  </conditionalFormatting>
  <conditionalFormatting sqref="I288">
    <cfRule type="expression" dxfId="588" priority="896">
      <formula>I288=""</formula>
    </cfRule>
  </conditionalFormatting>
  <conditionalFormatting sqref="J288">
    <cfRule type="expression" dxfId="587" priority="895">
      <formula>J288=""</formula>
    </cfRule>
  </conditionalFormatting>
  <conditionalFormatting sqref="K288">
    <cfRule type="expression" dxfId="586" priority="894">
      <formula>K288=""</formula>
    </cfRule>
  </conditionalFormatting>
  <conditionalFormatting sqref="D288">
    <cfRule type="expression" dxfId="585" priority="893">
      <formula>D288=""</formula>
    </cfRule>
  </conditionalFormatting>
  <conditionalFormatting sqref="F292">
    <cfRule type="expression" dxfId="584" priority="889">
      <formula>F292=""</formula>
    </cfRule>
  </conditionalFormatting>
  <conditionalFormatting sqref="F295">
    <cfRule type="expression" dxfId="583" priority="887">
      <formula>F295=""</formula>
    </cfRule>
  </conditionalFormatting>
  <conditionalFormatting sqref="H292">
    <cfRule type="expression" dxfId="582" priority="885">
      <formula>H292=""</formula>
    </cfRule>
  </conditionalFormatting>
  <conditionalFormatting sqref="D292">
    <cfRule type="expression" dxfId="581" priority="881">
      <formula>D292=""</formula>
    </cfRule>
  </conditionalFormatting>
  <conditionalFormatting sqref="F293">
    <cfRule type="expression" dxfId="580" priority="888">
      <formula>F293=""</formula>
    </cfRule>
  </conditionalFormatting>
  <conditionalFormatting sqref="G292">
    <cfRule type="expression" dxfId="579" priority="886">
      <formula>G292=""</formula>
    </cfRule>
  </conditionalFormatting>
  <conditionalFormatting sqref="I292">
    <cfRule type="expression" dxfId="578" priority="884">
      <formula>I292=""</formula>
    </cfRule>
  </conditionalFormatting>
  <conditionalFormatting sqref="J292">
    <cfRule type="expression" dxfId="577" priority="883">
      <formula>J292=""</formula>
    </cfRule>
  </conditionalFormatting>
  <conditionalFormatting sqref="K292">
    <cfRule type="expression" dxfId="576" priority="882">
      <formula>K292=""</formula>
    </cfRule>
  </conditionalFormatting>
  <conditionalFormatting sqref="F294">
    <cfRule type="expression" dxfId="575" priority="880">
      <formula>F294=""</formula>
    </cfRule>
  </conditionalFormatting>
  <conditionalFormatting sqref="C292">
    <cfRule type="expression" dxfId="574" priority="891">
      <formula>C292=""</formula>
    </cfRule>
  </conditionalFormatting>
  <conditionalFormatting sqref="F296">
    <cfRule type="expression" dxfId="573" priority="877">
      <formula>F296=""</formula>
    </cfRule>
  </conditionalFormatting>
  <conditionalFormatting sqref="F299">
    <cfRule type="expression" dxfId="572" priority="875">
      <formula>F299=""</formula>
    </cfRule>
  </conditionalFormatting>
  <conditionalFormatting sqref="H296">
    <cfRule type="expression" dxfId="571" priority="873">
      <formula>H296=""</formula>
    </cfRule>
  </conditionalFormatting>
  <conditionalFormatting sqref="K296">
    <cfRule type="expression" dxfId="570" priority="870">
      <formula>K296=""</formula>
    </cfRule>
  </conditionalFormatting>
  <conditionalFormatting sqref="F297">
    <cfRule type="expression" dxfId="569" priority="876">
      <formula>F297=""</formula>
    </cfRule>
  </conditionalFormatting>
  <conditionalFormatting sqref="G296">
    <cfRule type="expression" dxfId="568" priority="874">
      <formula>G296=""</formula>
    </cfRule>
  </conditionalFormatting>
  <conditionalFormatting sqref="I296">
    <cfRule type="expression" dxfId="567" priority="872">
      <formula>I296=""</formula>
    </cfRule>
  </conditionalFormatting>
  <conditionalFormatting sqref="J296">
    <cfRule type="expression" dxfId="566" priority="871">
      <formula>J296=""</formula>
    </cfRule>
  </conditionalFormatting>
  <conditionalFormatting sqref="D296">
    <cfRule type="expression" dxfId="565" priority="869">
      <formula>D296=""</formula>
    </cfRule>
  </conditionalFormatting>
  <conditionalFormatting sqref="F298">
    <cfRule type="expression" dxfId="564" priority="868">
      <formula>F298=""</formula>
    </cfRule>
  </conditionalFormatting>
  <conditionalFormatting sqref="C296">
    <cfRule type="expression" dxfId="563" priority="879">
      <formula>C296=""</formula>
    </cfRule>
  </conditionalFormatting>
  <conditionalFormatting sqref="F300">
    <cfRule type="expression" dxfId="562" priority="865">
      <formula>F300=""</formula>
    </cfRule>
  </conditionalFormatting>
  <conditionalFormatting sqref="F303">
    <cfRule type="expression" dxfId="561" priority="863">
      <formula>F303=""</formula>
    </cfRule>
  </conditionalFormatting>
  <conditionalFormatting sqref="H300">
    <cfRule type="expression" dxfId="560" priority="861">
      <formula>H300=""</formula>
    </cfRule>
  </conditionalFormatting>
  <conditionalFormatting sqref="J300">
    <cfRule type="expression" dxfId="559" priority="859">
      <formula>J300=""</formula>
    </cfRule>
  </conditionalFormatting>
  <conditionalFormatting sqref="F301">
    <cfRule type="expression" dxfId="558" priority="864">
      <formula>F301=""</formula>
    </cfRule>
  </conditionalFormatting>
  <conditionalFormatting sqref="G300">
    <cfRule type="expression" dxfId="557" priority="862">
      <formula>G300=""</formula>
    </cfRule>
  </conditionalFormatting>
  <conditionalFormatting sqref="I300">
    <cfRule type="expression" dxfId="556" priority="860">
      <formula>I300=""</formula>
    </cfRule>
  </conditionalFormatting>
  <conditionalFormatting sqref="K300">
    <cfRule type="expression" dxfId="555" priority="858">
      <formula>K300=""</formula>
    </cfRule>
  </conditionalFormatting>
  <conditionalFormatting sqref="D300">
    <cfRule type="expression" dxfId="554" priority="857">
      <formula>D300=""</formula>
    </cfRule>
  </conditionalFormatting>
  <conditionalFormatting sqref="F302">
    <cfRule type="expression" dxfId="553" priority="856">
      <formula>F302=""</formula>
    </cfRule>
  </conditionalFormatting>
  <conditionalFormatting sqref="C300">
    <cfRule type="expression" dxfId="552" priority="867">
      <formula>C300=""</formula>
    </cfRule>
  </conditionalFormatting>
  <conditionalFormatting sqref="F304">
    <cfRule type="expression" dxfId="551" priority="853">
      <formula>F304=""</formula>
    </cfRule>
  </conditionalFormatting>
  <conditionalFormatting sqref="F307">
    <cfRule type="expression" dxfId="550" priority="851">
      <formula>F307=""</formula>
    </cfRule>
  </conditionalFormatting>
  <conditionalFormatting sqref="H304">
    <cfRule type="expression" dxfId="549" priority="849">
      <formula>H304=""</formula>
    </cfRule>
  </conditionalFormatting>
  <conditionalFormatting sqref="F305">
    <cfRule type="expression" dxfId="548" priority="852">
      <formula>F305=""</formula>
    </cfRule>
  </conditionalFormatting>
  <conditionalFormatting sqref="G304">
    <cfRule type="expression" dxfId="547" priority="850">
      <formula>G304=""</formula>
    </cfRule>
  </conditionalFormatting>
  <conditionalFormatting sqref="J308">
    <cfRule type="expression" dxfId="546" priority="835">
      <formula>J308=""</formula>
    </cfRule>
  </conditionalFormatting>
  <conditionalFormatting sqref="J304">
    <cfRule type="expression" dxfId="545" priority="847">
      <formula>J304=""</formula>
    </cfRule>
  </conditionalFormatting>
  <conditionalFormatting sqref="K304">
    <cfRule type="expression" dxfId="544" priority="846">
      <formula>K304=""</formula>
    </cfRule>
  </conditionalFormatting>
  <conditionalFormatting sqref="D304">
    <cfRule type="expression" dxfId="543" priority="845">
      <formula>D304=""</formula>
    </cfRule>
  </conditionalFormatting>
  <conditionalFormatting sqref="F306">
    <cfRule type="expression" dxfId="542" priority="844">
      <formula>F306=""</formula>
    </cfRule>
  </conditionalFormatting>
  <conditionalFormatting sqref="C304">
    <cfRule type="expression" dxfId="541" priority="855">
      <formula>C304=""</formula>
    </cfRule>
  </conditionalFormatting>
  <conditionalFormatting sqref="F308">
    <cfRule type="expression" dxfId="540" priority="841">
      <formula>F308=""</formula>
    </cfRule>
  </conditionalFormatting>
  <conditionalFormatting sqref="F311">
    <cfRule type="expression" dxfId="539" priority="839">
      <formula>F311=""</formula>
    </cfRule>
  </conditionalFormatting>
  <conditionalFormatting sqref="F309">
    <cfRule type="expression" dxfId="538" priority="840">
      <formula>F309=""</formula>
    </cfRule>
  </conditionalFormatting>
  <conditionalFormatting sqref="G308">
    <cfRule type="expression" dxfId="537" priority="838">
      <formula>G308=""</formula>
    </cfRule>
  </conditionalFormatting>
  <conditionalFormatting sqref="I308">
    <cfRule type="expression" dxfId="536" priority="836">
      <formula>I308=""</formula>
    </cfRule>
  </conditionalFormatting>
  <conditionalFormatting sqref="K308">
    <cfRule type="expression" dxfId="535" priority="834">
      <formula>K308=""</formula>
    </cfRule>
  </conditionalFormatting>
  <conditionalFormatting sqref="D308">
    <cfRule type="expression" dxfId="534" priority="833">
      <formula>D308=""</formula>
    </cfRule>
  </conditionalFormatting>
  <conditionalFormatting sqref="F310">
    <cfRule type="expression" dxfId="533" priority="832">
      <formula>F310=""</formula>
    </cfRule>
  </conditionalFormatting>
  <conditionalFormatting sqref="C308">
    <cfRule type="expression" dxfId="532" priority="843">
      <formula>C308=""</formula>
    </cfRule>
  </conditionalFormatting>
  <conditionalFormatting sqref="F312">
    <cfRule type="expression" dxfId="531" priority="829">
      <formula>F312=""</formula>
    </cfRule>
  </conditionalFormatting>
  <conditionalFormatting sqref="F313">
    <cfRule type="expression" dxfId="530" priority="828">
      <formula>F313=""</formula>
    </cfRule>
  </conditionalFormatting>
  <conditionalFormatting sqref="C312">
    <cfRule type="expression" dxfId="529" priority="831">
      <formula>C312=""</formula>
    </cfRule>
  </conditionalFormatting>
  <conditionalFormatting sqref="F395">
    <cfRule type="expression" dxfId="528" priority="709">
      <formula>F395="Název dílu"</formula>
    </cfRule>
  </conditionalFormatting>
  <conditionalFormatting sqref="C395">
    <cfRule type="expression" dxfId="527" priority="708">
      <formula>C395="Kód dílu"</formula>
    </cfRule>
  </conditionalFormatting>
  <conditionalFormatting sqref="F337">
    <cfRule type="expression" dxfId="526" priority="817">
      <formula>F337="Název dílu"</formula>
    </cfRule>
  </conditionalFormatting>
  <conditionalFormatting sqref="C337">
    <cfRule type="expression" dxfId="525" priority="816">
      <formula>C337="Kód dílu"</formula>
    </cfRule>
  </conditionalFormatting>
  <conditionalFormatting sqref="C338">
    <cfRule type="expression" dxfId="524" priority="815">
      <formula>C338=""</formula>
    </cfRule>
  </conditionalFormatting>
  <conditionalFormatting sqref="C342">
    <cfRule type="expression" dxfId="523" priority="802">
      <formula>C342=""</formula>
    </cfRule>
  </conditionalFormatting>
  <conditionalFormatting sqref="E342">
    <cfRule type="expression" dxfId="522" priority="801">
      <formula>E342=""</formula>
    </cfRule>
  </conditionalFormatting>
  <conditionalFormatting sqref="F342">
    <cfRule type="expression" dxfId="521" priority="800">
      <formula>F342=""</formula>
    </cfRule>
  </conditionalFormatting>
  <conditionalFormatting sqref="F343">
    <cfRule type="expression" dxfId="520" priority="799">
      <formula>F343=""</formula>
    </cfRule>
  </conditionalFormatting>
  <conditionalFormatting sqref="F345">
    <cfRule type="expression" dxfId="519" priority="797">
      <formula>F345=""</formula>
    </cfRule>
  </conditionalFormatting>
  <conditionalFormatting sqref="F353">
    <cfRule type="expression" dxfId="518" priority="772">
      <formula>F353=""</formula>
    </cfRule>
  </conditionalFormatting>
  <conditionalFormatting sqref="G342">
    <cfRule type="expression" dxfId="517" priority="796">
      <formula>G342=""</formula>
    </cfRule>
  </conditionalFormatting>
  <conditionalFormatting sqref="H342">
    <cfRule type="expression" dxfId="516" priority="795">
      <formula>H342=""</formula>
    </cfRule>
  </conditionalFormatting>
  <conditionalFormatting sqref="I342">
    <cfRule type="expression" dxfId="515" priority="794">
      <formula>I342=""</formula>
    </cfRule>
  </conditionalFormatting>
  <conditionalFormatting sqref="J342">
    <cfRule type="expression" dxfId="514" priority="793">
      <formula>J342=""</formula>
    </cfRule>
  </conditionalFormatting>
  <conditionalFormatting sqref="K342">
    <cfRule type="expression" dxfId="513" priority="792">
      <formula>K342=""</formula>
    </cfRule>
  </conditionalFormatting>
  <conditionalFormatting sqref="D342">
    <cfRule type="expression" dxfId="512" priority="791">
      <formula>D342=""</formula>
    </cfRule>
  </conditionalFormatting>
  <conditionalFormatting sqref="F344">
    <cfRule type="expression" dxfId="511" priority="790">
      <formula>F344=""</formula>
    </cfRule>
  </conditionalFormatting>
  <conditionalFormatting sqref="C346">
    <cfRule type="expression" dxfId="510" priority="789">
      <formula>C346=""</formula>
    </cfRule>
  </conditionalFormatting>
  <conditionalFormatting sqref="E346">
    <cfRule type="expression" dxfId="509" priority="788">
      <formula>E346=""</formula>
    </cfRule>
  </conditionalFormatting>
  <conditionalFormatting sqref="F346">
    <cfRule type="expression" dxfId="508" priority="787">
      <formula>F346=""</formula>
    </cfRule>
  </conditionalFormatting>
  <conditionalFormatting sqref="F347">
    <cfRule type="expression" dxfId="507" priority="786">
      <formula>F347=""</formula>
    </cfRule>
  </conditionalFormatting>
  <conditionalFormatting sqref="F349">
    <cfRule type="expression" dxfId="506" priority="784">
      <formula>F349=""</formula>
    </cfRule>
  </conditionalFormatting>
  <conditionalFormatting sqref="G346">
    <cfRule type="expression" dxfId="505" priority="783">
      <formula>G346=""</formula>
    </cfRule>
  </conditionalFormatting>
  <conditionalFormatting sqref="H346">
    <cfRule type="expression" dxfId="504" priority="782">
      <formula>H346=""</formula>
    </cfRule>
  </conditionalFormatting>
  <conditionalFormatting sqref="I346">
    <cfRule type="expression" dxfId="503" priority="781">
      <formula>I346=""</formula>
    </cfRule>
  </conditionalFormatting>
  <conditionalFormatting sqref="J346">
    <cfRule type="expression" dxfId="502" priority="780">
      <formula>J346=""</formula>
    </cfRule>
  </conditionalFormatting>
  <conditionalFormatting sqref="K346">
    <cfRule type="expression" dxfId="501" priority="779">
      <formula>K346=""</formula>
    </cfRule>
  </conditionalFormatting>
  <conditionalFormatting sqref="D346">
    <cfRule type="expression" dxfId="500" priority="778">
      <formula>D346=""</formula>
    </cfRule>
  </conditionalFormatting>
  <conditionalFormatting sqref="F348">
    <cfRule type="expression" dxfId="499" priority="777">
      <formula>F348=""</formula>
    </cfRule>
  </conditionalFormatting>
  <conditionalFormatting sqref="C350">
    <cfRule type="expression" dxfId="498" priority="776">
      <formula>C350=""</formula>
    </cfRule>
  </conditionalFormatting>
  <conditionalFormatting sqref="E350">
    <cfRule type="expression" dxfId="497" priority="775">
      <formula>E350=""</formula>
    </cfRule>
  </conditionalFormatting>
  <conditionalFormatting sqref="F350">
    <cfRule type="expression" dxfId="496" priority="774">
      <formula>F350=""</formula>
    </cfRule>
  </conditionalFormatting>
  <conditionalFormatting sqref="F351">
    <cfRule type="expression" dxfId="495" priority="773">
      <formula>F351=""</formula>
    </cfRule>
  </conditionalFormatting>
  <conditionalFormatting sqref="G350">
    <cfRule type="expression" dxfId="494" priority="771">
      <formula>G350=""</formula>
    </cfRule>
  </conditionalFormatting>
  <conditionalFormatting sqref="H350">
    <cfRule type="expression" dxfId="493" priority="770">
      <formula>H350=""</formula>
    </cfRule>
  </conditionalFormatting>
  <conditionalFormatting sqref="I350">
    <cfRule type="expression" dxfId="492" priority="769">
      <formula>I350=""</formula>
    </cfRule>
  </conditionalFormatting>
  <conditionalFormatting sqref="J350">
    <cfRule type="expression" dxfId="491" priority="768">
      <formula>J350=""</formula>
    </cfRule>
  </conditionalFormatting>
  <conditionalFormatting sqref="K350">
    <cfRule type="expression" dxfId="490" priority="767">
      <formula>K350=""</formula>
    </cfRule>
  </conditionalFormatting>
  <conditionalFormatting sqref="D350">
    <cfRule type="expression" dxfId="489" priority="766">
      <formula>D350=""</formula>
    </cfRule>
  </conditionalFormatting>
  <conditionalFormatting sqref="F352">
    <cfRule type="expression" dxfId="488" priority="765">
      <formula>F352=""</formula>
    </cfRule>
  </conditionalFormatting>
  <conditionalFormatting sqref="C354">
    <cfRule type="expression" dxfId="487" priority="764">
      <formula>C354=""</formula>
    </cfRule>
  </conditionalFormatting>
  <conditionalFormatting sqref="E354">
    <cfRule type="expression" dxfId="486" priority="763">
      <formula>E354=""</formula>
    </cfRule>
  </conditionalFormatting>
  <conditionalFormatting sqref="F354">
    <cfRule type="expression" dxfId="485" priority="762">
      <formula>F354=""</formula>
    </cfRule>
  </conditionalFormatting>
  <conditionalFormatting sqref="F355">
    <cfRule type="expression" dxfId="484" priority="761">
      <formula>F355=""</formula>
    </cfRule>
  </conditionalFormatting>
  <conditionalFormatting sqref="F357">
    <cfRule type="expression" dxfId="483" priority="759">
      <formula>F357=""</formula>
    </cfRule>
  </conditionalFormatting>
  <conditionalFormatting sqref="G358">
    <cfRule type="expression" dxfId="482" priority="745">
      <formula>G358=""</formula>
    </cfRule>
  </conditionalFormatting>
  <conditionalFormatting sqref="G354">
    <cfRule type="expression" dxfId="481" priority="758">
      <formula>G354=""</formula>
    </cfRule>
  </conditionalFormatting>
  <conditionalFormatting sqref="H354">
    <cfRule type="expression" dxfId="480" priority="757">
      <formula>H354=""</formula>
    </cfRule>
  </conditionalFormatting>
  <conditionalFormatting sqref="I354">
    <cfRule type="expression" dxfId="479" priority="756">
      <formula>I354=""</formula>
    </cfRule>
  </conditionalFormatting>
  <conditionalFormatting sqref="J354">
    <cfRule type="expression" dxfId="478" priority="755">
      <formula>J354=""</formula>
    </cfRule>
  </conditionalFormatting>
  <conditionalFormatting sqref="K354">
    <cfRule type="expression" dxfId="477" priority="754">
      <formula>K354=""</formula>
    </cfRule>
  </conditionalFormatting>
  <conditionalFormatting sqref="D354">
    <cfRule type="expression" dxfId="476" priority="753">
      <formula>D354=""</formula>
    </cfRule>
  </conditionalFormatting>
  <conditionalFormatting sqref="F356">
    <cfRule type="expression" dxfId="475" priority="752">
      <formula>F356=""</formula>
    </cfRule>
  </conditionalFormatting>
  <conditionalFormatting sqref="C358">
    <cfRule type="expression" dxfId="474" priority="751">
      <formula>C358=""</formula>
    </cfRule>
  </conditionalFormatting>
  <conditionalFormatting sqref="E358">
    <cfRule type="expression" dxfId="473" priority="750">
      <formula>E358=""</formula>
    </cfRule>
  </conditionalFormatting>
  <conditionalFormatting sqref="F358">
    <cfRule type="expression" dxfId="472" priority="749">
      <formula>F358=""</formula>
    </cfRule>
  </conditionalFormatting>
  <conditionalFormatting sqref="F359">
    <cfRule type="expression" dxfId="471" priority="748">
      <formula>F359=""</formula>
    </cfRule>
  </conditionalFormatting>
  <conditionalFormatting sqref="K362">
    <cfRule type="expression" dxfId="470" priority="729">
      <formula>K362=""</formula>
    </cfRule>
  </conditionalFormatting>
  <conditionalFormatting sqref="F361">
    <cfRule type="expression" dxfId="469" priority="746">
      <formula>F361=""</formula>
    </cfRule>
  </conditionalFormatting>
  <conditionalFormatting sqref="G366">
    <cfRule type="expression" dxfId="468" priority="721">
      <formula>G366=""</formula>
    </cfRule>
  </conditionalFormatting>
  <conditionalFormatting sqref="H358">
    <cfRule type="expression" dxfId="467" priority="744">
      <formula>H358=""</formula>
    </cfRule>
  </conditionalFormatting>
  <conditionalFormatting sqref="I358">
    <cfRule type="expression" dxfId="466" priority="743">
      <formula>I358=""</formula>
    </cfRule>
  </conditionalFormatting>
  <conditionalFormatting sqref="J358">
    <cfRule type="expression" dxfId="465" priority="742">
      <formula>J358=""</formula>
    </cfRule>
  </conditionalFormatting>
  <conditionalFormatting sqref="K358">
    <cfRule type="expression" dxfId="464" priority="741">
      <formula>K358=""</formula>
    </cfRule>
  </conditionalFormatting>
  <conditionalFormatting sqref="D358">
    <cfRule type="expression" dxfId="463" priority="740">
      <formula>D358=""</formula>
    </cfRule>
  </conditionalFormatting>
  <conditionalFormatting sqref="C362">
    <cfRule type="expression" dxfId="462" priority="739">
      <formula>C362=""</formula>
    </cfRule>
  </conditionalFormatting>
  <conditionalFormatting sqref="E362">
    <cfRule type="expression" dxfId="461" priority="738">
      <formula>E362=""</formula>
    </cfRule>
  </conditionalFormatting>
  <conditionalFormatting sqref="F362">
    <cfRule type="expression" dxfId="460" priority="737">
      <formula>F362=""</formula>
    </cfRule>
  </conditionalFormatting>
  <conditionalFormatting sqref="F363">
    <cfRule type="expression" dxfId="459" priority="736">
      <formula>F363=""</formula>
    </cfRule>
  </conditionalFormatting>
  <conditionalFormatting sqref="K366">
    <cfRule type="expression" dxfId="458" priority="717">
      <formula>K366=""</formula>
    </cfRule>
  </conditionalFormatting>
  <conditionalFormatting sqref="F365">
    <cfRule type="expression" dxfId="457" priority="734">
      <formula>F365=""</formula>
    </cfRule>
  </conditionalFormatting>
  <conditionalFormatting sqref="G362">
    <cfRule type="expression" dxfId="456" priority="733">
      <formula>G362=""</formula>
    </cfRule>
  </conditionalFormatting>
  <conditionalFormatting sqref="H362">
    <cfRule type="expression" dxfId="455" priority="732">
      <formula>H362=""</formula>
    </cfRule>
  </conditionalFormatting>
  <conditionalFormatting sqref="I362">
    <cfRule type="expression" dxfId="454" priority="731">
      <formula>I362=""</formula>
    </cfRule>
  </conditionalFormatting>
  <conditionalFormatting sqref="J362">
    <cfRule type="expression" dxfId="453" priority="730">
      <formula>J362=""</formula>
    </cfRule>
  </conditionalFormatting>
  <conditionalFormatting sqref="C366">
    <cfRule type="expression" dxfId="452" priority="727">
      <formula>C366=""</formula>
    </cfRule>
  </conditionalFormatting>
  <conditionalFormatting sqref="D362">
    <cfRule type="expression" dxfId="451" priority="728">
      <formula>D362=""</formula>
    </cfRule>
  </conditionalFormatting>
  <conditionalFormatting sqref="F368">
    <cfRule type="expression" dxfId="450" priority="714">
      <formula>F368=""</formula>
    </cfRule>
  </conditionalFormatting>
  <conditionalFormatting sqref="E366">
    <cfRule type="expression" dxfId="449" priority="726">
      <formula>E366=""</formula>
    </cfRule>
  </conditionalFormatting>
  <conditionalFormatting sqref="F366">
    <cfRule type="expression" dxfId="448" priority="725">
      <formula>F366=""</formula>
    </cfRule>
  </conditionalFormatting>
  <conditionalFormatting sqref="F367">
    <cfRule type="expression" dxfId="447" priority="724">
      <formula>F367=""</formula>
    </cfRule>
  </conditionalFormatting>
  <conditionalFormatting sqref="J366">
    <cfRule type="expression" dxfId="446" priority="718">
      <formula>J366=""</formula>
    </cfRule>
  </conditionalFormatting>
  <conditionalFormatting sqref="F369">
    <cfRule type="expression" dxfId="445" priority="722">
      <formula>F369=""</formula>
    </cfRule>
  </conditionalFormatting>
  <conditionalFormatting sqref="F397">
    <cfRule type="expression" dxfId="444" priority="704">
      <formula>F397=""</formula>
    </cfRule>
  </conditionalFormatting>
  <conditionalFormatting sqref="H366">
    <cfRule type="expression" dxfId="443" priority="720">
      <formula>H366=""</formula>
    </cfRule>
  </conditionalFormatting>
  <conditionalFormatting sqref="I366">
    <cfRule type="expression" dxfId="442" priority="719">
      <formula>I366=""</formula>
    </cfRule>
  </conditionalFormatting>
  <conditionalFormatting sqref="D366">
    <cfRule type="expression" dxfId="441" priority="716">
      <formula>D366=""</formula>
    </cfRule>
  </conditionalFormatting>
  <conditionalFormatting sqref="F364">
    <cfRule type="expression" dxfId="440" priority="715">
      <formula>F364=""</formula>
    </cfRule>
  </conditionalFormatting>
  <conditionalFormatting sqref="F409">
    <cfRule type="expression" dxfId="439" priority="665">
      <formula>F409=""</formula>
    </cfRule>
  </conditionalFormatting>
  <conditionalFormatting sqref="F399">
    <cfRule type="expression" dxfId="438" priority="702">
      <formula>F399=""</formula>
    </cfRule>
  </conditionalFormatting>
  <conditionalFormatting sqref="G396">
    <cfRule type="expression" dxfId="437" priority="701">
      <formula>G396=""</formula>
    </cfRule>
  </conditionalFormatting>
  <conditionalFormatting sqref="C396">
    <cfRule type="expression" dxfId="436" priority="707">
      <formula>C396=""</formula>
    </cfRule>
  </conditionalFormatting>
  <conditionalFormatting sqref="E396">
    <cfRule type="expression" dxfId="435" priority="706">
      <formula>E396=""</formula>
    </cfRule>
  </conditionalFormatting>
  <conditionalFormatting sqref="F396">
    <cfRule type="expression" dxfId="434" priority="705">
      <formula>F396=""</formula>
    </cfRule>
  </conditionalFormatting>
  <conditionalFormatting sqref="F400">
    <cfRule type="expression" dxfId="433" priority="692">
      <formula>F400=""</formula>
    </cfRule>
  </conditionalFormatting>
  <conditionalFormatting sqref="F403">
    <cfRule type="expression" dxfId="432" priority="689">
      <formula>F403=""</formula>
    </cfRule>
  </conditionalFormatting>
  <conditionalFormatting sqref="F407">
    <cfRule type="expression" dxfId="431" priority="676">
      <formula>F407=""</formula>
    </cfRule>
  </conditionalFormatting>
  <conditionalFormatting sqref="G400">
    <cfRule type="expression" dxfId="430" priority="688">
      <formula>G400=""</formula>
    </cfRule>
  </conditionalFormatting>
  <conditionalFormatting sqref="H396">
    <cfRule type="expression" dxfId="429" priority="700">
      <formula>H396=""</formula>
    </cfRule>
  </conditionalFormatting>
  <conditionalFormatting sqref="I396">
    <cfRule type="expression" dxfId="428" priority="699">
      <formula>I396=""</formula>
    </cfRule>
  </conditionalFormatting>
  <conditionalFormatting sqref="J396">
    <cfRule type="expression" dxfId="427" priority="698">
      <formula>J396=""</formula>
    </cfRule>
  </conditionalFormatting>
  <conditionalFormatting sqref="K396">
    <cfRule type="expression" dxfId="426" priority="697">
      <formula>K396=""</formula>
    </cfRule>
  </conditionalFormatting>
  <conditionalFormatting sqref="D396">
    <cfRule type="expression" dxfId="425" priority="696">
      <formula>D396=""</formula>
    </cfRule>
  </conditionalFormatting>
  <conditionalFormatting sqref="F398">
    <cfRule type="expression" dxfId="424" priority="695">
      <formula>F398=""</formula>
    </cfRule>
  </conditionalFormatting>
  <conditionalFormatting sqref="C400">
    <cfRule type="expression" dxfId="423" priority="694">
      <formula>C400=""</formula>
    </cfRule>
  </conditionalFormatting>
  <conditionalFormatting sqref="E400">
    <cfRule type="expression" dxfId="422" priority="693">
      <formula>E400=""</formula>
    </cfRule>
  </conditionalFormatting>
  <conditionalFormatting sqref="E404">
    <cfRule type="expression" dxfId="421" priority="680">
      <formula>E404=""</formula>
    </cfRule>
  </conditionalFormatting>
  <conditionalFormatting sqref="F401">
    <cfRule type="expression" dxfId="420" priority="691">
      <formula>F401=""</formula>
    </cfRule>
  </conditionalFormatting>
  <conditionalFormatting sqref="G408">
    <cfRule type="expression" dxfId="419" priority="662">
      <formula>G408=""</formula>
    </cfRule>
  </conditionalFormatting>
  <conditionalFormatting sqref="G412">
    <cfRule type="expression" dxfId="418" priority="650">
      <formula>G412=""</formula>
    </cfRule>
  </conditionalFormatting>
  <conditionalFormatting sqref="H400">
    <cfRule type="expression" dxfId="417" priority="687">
      <formula>H400=""</formula>
    </cfRule>
  </conditionalFormatting>
  <conditionalFormatting sqref="I400">
    <cfRule type="expression" dxfId="416" priority="686">
      <formula>I400=""</formula>
    </cfRule>
  </conditionalFormatting>
  <conditionalFormatting sqref="J400">
    <cfRule type="expression" dxfId="415" priority="685">
      <formula>J400=""</formula>
    </cfRule>
  </conditionalFormatting>
  <conditionalFormatting sqref="K400">
    <cfRule type="expression" dxfId="414" priority="684">
      <formula>K400=""</formula>
    </cfRule>
  </conditionalFormatting>
  <conditionalFormatting sqref="D400">
    <cfRule type="expression" dxfId="413" priority="683">
      <formula>D400=""</formula>
    </cfRule>
  </conditionalFormatting>
  <conditionalFormatting sqref="F402">
    <cfRule type="expression" dxfId="412" priority="682">
      <formula>F402=""</formula>
    </cfRule>
  </conditionalFormatting>
  <conditionalFormatting sqref="C404">
    <cfRule type="expression" dxfId="411" priority="681">
      <formula>C404=""</formula>
    </cfRule>
  </conditionalFormatting>
  <conditionalFormatting sqref="C408">
    <cfRule type="expression" dxfId="410" priority="668">
      <formula>C408=""</formula>
    </cfRule>
  </conditionalFormatting>
  <conditionalFormatting sqref="F404">
    <cfRule type="expression" dxfId="409" priority="679">
      <formula>F404=""</formula>
    </cfRule>
  </conditionalFormatting>
  <conditionalFormatting sqref="F405">
    <cfRule type="expression" dxfId="408" priority="678">
      <formula>F405=""</formula>
    </cfRule>
  </conditionalFormatting>
  <conditionalFormatting sqref="G404">
    <cfRule type="expression" dxfId="407" priority="675">
      <formula>G404=""</formula>
    </cfRule>
  </conditionalFormatting>
  <conditionalFormatting sqref="H404">
    <cfRule type="expression" dxfId="406" priority="674">
      <formula>H404=""</formula>
    </cfRule>
  </conditionalFormatting>
  <conditionalFormatting sqref="I404">
    <cfRule type="expression" dxfId="405" priority="673">
      <formula>I404=""</formula>
    </cfRule>
  </conditionalFormatting>
  <conditionalFormatting sqref="J404">
    <cfRule type="expression" dxfId="404" priority="672">
      <formula>J404=""</formula>
    </cfRule>
  </conditionalFormatting>
  <conditionalFormatting sqref="K404">
    <cfRule type="expression" dxfId="403" priority="671">
      <formula>K404=""</formula>
    </cfRule>
  </conditionalFormatting>
  <conditionalFormatting sqref="D404">
    <cfRule type="expression" dxfId="402" priority="670">
      <formula>D404=""</formula>
    </cfRule>
  </conditionalFormatting>
  <conditionalFormatting sqref="F406">
    <cfRule type="expression" dxfId="401" priority="669">
      <formula>F406=""</formula>
    </cfRule>
  </conditionalFormatting>
  <conditionalFormatting sqref="C412">
    <cfRule type="expression" dxfId="400" priority="656">
      <formula>C412=""</formula>
    </cfRule>
  </conditionalFormatting>
  <conditionalFormatting sqref="E408">
    <cfRule type="expression" dxfId="399" priority="667">
      <formula>E408=""</formula>
    </cfRule>
  </conditionalFormatting>
  <conditionalFormatting sqref="F408">
    <cfRule type="expression" dxfId="398" priority="666">
      <formula>F408=""</formula>
    </cfRule>
  </conditionalFormatting>
  <conditionalFormatting sqref="F415">
    <cfRule type="expression" dxfId="397" priority="651">
      <formula>F415=""</formula>
    </cfRule>
  </conditionalFormatting>
  <conditionalFormatting sqref="F411">
    <cfRule type="expression" dxfId="396" priority="663">
      <formula>F411=""</formula>
    </cfRule>
  </conditionalFormatting>
  <conditionalFormatting sqref="H408">
    <cfRule type="expression" dxfId="395" priority="661">
      <formula>H408=""</formula>
    </cfRule>
  </conditionalFormatting>
  <conditionalFormatting sqref="I408">
    <cfRule type="expression" dxfId="394" priority="660">
      <formula>I408=""</formula>
    </cfRule>
  </conditionalFormatting>
  <conditionalFormatting sqref="J408">
    <cfRule type="expression" dxfId="393" priority="659">
      <formula>J408=""</formula>
    </cfRule>
  </conditionalFormatting>
  <conditionalFormatting sqref="K408">
    <cfRule type="expression" dxfId="392" priority="658">
      <formula>K408=""</formula>
    </cfRule>
  </conditionalFormatting>
  <conditionalFormatting sqref="D408">
    <cfRule type="expression" dxfId="391" priority="657">
      <formula>D408=""</formula>
    </cfRule>
  </conditionalFormatting>
  <conditionalFormatting sqref="F410">
    <cfRule type="expression" dxfId="390" priority="644">
      <formula>F410=""</formula>
    </cfRule>
  </conditionalFormatting>
  <conditionalFormatting sqref="E412">
    <cfRule type="expression" dxfId="389" priority="655">
      <formula>E412=""</formula>
    </cfRule>
  </conditionalFormatting>
  <conditionalFormatting sqref="F412">
    <cfRule type="expression" dxfId="388" priority="654">
      <formula>F412=""</formula>
    </cfRule>
  </conditionalFormatting>
  <conditionalFormatting sqref="F413">
    <cfRule type="expression" dxfId="387" priority="653">
      <formula>F413=""</formula>
    </cfRule>
  </conditionalFormatting>
  <conditionalFormatting sqref="H412">
    <cfRule type="expression" dxfId="386" priority="649">
      <formula>H412=""</formula>
    </cfRule>
  </conditionalFormatting>
  <conditionalFormatting sqref="I412">
    <cfRule type="expression" dxfId="385" priority="648">
      <formula>I412=""</formula>
    </cfRule>
  </conditionalFormatting>
  <conditionalFormatting sqref="J412">
    <cfRule type="expression" dxfId="384" priority="647">
      <formula>J412=""</formula>
    </cfRule>
  </conditionalFormatting>
  <conditionalFormatting sqref="K412">
    <cfRule type="expression" dxfId="383" priority="646">
      <formula>K412=""</formula>
    </cfRule>
  </conditionalFormatting>
  <conditionalFormatting sqref="D412">
    <cfRule type="expression" dxfId="382" priority="645">
      <formula>D412=""</formula>
    </cfRule>
  </conditionalFormatting>
  <conditionalFormatting sqref="K416">
    <cfRule type="expression" dxfId="381" priority="632">
      <formula>K416=""</formula>
    </cfRule>
  </conditionalFormatting>
  <conditionalFormatting sqref="F414">
    <cfRule type="expression" dxfId="380" priority="643">
      <formula>F414=""</formula>
    </cfRule>
  </conditionalFormatting>
  <conditionalFormatting sqref="C416">
    <cfRule type="expression" dxfId="379" priority="642">
      <formula>C416=""</formula>
    </cfRule>
  </conditionalFormatting>
  <conditionalFormatting sqref="E416">
    <cfRule type="expression" dxfId="378" priority="641">
      <formula>E416=""</formula>
    </cfRule>
  </conditionalFormatting>
  <conditionalFormatting sqref="F416">
    <cfRule type="expression" dxfId="377" priority="640">
      <formula>F416=""</formula>
    </cfRule>
  </conditionalFormatting>
  <conditionalFormatting sqref="G416">
    <cfRule type="expression" dxfId="376" priority="636">
      <formula>G416=""</formula>
    </cfRule>
  </conditionalFormatting>
  <conditionalFormatting sqref="F419">
    <cfRule type="expression" dxfId="375" priority="637">
      <formula>F419=""</formula>
    </cfRule>
  </conditionalFormatting>
  <conditionalFormatting sqref="H416">
    <cfRule type="expression" dxfId="374" priority="635">
      <formula>H416=""</formula>
    </cfRule>
  </conditionalFormatting>
  <conditionalFormatting sqref="I416">
    <cfRule type="expression" dxfId="373" priority="634">
      <formula>I416=""</formula>
    </cfRule>
  </conditionalFormatting>
  <conditionalFormatting sqref="J416">
    <cfRule type="expression" dxfId="372" priority="633">
      <formula>J416=""</formula>
    </cfRule>
  </conditionalFormatting>
  <conditionalFormatting sqref="I420">
    <cfRule type="expression" dxfId="371" priority="620">
      <formula>I420=""</formula>
    </cfRule>
  </conditionalFormatting>
  <conditionalFormatting sqref="D416">
    <cfRule type="expression" dxfId="370" priority="631">
      <formula>D416=""</formula>
    </cfRule>
  </conditionalFormatting>
  <conditionalFormatting sqref="F418">
    <cfRule type="expression" dxfId="369" priority="630">
      <formula>F418=""</formula>
    </cfRule>
  </conditionalFormatting>
  <conditionalFormatting sqref="F417">
    <cfRule type="expression" dxfId="368" priority="629">
      <formula>F417=""</formula>
    </cfRule>
  </conditionalFormatting>
  <conditionalFormatting sqref="C420">
    <cfRule type="expression" dxfId="367" priority="628">
      <formula>C420=""</formula>
    </cfRule>
  </conditionalFormatting>
  <conditionalFormatting sqref="E420">
    <cfRule type="expression" dxfId="366" priority="627">
      <formula>E420=""</formula>
    </cfRule>
  </conditionalFormatting>
  <conditionalFormatting sqref="F420">
    <cfRule type="expression" dxfId="365" priority="626">
      <formula>F420=""</formula>
    </cfRule>
  </conditionalFormatting>
  <conditionalFormatting sqref="F421">
    <cfRule type="expression" dxfId="364" priority="625">
      <formula>F421=""</formula>
    </cfRule>
  </conditionalFormatting>
  <conditionalFormatting sqref="F423">
    <cfRule type="expression" dxfId="363" priority="623">
      <formula>F423=""</formula>
    </cfRule>
  </conditionalFormatting>
  <conditionalFormatting sqref="F427">
    <cfRule type="expression" dxfId="362" priority="610">
      <formula>F427=""</formula>
    </cfRule>
  </conditionalFormatting>
  <conditionalFormatting sqref="G420">
    <cfRule type="expression" dxfId="361" priority="622">
      <formula>G420=""</formula>
    </cfRule>
  </conditionalFormatting>
  <conditionalFormatting sqref="H420">
    <cfRule type="expression" dxfId="360" priority="621">
      <formula>H420=""</formula>
    </cfRule>
  </conditionalFormatting>
  <conditionalFormatting sqref="H424">
    <cfRule type="expression" dxfId="359" priority="608">
      <formula>H424=""</formula>
    </cfRule>
  </conditionalFormatting>
  <conditionalFormatting sqref="J420">
    <cfRule type="expression" dxfId="358" priority="619">
      <formula>J420=""</formula>
    </cfRule>
  </conditionalFormatting>
  <conditionalFormatting sqref="K420">
    <cfRule type="expression" dxfId="357" priority="618">
      <formula>K420=""</formula>
    </cfRule>
  </conditionalFormatting>
  <conditionalFormatting sqref="D420">
    <cfRule type="expression" dxfId="356" priority="617">
      <formula>D420=""</formula>
    </cfRule>
  </conditionalFormatting>
  <conditionalFormatting sqref="F422">
    <cfRule type="expression" dxfId="355" priority="616">
      <formula>F422=""</formula>
    </cfRule>
  </conditionalFormatting>
  <conditionalFormatting sqref="C424">
    <cfRule type="expression" dxfId="354" priority="615">
      <formula>C424=""</formula>
    </cfRule>
  </conditionalFormatting>
  <conditionalFormatting sqref="E424">
    <cfRule type="expression" dxfId="353" priority="614">
      <formula>E424=""</formula>
    </cfRule>
  </conditionalFormatting>
  <conditionalFormatting sqref="F424">
    <cfRule type="expression" dxfId="352" priority="613">
      <formula>F424=""</formula>
    </cfRule>
  </conditionalFormatting>
  <conditionalFormatting sqref="F425">
    <cfRule type="expression" dxfId="351" priority="612">
      <formula>F425=""</formula>
    </cfRule>
  </conditionalFormatting>
  <conditionalFormatting sqref="G424">
    <cfRule type="expression" dxfId="350" priority="609">
      <formula>G424=""</formula>
    </cfRule>
  </conditionalFormatting>
  <conditionalFormatting sqref="G428">
    <cfRule type="expression" dxfId="349" priority="596">
      <formula>G428=""</formula>
    </cfRule>
  </conditionalFormatting>
  <conditionalFormatting sqref="I424">
    <cfRule type="expression" dxfId="348" priority="607">
      <formula>I424=""</formula>
    </cfRule>
  </conditionalFormatting>
  <conditionalFormatting sqref="J424">
    <cfRule type="expression" dxfId="347" priority="606">
      <formula>J424=""</formula>
    </cfRule>
  </conditionalFormatting>
  <conditionalFormatting sqref="K424">
    <cfRule type="expression" dxfId="346" priority="605">
      <formula>K424=""</formula>
    </cfRule>
  </conditionalFormatting>
  <conditionalFormatting sqref="D424">
    <cfRule type="expression" dxfId="345" priority="604">
      <formula>D424=""</formula>
    </cfRule>
  </conditionalFormatting>
  <conditionalFormatting sqref="F426">
    <cfRule type="expression" dxfId="344" priority="603">
      <formula>F426=""</formula>
    </cfRule>
  </conditionalFormatting>
  <conditionalFormatting sqref="C428">
    <cfRule type="expression" dxfId="343" priority="602">
      <formula>C428=""</formula>
    </cfRule>
  </conditionalFormatting>
  <conditionalFormatting sqref="E428">
    <cfRule type="expression" dxfId="342" priority="601">
      <formula>E428=""</formula>
    </cfRule>
  </conditionalFormatting>
  <conditionalFormatting sqref="F428">
    <cfRule type="expression" dxfId="341" priority="600">
      <formula>F428=""</formula>
    </cfRule>
  </conditionalFormatting>
  <conditionalFormatting sqref="F429">
    <cfRule type="expression" dxfId="340" priority="599">
      <formula>F429=""</formula>
    </cfRule>
  </conditionalFormatting>
  <conditionalFormatting sqref="F431">
    <cfRule type="expression" dxfId="339" priority="597">
      <formula>F431=""</formula>
    </cfRule>
  </conditionalFormatting>
  <conditionalFormatting sqref="F435">
    <cfRule type="expression" dxfId="338" priority="584">
      <formula>F435=""</formula>
    </cfRule>
  </conditionalFormatting>
  <conditionalFormatting sqref="H428">
    <cfRule type="expression" dxfId="337" priority="595">
      <formula>H428=""</formula>
    </cfRule>
  </conditionalFormatting>
  <conditionalFormatting sqref="I428">
    <cfRule type="expression" dxfId="336" priority="594">
      <formula>I428=""</formula>
    </cfRule>
  </conditionalFormatting>
  <conditionalFormatting sqref="J428">
    <cfRule type="expression" dxfId="335" priority="593">
      <formula>J428=""</formula>
    </cfRule>
  </conditionalFormatting>
  <conditionalFormatting sqref="K428">
    <cfRule type="expression" dxfId="334" priority="592">
      <formula>K428=""</formula>
    </cfRule>
  </conditionalFormatting>
  <conditionalFormatting sqref="D428">
    <cfRule type="expression" dxfId="333" priority="591">
      <formula>D428=""</formula>
    </cfRule>
  </conditionalFormatting>
  <conditionalFormatting sqref="F430">
    <cfRule type="expression" dxfId="332" priority="590">
      <formula>F430=""</formula>
    </cfRule>
  </conditionalFormatting>
  <conditionalFormatting sqref="C432">
    <cfRule type="expression" dxfId="331" priority="589">
      <formula>C432=""</formula>
    </cfRule>
  </conditionalFormatting>
  <conditionalFormatting sqref="I436">
    <cfRule type="expression" dxfId="330" priority="566">
      <formula>I436=""</formula>
    </cfRule>
  </conditionalFormatting>
  <conditionalFormatting sqref="F432">
    <cfRule type="expression" dxfId="329" priority="587">
      <formula>F432=""</formula>
    </cfRule>
  </conditionalFormatting>
  <conditionalFormatting sqref="F433">
    <cfRule type="expression" dxfId="328" priority="586">
      <formula>F433=""</formula>
    </cfRule>
  </conditionalFormatting>
  <conditionalFormatting sqref="H432">
    <cfRule type="expression" dxfId="327" priority="582">
      <formula>H432=""</formula>
    </cfRule>
  </conditionalFormatting>
  <conditionalFormatting sqref="F436">
    <cfRule type="expression" dxfId="326" priority="572">
      <formula>F436=""</formula>
    </cfRule>
  </conditionalFormatting>
  <conditionalFormatting sqref="G432">
    <cfRule type="expression" dxfId="325" priority="583">
      <formula>G432=""</formula>
    </cfRule>
  </conditionalFormatting>
  <conditionalFormatting sqref="F439">
    <cfRule type="expression" dxfId="324" priority="569">
      <formula>F439=""</formula>
    </cfRule>
  </conditionalFormatting>
  <conditionalFormatting sqref="I432">
    <cfRule type="expression" dxfId="323" priority="581">
      <formula>I432=""</formula>
    </cfRule>
  </conditionalFormatting>
  <conditionalFormatting sqref="J432">
    <cfRule type="expression" dxfId="322" priority="580">
      <formula>J432=""</formula>
    </cfRule>
  </conditionalFormatting>
  <conditionalFormatting sqref="K432">
    <cfRule type="expression" dxfId="321" priority="579">
      <formula>K432=""</formula>
    </cfRule>
  </conditionalFormatting>
  <conditionalFormatting sqref="D432">
    <cfRule type="expression" dxfId="320" priority="578">
      <formula>D432=""</formula>
    </cfRule>
  </conditionalFormatting>
  <conditionalFormatting sqref="F434">
    <cfRule type="expression" dxfId="319" priority="577">
      <formula>F434=""</formula>
    </cfRule>
  </conditionalFormatting>
  <conditionalFormatting sqref="C436">
    <cfRule type="expression" dxfId="318" priority="574">
      <formula>C436=""</formula>
    </cfRule>
  </conditionalFormatting>
  <conditionalFormatting sqref="E436">
    <cfRule type="expression" dxfId="317" priority="573">
      <formula>E436=""</formula>
    </cfRule>
  </conditionalFormatting>
  <conditionalFormatting sqref="F437">
    <cfRule type="expression" dxfId="316" priority="571">
      <formula>F437=""</formula>
    </cfRule>
  </conditionalFormatting>
  <conditionalFormatting sqref="K440">
    <cfRule type="expression" dxfId="315" priority="551">
      <formula>K440=""</formula>
    </cfRule>
  </conditionalFormatting>
  <conditionalFormatting sqref="K444">
    <cfRule type="expression" dxfId="314" priority="539">
      <formula>K444=""</formula>
    </cfRule>
  </conditionalFormatting>
  <conditionalFormatting sqref="G436">
    <cfRule type="expression" dxfId="313" priority="568">
      <formula>G436=""</formula>
    </cfRule>
  </conditionalFormatting>
  <conditionalFormatting sqref="H436">
    <cfRule type="expression" dxfId="312" priority="567">
      <formula>H436=""</formula>
    </cfRule>
  </conditionalFormatting>
  <conditionalFormatting sqref="J436">
    <cfRule type="expression" dxfId="311" priority="565">
      <formula>J436=""</formula>
    </cfRule>
  </conditionalFormatting>
  <conditionalFormatting sqref="K436">
    <cfRule type="expression" dxfId="310" priority="564">
      <formula>K436=""</formula>
    </cfRule>
  </conditionalFormatting>
  <conditionalFormatting sqref="D436">
    <cfRule type="expression" dxfId="309" priority="563">
      <formula>D436=""</formula>
    </cfRule>
  </conditionalFormatting>
  <conditionalFormatting sqref="F438">
    <cfRule type="expression" dxfId="308" priority="562">
      <formula>F438=""</formula>
    </cfRule>
  </conditionalFormatting>
  <conditionalFormatting sqref="C440">
    <cfRule type="expression" dxfId="307" priority="561">
      <formula>C440=""</formula>
    </cfRule>
  </conditionalFormatting>
  <conditionalFormatting sqref="E440">
    <cfRule type="expression" dxfId="306" priority="560">
      <formula>E440=""</formula>
    </cfRule>
  </conditionalFormatting>
  <conditionalFormatting sqref="F440">
    <cfRule type="expression" dxfId="305" priority="559">
      <formula>F440=""</formula>
    </cfRule>
  </conditionalFormatting>
  <conditionalFormatting sqref="F441">
    <cfRule type="expression" dxfId="304" priority="558">
      <formula>F441=""</formula>
    </cfRule>
  </conditionalFormatting>
  <conditionalFormatting sqref="E296">
    <cfRule type="expression" dxfId="303" priority="505">
      <formula>E296=""</formula>
    </cfRule>
  </conditionalFormatting>
  <conditionalFormatting sqref="F443">
    <cfRule type="expression" dxfId="302" priority="556">
      <formula>F443=""</formula>
    </cfRule>
  </conditionalFormatting>
  <conditionalFormatting sqref="G440">
    <cfRule type="expression" dxfId="301" priority="555">
      <formula>G440=""</formula>
    </cfRule>
  </conditionalFormatting>
  <conditionalFormatting sqref="H440">
    <cfRule type="expression" dxfId="300" priority="554">
      <formula>H440=""</formula>
    </cfRule>
  </conditionalFormatting>
  <conditionalFormatting sqref="I440">
    <cfRule type="expression" dxfId="299" priority="553">
      <formula>I440=""</formula>
    </cfRule>
  </conditionalFormatting>
  <conditionalFormatting sqref="J440">
    <cfRule type="expression" dxfId="298" priority="552">
      <formula>J440=""</formula>
    </cfRule>
  </conditionalFormatting>
  <conditionalFormatting sqref="E50">
    <cfRule type="expression" dxfId="297" priority="517">
      <formula>E50=""</formula>
    </cfRule>
  </conditionalFormatting>
  <conditionalFormatting sqref="D440">
    <cfRule type="expression" dxfId="296" priority="550">
      <formula>D440=""</formula>
    </cfRule>
  </conditionalFormatting>
  <conditionalFormatting sqref="C444">
    <cfRule type="expression" dxfId="295" priority="549">
      <formula>C444=""</formula>
    </cfRule>
  </conditionalFormatting>
  <conditionalFormatting sqref="E444">
    <cfRule type="expression" dxfId="294" priority="548">
      <formula>E444=""</formula>
    </cfRule>
  </conditionalFormatting>
  <conditionalFormatting sqref="F444">
    <cfRule type="expression" dxfId="293" priority="547">
      <formula>F444=""</formula>
    </cfRule>
  </conditionalFormatting>
  <conditionalFormatting sqref="F445">
    <cfRule type="expression" dxfId="292" priority="546">
      <formula>F445=""</formula>
    </cfRule>
  </conditionalFormatting>
  <conditionalFormatting sqref="J444">
    <cfRule type="expression" dxfId="291" priority="540">
      <formula>J444=""</formula>
    </cfRule>
  </conditionalFormatting>
  <conditionalFormatting sqref="F447">
    <cfRule type="expression" dxfId="290" priority="544">
      <formula>F447=""</formula>
    </cfRule>
  </conditionalFormatting>
  <conditionalFormatting sqref="G444">
    <cfRule type="expression" dxfId="289" priority="543">
      <formula>G444=""</formula>
    </cfRule>
  </conditionalFormatting>
  <conditionalFormatting sqref="H444">
    <cfRule type="expression" dxfId="288" priority="542">
      <formula>H444=""</formula>
    </cfRule>
  </conditionalFormatting>
  <conditionalFormatting sqref="I444">
    <cfRule type="expression" dxfId="287" priority="541">
      <formula>I444=""</formula>
    </cfRule>
  </conditionalFormatting>
  <conditionalFormatting sqref="E292">
    <cfRule type="expression" dxfId="286" priority="506">
      <formula>E292=""</formula>
    </cfRule>
  </conditionalFormatting>
  <conditionalFormatting sqref="D444">
    <cfRule type="expression" dxfId="285" priority="538">
      <formula>D444=""</formula>
    </cfRule>
  </conditionalFormatting>
  <conditionalFormatting sqref="F442">
    <cfRule type="expression" dxfId="284" priority="537">
      <formula>F442=""</formula>
    </cfRule>
  </conditionalFormatting>
  <conditionalFormatting sqref="F446">
    <cfRule type="expression" dxfId="283" priority="536">
      <formula>F446=""</formula>
    </cfRule>
  </conditionalFormatting>
  <conditionalFormatting sqref="F449">
    <cfRule type="expression" dxfId="282" priority="533">
      <formula>F449="Název dílu"</formula>
    </cfRule>
  </conditionalFormatting>
  <conditionalFormatting sqref="C449">
    <cfRule type="expression" dxfId="281" priority="532">
      <formula>C449="Kód dílu"</formula>
    </cfRule>
  </conditionalFormatting>
  <conditionalFormatting sqref="C450">
    <cfRule type="expression" dxfId="280" priority="531">
      <formula>C450=""</formula>
    </cfRule>
  </conditionalFormatting>
  <conditionalFormatting sqref="E450">
    <cfRule type="expression" dxfId="279" priority="530">
      <formula>E450=""</formula>
    </cfRule>
  </conditionalFormatting>
  <conditionalFormatting sqref="F450">
    <cfRule type="expression" dxfId="278" priority="529">
      <formula>F450=""</formula>
    </cfRule>
  </conditionalFormatting>
  <conditionalFormatting sqref="F451">
    <cfRule type="expression" dxfId="277" priority="528">
      <formula>F451=""</formula>
    </cfRule>
  </conditionalFormatting>
  <conditionalFormatting sqref="H450">
    <cfRule type="expression" dxfId="276" priority="524">
      <formula>H450=""</formula>
    </cfRule>
  </conditionalFormatting>
  <conditionalFormatting sqref="F453">
    <cfRule type="expression" dxfId="275" priority="526">
      <formula>F453=""</formula>
    </cfRule>
  </conditionalFormatting>
  <conditionalFormatting sqref="G450">
    <cfRule type="expression" dxfId="274" priority="525">
      <formula>G450=""</formula>
    </cfRule>
  </conditionalFormatting>
  <conditionalFormatting sqref="I450">
    <cfRule type="expression" dxfId="273" priority="523">
      <formula>I450=""</formula>
    </cfRule>
  </conditionalFormatting>
  <conditionalFormatting sqref="J450">
    <cfRule type="expression" dxfId="272" priority="522">
      <formula>J450=""</formula>
    </cfRule>
  </conditionalFormatting>
  <conditionalFormatting sqref="K450">
    <cfRule type="expression" dxfId="271" priority="521">
      <formula>K450=""</formula>
    </cfRule>
  </conditionalFormatting>
  <conditionalFormatting sqref="D450">
    <cfRule type="expression" dxfId="270" priority="520">
      <formula>D450=""</formula>
    </cfRule>
  </conditionalFormatting>
  <conditionalFormatting sqref="E432">
    <cfRule type="expression" dxfId="269" priority="519">
      <formula>E432=""</formula>
    </cfRule>
  </conditionalFormatting>
  <conditionalFormatting sqref="E18">
    <cfRule type="expression" dxfId="268" priority="518">
      <formula>E18=""</formula>
    </cfRule>
  </conditionalFormatting>
  <conditionalFormatting sqref="E70">
    <cfRule type="expression" dxfId="267" priority="516">
      <formula>E70=""</formula>
    </cfRule>
  </conditionalFormatting>
  <conditionalFormatting sqref="E74">
    <cfRule type="expression" dxfId="266" priority="515">
      <formula>E74=""</formula>
    </cfRule>
  </conditionalFormatting>
  <conditionalFormatting sqref="E78">
    <cfRule type="expression" dxfId="265" priority="514">
      <formula>E78=""</formula>
    </cfRule>
  </conditionalFormatting>
  <conditionalFormatting sqref="E226">
    <cfRule type="expression" dxfId="264" priority="513">
      <formula>E226=""</formula>
    </cfRule>
  </conditionalFormatting>
  <conditionalFormatting sqref="E230">
    <cfRule type="expression" dxfId="263" priority="512">
      <formula>E230=""</formula>
    </cfRule>
  </conditionalFormatting>
  <conditionalFormatting sqref="E250">
    <cfRule type="expression" dxfId="262" priority="511">
      <formula>E250=""</formula>
    </cfRule>
  </conditionalFormatting>
  <conditionalFormatting sqref="E276">
    <cfRule type="expression" dxfId="261" priority="510">
      <formula>E276=""</formula>
    </cfRule>
  </conditionalFormatting>
  <conditionalFormatting sqref="E280">
    <cfRule type="expression" dxfId="260" priority="509">
      <formula>E280=""</formula>
    </cfRule>
  </conditionalFormatting>
  <conditionalFormatting sqref="E284">
    <cfRule type="expression" dxfId="259" priority="508">
      <formula>E284=""</formula>
    </cfRule>
  </conditionalFormatting>
  <conditionalFormatting sqref="E288">
    <cfRule type="expression" dxfId="258" priority="507">
      <formula>E288=""</formula>
    </cfRule>
  </conditionalFormatting>
  <conditionalFormatting sqref="E300">
    <cfRule type="expression" dxfId="257" priority="504">
      <formula>E300=""</formula>
    </cfRule>
  </conditionalFormatting>
  <conditionalFormatting sqref="E304">
    <cfRule type="expression" dxfId="256" priority="503">
      <formula>E304=""</formula>
    </cfRule>
  </conditionalFormatting>
  <conditionalFormatting sqref="E308">
    <cfRule type="expression" dxfId="255" priority="502">
      <formula>E308=""</formula>
    </cfRule>
  </conditionalFormatting>
  <conditionalFormatting sqref="E312">
    <cfRule type="expression" dxfId="254" priority="501">
      <formula>E312=""</formula>
    </cfRule>
  </conditionalFormatting>
  <conditionalFormatting sqref="F452">
    <cfRule type="expression" dxfId="253" priority="500">
      <formula>F452=""</formula>
    </cfRule>
  </conditionalFormatting>
  <conditionalFormatting sqref="H254">
    <cfRule type="expression" dxfId="252" priority="473">
      <formula>H254=""</formula>
    </cfRule>
  </conditionalFormatting>
  <conditionalFormatting sqref="I254">
    <cfRule type="expression" dxfId="251" priority="472">
      <formula>I254=""</formula>
    </cfRule>
  </conditionalFormatting>
  <conditionalFormatting sqref="E94">
    <cfRule type="expression" dxfId="250" priority="483">
      <formula>E94=""</formula>
    </cfRule>
  </conditionalFormatting>
  <conditionalFormatting sqref="E98">
    <cfRule type="expression" dxfId="249" priority="482">
      <formula>E98=""</formula>
    </cfRule>
  </conditionalFormatting>
  <conditionalFormatting sqref="E102">
    <cfRule type="expression" dxfId="248" priority="481">
      <formula>E102=""</formula>
    </cfRule>
  </conditionalFormatting>
  <conditionalFormatting sqref="C254">
    <cfRule type="expression" dxfId="247" priority="480">
      <formula>C254=""</formula>
    </cfRule>
  </conditionalFormatting>
  <conditionalFormatting sqref="C258">
    <cfRule type="expression" dxfId="246" priority="455">
      <formula>C258=""</formula>
    </cfRule>
  </conditionalFormatting>
  <conditionalFormatting sqref="F254">
    <cfRule type="expression" dxfId="245" priority="478">
      <formula>F254=""</formula>
    </cfRule>
  </conditionalFormatting>
  <conditionalFormatting sqref="F255">
    <cfRule type="expression" dxfId="244" priority="477">
      <formula>F255=""</formula>
    </cfRule>
  </conditionalFormatting>
  <conditionalFormatting sqref="F259">
    <cfRule type="expression" dxfId="243" priority="452">
      <formula>F259=""</formula>
    </cfRule>
  </conditionalFormatting>
  <conditionalFormatting sqref="F257">
    <cfRule type="expression" dxfId="242" priority="475">
      <formula>F257=""</formula>
    </cfRule>
  </conditionalFormatting>
  <conditionalFormatting sqref="G254">
    <cfRule type="expression" dxfId="241" priority="474">
      <formula>G254=""</formula>
    </cfRule>
  </conditionalFormatting>
  <conditionalFormatting sqref="J254">
    <cfRule type="expression" dxfId="240" priority="471">
      <formula>J254=""</formula>
    </cfRule>
  </conditionalFormatting>
  <conditionalFormatting sqref="K254">
    <cfRule type="expression" dxfId="239" priority="470">
      <formula>K254=""</formula>
    </cfRule>
  </conditionalFormatting>
  <conditionalFormatting sqref="D254">
    <cfRule type="expression" dxfId="238" priority="469">
      <formula>D254=""</formula>
    </cfRule>
  </conditionalFormatting>
  <conditionalFormatting sqref="F256">
    <cfRule type="expression" dxfId="237" priority="468">
      <formula>F256=""</formula>
    </cfRule>
  </conditionalFormatting>
  <conditionalFormatting sqref="F258">
    <cfRule type="expression" dxfId="236" priority="453">
      <formula>F258=""</formula>
    </cfRule>
  </conditionalFormatting>
  <conditionalFormatting sqref="J258">
    <cfRule type="expression" dxfId="235" priority="447">
      <formula>J258=""</formula>
    </cfRule>
  </conditionalFormatting>
  <conditionalFormatting sqref="F261">
    <cfRule type="expression" dxfId="234" priority="451">
      <formula>F261=""</formula>
    </cfRule>
  </conditionalFormatting>
  <conditionalFormatting sqref="F266">
    <cfRule type="expression" dxfId="233" priority="427">
      <formula>F266=""</formula>
    </cfRule>
  </conditionalFormatting>
  <conditionalFormatting sqref="G258">
    <cfRule type="expression" dxfId="232" priority="450">
      <formula>G258=""</formula>
    </cfRule>
  </conditionalFormatting>
  <conditionalFormatting sqref="H258">
    <cfRule type="expression" dxfId="231" priority="449">
      <formula>H258=""</formula>
    </cfRule>
  </conditionalFormatting>
  <conditionalFormatting sqref="I258">
    <cfRule type="expression" dxfId="230" priority="448">
      <formula>I258=""</formula>
    </cfRule>
  </conditionalFormatting>
  <conditionalFormatting sqref="I262">
    <cfRule type="expression" dxfId="229" priority="435">
      <formula>I262=""</formula>
    </cfRule>
  </conditionalFormatting>
  <conditionalFormatting sqref="K258">
    <cfRule type="expression" dxfId="228" priority="446">
      <formula>K258=""</formula>
    </cfRule>
  </conditionalFormatting>
  <conditionalFormatting sqref="D258">
    <cfRule type="expression" dxfId="227" priority="445">
      <formula>D258=""</formula>
    </cfRule>
  </conditionalFormatting>
  <conditionalFormatting sqref="D262">
    <cfRule type="expression" dxfId="226" priority="432">
      <formula>D262=""</formula>
    </cfRule>
  </conditionalFormatting>
  <conditionalFormatting sqref="C262">
    <cfRule type="expression" dxfId="225" priority="443">
      <formula>C262=""</formula>
    </cfRule>
  </conditionalFormatting>
  <conditionalFormatting sqref="F262">
    <cfRule type="expression" dxfId="224" priority="441">
      <formula>F262=""</formula>
    </cfRule>
  </conditionalFormatting>
  <conditionalFormatting sqref="G262">
    <cfRule type="expression" dxfId="223" priority="437">
      <formula>G262=""</formula>
    </cfRule>
  </conditionalFormatting>
  <conditionalFormatting sqref="F263">
    <cfRule type="expression" dxfId="222" priority="440">
      <formula>F263=""</formula>
    </cfRule>
  </conditionalFormatting>
  <conditionalFormatting sqref="G266">
    <cfRule type="expression" dxfId="221" priority="423">
      <formula>G266=""</formula>
    </cfRule>
  </conditionalFormatting>
  <conditionalFormatting sqref="F265">
    <cfRule type="expression" dxfId="220" priority="438">
      <formula>F265=""</formula>
    </cfRule>
  </conditionalFormatting>
  <conditionalFormatting sqref="C270">
    <cfRule type="expression" dxfId="219" priority="413">
      <formula>C270=""</formula>
    </cfRule>
  </conditionalFormatting>
  <conditionalFormatting sqref="H262">
    <cfRule type="expression" dxfId="218" priority="436">
      <formula>H262=""</formula>
    </cfRule>
  </conditionalFormatting>
  <conditionalFormatting sqref="J262">
    <cfRule type="expression" dxfId="217" priority="434">
      <formula>J262=""</formula>
    </cfRule>
  </conditionalFormatting>
  <conditionalFormatting sqref="K262">
    <cfRule type="expression" dxfId="216" priority="433">
      <formula>K262=""</formula>
    </cfRule>
  </conditionalFormatting>
  <conditionalFormatting sqref="C266">
    <cfRule type="expression" dxfId="215" priority="429">
      <formula>C266=""</formula>
    </cfRule>
  </conditionalFormatting>
  <conditionalFormatting sqref="F264">
    <cfRule type="expression" dxfId="214" priority="415">
      <formula>F264=""</formula>
    </cfRule>
  </conditionalFormatting>
  <conditionalFormatting sqref="F267">
    <cfRule type="expression" dxfId="213" priority="426">
      <formula>F267=""</formula>
    </cfRule>
  </conditionalFormatting>
  <conditionalFormatting sqref="I266">
    <cfRule type="expression" dxfId="212" priority="421">
      <formula>I266=""</formula>
    </cfRule>
  </conditionalFormatting>
  <conditionalFormatting sqref="F269">
    <cfRule type="expression" dxfId="211" priority="424">
      <formula>F269=""</formula>
    </cfRule>
  </conditionalFormatting>
  <conditionalFormatting sqref="F270">
    <cfRule type="expression" dxfId="210" priority="411">
      <formula>F270=""</formula>
    </cfRule>
  </conditionalFormatting>
  <conditionalFormatting sqref="H266">
    <cfRule type="expression" dxfId="209" priority="422">
      <formula>H266=""</formula>
    </cfRule>
  </conditionalFormatting>
  <conditionalFormatting sqref="F317">
    <cfRule type="expression" dxfId="208" priority="373">
      <formula>F317=""</formula>
    </cfRule>
  </conditionalFormatting>
  <conditionalFormatting sqref="J266">
    <cfRule type="expression" dxfId="207" priority="420">
      <formula>J266=""</formula>
    </cfRule>
  </conditionalFormatting>
  <conditionalFormatting sqref="E254 E258">
    <cfRule type="expression" dxfId="206" priority="431">
      <formula>E254=""</formula>
    </cfRule>
  </conditionalFormatting>
  <conditionalFormatting sqref="F260">
    <cfRule type="expression" dxfId="205" priority="416">
      <formula>F260=""</formula>
    </cfRule>
  </conditionalFormatting>
  <conditionalFormatting sqref="K266">
    <cfRule type="expression" dxfId="204" priority="419">
      <formula>K266=""</formula>
    </cfRule>
  </conditionalFormatting>
  <conditionalFormatting sqref="D266">
    <cfRule type="expression" dxfId="203" priority="418">
      <formula>D266=""</formula>
    </cfRule>
  </conditionalFormatting>
  <conditionalFormatting sqref="C316">
    <cfRule type="expression" dxfId="202" priority="375">
      <formula>C316=""</formula>
    </cfRule>
  </conditionalFormatting>
  <conditionalFormatting sqref="F316">
    <cfRule type="expression" dxfId="201" priority="374">
      <formula>F316=""</formula>
    </cfRule>
  </conditionalFormatting>
  <conditionalFormatting sqref="F273">
    <cfRule type="expression" dxfId="200" priority="408">
      <formula>F273=""</formula>
    </cfRule>
  </conditionalFormatting>
  <conditionalFormatting sqref="G270">
    <cfRule type="expression" dxfId="199" priority="407">
      <formula>G270=""</formula>
    </cfRule>
  </conditionalFormatting>
  <conditionalFormatting sqref="F319">
    <cfRule type="expression" dxfId="198" priority="372">
      <formula>F319=""</formula>
    </cfRule>
  </conditionalFormatting>
  <conditionalFormatting sqref="G316">
    <cfRule type="expression" dxfId="197" priority="371">
      <formula>G316=""</formula>
    </cfRule>
  </conditionalFormatting>
  <conditionalFormatting sqref="H270">
    <cfRule type="expression" dxfId="196" priority="406">
      <formula>H270=""</formula>
    </cfRule>
  </conditionalFormatting>
  <conditionalFormatting sqref="K270">
    <cfRule type="expression" dxfId="195" priority="403">
      <formula>K270=""</formula>
    </cfRule>
  </conditionalFormatting>
  <conditionalFormatting sqref="J270">
    <cfRule type="expression" dxfId="194" priority="404">
      <formula>J270=""</formula>
    </cfRule>
  </conditionalFormatting>
  <conditionalFormatting sqref="K316">
    <cfRule type="expression" dxfId="193" priority="367">
      <formula>K316=""</formula>
    </cfRule>
  </conditionalFormatting>
  <conditionalFormatting sqref="F268">
    <cfRule type="expression" dxfId="192" priority="414">
      <formula>F268=""</formula>
    </cfRule>
  </conditionalFormatting>
  <conditionalFormatting sqref="I270">
    <cfRule type="expression" dxfId="191" priority="405">
      <formula>I270=""</formula>
    </cfRule>
  </conditionalFormatting>
  <conditionalFormatting sqref="D270">
    <cfRule type="expression" dxfId="190" priority="402">
      <formula>D270=""</formula>
    </cfRule>
  </conditionalFormatting>
  <conditionalFormatting sqref="H316">
    <cfRule type="expression" dxfId="189" priority="370">
      <formula>H316=""</formula>
    </cfRule>
  </conditionalFormatting>
  <conditionalFormatting sqref="I316">
    <cfRule type="expression" dxfId="188" priority="369">
      <formula>I316=""</formula>
    </cfRule>
  </conditionalFormatting>
  <conditionalFormatting sqref="J316">
    <cfRule type="expression" dxfId="187" priority="368">
      <formula>J316=""</formula>
    </cfRule>
  </conditionalFormatting>
  <conditionalFormatting sqref="D316">
    <cfRule type="expression" dxfId="186" priority="366">
      <formula>D316=""</formula>
    </cfRule>
  </conditionalFormatting>
  <conditionalFormatting sqref="F272">
    <cfRule type="expression" dxfId="185" priority="401">
      <formula>F272=""</formula>
    </cfRule>
  </conditionalFormatting>
  <conditionalFormatting sqref="F271">
    <cfRule type="expression" dxfId="184" priority="400">
      <formula>F271=""</formula>
    </cfRule>
  </conditionalFormatting>
  <conditionalFormatting sqref="F318">
    <cfRule type="expression" dxfId="183" priority="363">
      <formula>F318=""</formula>
    </cfRule>
  </conditionalFormatting>
  <conditionalFormatting sqref="E316">
    <cfRule type="expression" dxfId="182" priority="364">
      <formula>E316=""</formula>
    </cfRule>
  </conditionalFormatting>
  <conditionalFormatting sqref="H320">
    <cfRule type="expression" dxfId="181" priority="321">
      <formula>H320=""</formula>
    </cfRule>
  </conditionalFormatting>
  <conditionalFormatting sqref="I320">
    <cfRule type="expression" dxfId="180" priority="320">
      <formula>I320=""</formula>
    </cfRule>
  </conditionalFormatting>
  <conditionalFormatting sqref="J320">
    <cfRule type="expression" dxfId="179" priority="319">
      <formula>J320=""</formula>
    </cfRule>
  </conditionalFormatting>
  <conditionalFormatting sqref="K320">
    <cfRule type="expression" dxfId="178" priority="318">
      <formula>K320=""</formula>
    </cfRule>
  </conditionalFormatting>
  <conditionalFormatting sqref="D320">
    <cfRule type="expression" dxfId="177" priority="317">
      <formula>D320=""</formula>
    </cfRule>
  </conditionalFormatting>
  <conditionalFormatting sqref="D328">
    <cfRule type="expression" dxfId="176" priority="292">
      <formula>D328=""</formula>
    </cfRule>
  </conditionalFormatting>
  <conditionalFormatting sqref="E320">
    <cfRule type="expression" dxfId="175" priority="315">
      <formula>E320=""</formula>
    </cfRule>
  </conditionalFormatting>
  <conditionalFormatting sqref="C320">
    <cfRule type="expression" dxfId="174" priority="326">
      <formula>C320=""</formula>
    </cfRule>
  </conditionalFormatting>
  <conditionalFormatting sqref="F320">
    <cfRule type="expression" dxfId="173" priority="325">
      <formula>F320=""</formula>
    </cfRule>
  </conditionalFormatting>
  <conditionalFormatting sqref="F321">
    <cfRule type="expression" dxfId="172" priority="324">
      <formula>F321=""</formula>
    </cfRule>
  </conditionalFormatting>
  <conditionalFormatting sqref="F323">
    <cfRule type="expression" dxfId="171" priority="323">
      <formula>F323=""</formula>
    </cfRule>
  </conditionalFormatting>
  <conditionalFormatting sqref="G320">
    <cfRule type="expression" dxfId="170" priority="322">
      <formula>G320=""</formula>
    </cfRule>
  </conditionalFormatting>
  <conditionalFormatting sqref="F325">
    <cfRule type="expression" dxfId="169" priority="312">
      <formula>F325=""</formula>
    </cfRule>
  </conditionalFormatting>
  <conditionalFormatting sqref="G324">
    <cfRule type="expression" dxfId="168" priority="310">
      <formula>G324=""</formula>
    </cfRule>
  </conditionalFormatting>
  <conditionalFormatting sqref="F327">
    <cfRule type="expression" dxfId="167" priority="311">
      <formula>F327=""</formula>
    </cfRule>
  </conditionalFormatting>
  <conditionalFormatting sqref="F334">
    <cfRule type="expression" dxfId="166" priority="274">
      <formula>F334=""</formula>
    </cfRule>
  </conditionalFormatting>
  <conditionalFormatting sqref="D370">
    <cfRule type="expression" dxfId="165" priority="262">
      <formula>D370=""</formula>
    </cfRule>
  </conditionalFormatting>
  <conditionalFormatting sqref="G382">
    <cfRule type="expression" dxfId="164" priority="231">
      <formula>G382=""</formula>
    </cfRule>
  </conditionalFormatting>
  <conditionalFormatting sqref="D382">
    <cfRule type="expression" dxfId="163" priority="226">
      <formula>D382=""</formula>
    </cfRule>
  </conditionalFormatting>
  <conditionalFormatting sqref="F376">
    <cfRule type="expression" dxfId="162" priority="208">
      <formula>F376=""</formula>
    </cfRule>
  </conditionalFormatting>
  <conditionalFormatting sqref="F380">
    <cfRule type="expression" dxfId="161" priority="184">
      <formula>F380=""</formula>
    </cfRule>
  </conditionalFormatting>
  <conditionalFormatting sqref="E390 E386">
    <cfRule type="expression" dxfId="160" priority="167">
      <formula>E386=""</formula>
    </cfRule>
  </conditionalFormatting>
  <conditionalFormatting sqref="D454">
    <cfRule type="expression" dxfId="159" priority="155">
      <formula>D454=""</formula>
    </cfRule>
  </conditionalFormatting>
  <conditionalFormatting sqref="D458">
    <cfRule type="expression" dxfId="158" priority="143">
      <formula>D458=""</formula>
    </cfRule>
  </conditionalFormatting>
  <conditionalFormatting sqref="H324">
    <cfRule type="expression" dxfId="157" priority="309">
      <formula>H324=""</formula>
    </cfRule>
  </conditionalFormatting>
  <conditionalFormatting sqref="J324">
    <cfRule type="expression" dxfId="156" priority="307">
      <formula>J324=""</formula>
    </cfRule>
  </conditionalFormatting>
  <conditionalFormatting sqref="D324">
    <cfRule type="expression" dxfId="155" priority="305">
      <formula>D324=""</formula>
    </cfRule>
  </conditionalFormatting>
  <conditionalFormatting sqref="E324">
    <cfRule type="expression" dxfId="154" priority="303">
      <formula>E324=""</formula>
    </cfRule>
  </conditionalFormatting>
  <conditionalFormatting sqref="I324">
    <cfRule type="expression" dxfId="153" priority="308">
      <formula>I324=""</formula>
    </cfRule>
  </conditionalFormatting>
  <conditionalFormatting sqref="K324">
    <cfRule type="expression" dxfId="152" priority="306">
      <formula>K324=""</formula>
    </cfRule>
  </conditionalFormatting>
  <conditionalFormatting sqref="C374">
    <cfRule type="expression" dxfId="151" priority="221">
      <formula>C374=""</formula>
    </cfRule>
  </conditionalFormatting>
  <conditionalFormatting sqref="C324">
    <cfRule type="expression" dxfId="150" priority="314">
      <formula>C324=""</formula>
    </cfRule>
  </conditionalFormatting>
  <conditionalFormatting sqref="F324">
    <cfRule type="expression" dxfId="149" priority="313">
      <formula>F324=""</formula>
    </cfRule>
  </conditionalFormatting>
  <conditionalFormatting sqref="F329">
    <cfRule type="expression" dxfId="148" priority="299">
      <formula>F329=""</formula>
    </cfRule>
  </conditionalFormatting>
  <conditionalFormatting sqref="F333">
    <cfRule type="expression" dxfId="147" priority="286">
      <formula>F333=""</formula>
    </cfRule>
  </conditionalFormatting>
  <conditionalFormatting sqref="F332">
    <cfRule type="expression" dxfId="146" priority="287">
      <formula>F332=""</formula>
    </cfRule>
  </conditionalFormatting>
  <conditionalFormatting sqref="G328">
    <cfRule type="expression" dxfId="145" priority="297">
      <formula>G328=""</formula>
    </cfRule>
  </conditionalFormatting>
  <conditionalFormatting sqref="H328">
    <cfRule type="expression" dxfId="144" priority="296">
      <formula>H328=""</formula>
    </cfRule>
  </conditionalFormatting>
  <conditionalFormatting sqref="I328">
    <cfRule type="expression" dxfId="143" priority="295">
      <formula>I328=""</formula>
    </cfRule>
  </conditionalFormatting>
  <conditionalFormatting sqref="J328">
    <cfRule type="expression" dxfId="142" priority="294">
      <formula>J328=""</formula>
    </cfRule>
  </conditionalFormatting>
  <conditionalFormatting sqref="K328">
    <cfRule type="expression" dxfId="141" priority="293">
      <formula>K328=""</formula>
    </cfRule>
  </conditionalFormatting>
  <conditionalFormatting sqref="K332">
    <cfRule type="expression" dxfId="140" priority="280">
      <formula>K332=""</formula>
    </cfRule>
  </conditionalFormatting>
  <conditionalFormatting sqref="D332">
    <cfRule type="expression" dxfId="139" priority="279">
      <formula>D332=""</formula>
    </cfRule>
  </conditionalFormatting>
  <conditionalFormatting sqref="E328">
    <cfRule type="expression" dxfId="138" priority="290">
      <formula>E328=""</formula>
    </cfRule>
  </conditionalFormatting>
  <conditionalFormatting sqref="F330">
    <cfRule type="expression" dxfId="137" priority="289">
      <formula>F330=""</formula>
    </cfRule>
  </conditionalFormatting>
  <conditionalFormatting sqref="C332">
    <cfRule type="expression" dxfId="136" priority="288">
      <formula>C332=""</formula>
    </cfRule>
  </conditionalFormatting>
  <conditionalFormatting sqref="F328">
    <cfRule type="expression" dxfId="135" priority="300">
      <formula>F328=""</formula>
    </cfRule>
  </conditionalFormatting>
  <conditionalFormatting sqref="F331">
    <cfRule type="expression" dxfId="134" priority="298">
      <formula>F331=""</formula>
    </cfRule>
  </conditionalFormatting>
  <conditionalFormatting sqref="G370">
    <cfRule type="expression" dxfId="133" priority="267">
      <formula>G370=""</formula>
    </cfRule>
  </conditionalFormatting>
  <conditionalFormatting sqref="H370">
    <cfRule type="expression" dxfId="132" priority="266">
      <formula>H370=""</formula>
    </cfRule>
  </conditionalFormatting>
  <conditionalFormatting sqref="I370">
    <cfRule type="expression" dxfId="131" priority="265">
      <formula>I370=""</formula>
    </cfRule>
  </conditionalFormatting>
  <conditionalFormatting sqref="J370">
    <cfRule type="expression" dxfId="130" priority="264">
      <formula>J370=""</formula>
    </cfRule>
  </conditionalFormatting>
  <conditionalFormatting sqref="K370">
    <cfRule type="expression" dxfId="129" priority="263">
      <formula>K370=""</formula>
    </cfRule>
  </conditionalFormatting>
  <conditionalFormatting sqref="F360">
    <cfRule type="expression" dxfId="128" priority="209">
      <formula>F360=""</formula>
    </cfRule>
  </conditionalFormatting>
  <conditionalFormatting sqref="C382">
    <cfRule type="expression" dxfId="127" priority="237">
      <formula>C382=""</formula>
    </cfRule>
  </conditionalFormatting>
  <conditionalFormatting sqref="F326 F322">
    <cfRule type="expression" dxfId="126" priority="302">
      <formula>F322=""</formula>
    </cfRule>
  </conditionalFormatting>
  <conditionalFormatting sqref="C328">
    <cfRule type="expression" dxfId="125" priority="301">
      <formula>C328=""</formula>
    </cfRule>
  </conditionalFormatting>
  <conditionalFormatting sqref="F371">
    <cfRule type="expression" dxfId="124" priority="222">
      <formula>F371=""</formula>
    </cfRule>
  </conditionalFormatting>
  <conditionalFormatting sqref="I382">
    <cfRule type="expression" dxfId="123" priority="229">
      <formula>I382=""</formula>
    </cfRule>
  </conditionalFormatting>
  <conditionalFormatting sqref="F373">
    <cfRule type="expression" dxfId="122" priority="268">
      <formula>F373=""</formula>
    </cfRule>
  </conditionalFormatting>
  <conditionalFormatting sqref="F335">
    <cfRule type="expression" dxfId="121" priority="285">
      <formula>F335=""</formula>
    </cfRule>
  </conditionalFormatting>
  <conditionalFormatting sqref="G332">
    <cfRule type="expression" dxfId="120" priority="284">
      <formula>G332=""</formula>
    </cfRule>
  </conditionalFormatting>
  <conditionalFormatting sqref="H332">
    <cfRule type="expression" dxfId="119" priority="283">
      <formula>H332=""</formula>
    </cfRule>
  </conditionalFormatting>
  <conditionalFormatting sqref="I332">
    <cfRule type="expression" dxfId="118" priority="282">
      <formula>I332=""</formula>
    </cfRule>
  </conditionalFormatting>
  <conditionalFormatting sqref="J332">
    <cfRule type="expression" dxfId="117" priority="281">
      <formula>J332=""</formula>
    </cfRule>
  </conditionalFormatting>
  <conditionalFormatting sqref="K386">
    <cfRule type="expression" dxfId="116" priority="197">
      <formula>K386=""</formula>
    </cfRule>
  </conditionalFormatting>
  <conditionalFormatting sqref="F374">
    <cfRule type="expression" dxfId="115" priority="220">
      <formula>F374=""</formula>
    </cfRule>
  </conditionalFormatting>
  <conditionalFormatting sqref="F377">
    <cfRule type="expression" dxfId="114" priority="219">
      <formula>F377=""</formula>
    </cfRule>
  </conditionalFormatting>
  <conditionalFormatting sqref="E332">
    <cfRule type="expression" dxfId="113" priority="277">
      <formula>E332=""</formula>
    </cfRule>
  </conditionalFormatting>
  <conditionalFormatting sqref="F383">
    <cfRule type="expression" dxfId="112" priority="234">
      <formula>F383=""</formula>
    </cfRule>
  </conditionalFormatting>
  <conditionalFormatting sqref="F382">
    <cfRule type="expression" dxfId="111" priority="235">
      <formula>F382=""</formula>
    </cfRule>
  </conditionalFormatting>
  <conditionalFormatting sqref="I374">
    <cfRule type="expression" dxfId="110" priority="216">
      <formula>I374=""</formula>
    </cfRule>
  </conditionalFormatting>
  <conditionalFormatting sqref="C386">
    <cfRule type="expression" dxfId="109" priority="207">
      <formula>C386=""</formula>
    </cfRule>
  </conditionalFormatting>
  <conditionalFormatting sqref="J382">
    <cfRule type="expression" dxfId="108" priority="228">
      <formula>J382=""</formula>
    </cfRule>
  </conditionalFormatting>
  <conditionalFormatting sqref="H374">
    <cfRule type="expression" dxfId="107" priority="217">
      <formula>H374=""</formula>
    </cfRule>
  </conditionalFormatting>
  <conditionalFormatting sqref="F385">
    <cfRule type="expression" dxfId="106" priority="232">
      <formula>F385=""</formula>
    </cfRule>
  </conditionalFormatting>
  <conditionalFormatting sqref="H382">
    <cfRule type="expression" dxfId="105" priority="230">
      <formula>H382=""</formula>
    </cfRule>
  </conditionalFormatting>
  <conditionalFormatting sqref="F386">
    <cfRule type="expression" dxfId="104" priority="205">
      <formula>F386=""</formula>
    </cfRule>
  </conditionalFormatting>
  <conditionalFormatting sqref="K382">
    <cfRule type="expression" dxfId="103" priority="227">
      <formula>K382=""</formula>
    </cfRule>
  </conditionalFormatting>
  <conditionalFormatting sqref="D386">
    <cfRule type="expression" dxfId="102" priority="196">
      <formula>D386=""</formula>
    </cfRule>
  </conditionalFormatting>
  <conditionalFormatting sqref="C378">
    <cfRule type="expression" dxfId="101" priority="195">
      <formula>C378=""</formula>
    </cfRule>
  </conditionalFormatting>
  <conditionalFormatting sqref="E370">
    <cfRule type="expression" dxfId="100" priority="225">
      <formula>E370=""</formula>
    </cfRule>
  </conditionalFormatting>
  <conditionalFormatting sqref="G374">
    <cfRule type="expression" dxfId="99" priority="218">
      <formula>G374=""</formula>
    </cfRule>
  </conditionalFormatting>
  <conditionalFormatting sqref="F387">
    <cfRule type="expression" dxfId="98" priority="204">
      <formula>F387=""</formula>
    </cfRule>
  </conditionalFormatting>
  <conditionalFormatting sqref="K374">
    <cfRule type="expression" dxfId="97" priority="214">
      <formula>K374=""</formula>
    </cfRule>
  </conditionalFormatting>
  <conditionalFormatting sqref="F375">
    <cfRule type="expression" dxfId="96" priority="210">
      <formula>F375=""</formula>
    </cfRule>
  </conditionalFormatting>
  <conditionalFormatting sqref="J374">
    <cfRule type="expression" dxfId="95" priority="215">
      <formula>J374=""</formula>
    </cfRule>
  </conditionalFormatting>
  <conditionalFormatting sqref="D374">
    <cfRule type="expression" dxfId="94" priority="213">
      <formula>D374=""</formula>
    </cfRule>
  </conditionalFormatting>
  <conditionalFormatting sqref="E374">
    <cfRule type="expression" dxfId="93" priority="212">
      <formula>E374=""</formula>
    </cfRule>
  </conditionalFormatting>
  <conditionalFormatting sqref="I386">
    <cfRule type="expression" dxfId="92" priority="199">
      <formula>I386=""</formula>
    </cfRule>
  </conditionalFormatting>
  <conditionalFormatting sqref="J386">
    <cfRule type="expression" dxfId="91" priority="198">
      <formula>J386=""</formula>
    </cfRule>
  </conditionalFormatting>
  <conditionalFormatting sqref="D378">
    <cfRule type="expression" dxfId="90" priority="187">
      <formula>D378=""</formula>
    </cfRule>
  </conditionalFormatting>
  <conditionalFormatting sqref="F372">
    <cfRule type="expression" dxfId="89" priority="224">
      <formula>F372=""</formula>
    </cfRule>
  </conditionalFormatting>
  <conditionalFormatting sqref="D390">
    <cfRule type="expression" dxfId="88" priority="172">
      <formula>D390=""</formula>
    </cfRule>
  </conditionalFormatting>
  <conditionalFormatting sqref="C390">
    <cfRule type="expression" dxfId="87" priority="183">
      <formula>C390=""</formula>
    </cfRule>
  </conditionalFormatting>
  <conditionalFormatting sqref="G386">
    <cfRule type="expression" dxfId="86" priority="201">
      <formula>G386=""</formula>
    </cfRule>
  </conditionalFormatting>
  <conditionalFormatting sqref="I390">
    <cfRule type="expression" dxfId="85" priority="175">
      <formula>I390=""</formula>
    </cfRule>
  </conditionalFormatting>
  <conditionalFormatting sqref="F381">
    <cfRule type="expression" dxfId="84" priority="193">
      <formula>F381=""</formula>
    </cfRule>
  </conditionalFormatting>
  <conditionalFormatting sqref="H378">
    <cfRule type="expression" dxfId="83" priority="191">
      <formula>H378=""</formula>
    </cfRule>
  </conditionalFormatting>
  <conditionalFormatting sqref="F379">
    <cfRule type="expression" dxfId="82" priority="185">
      <formula>F379=""</formula>
    </cfRule>
  </conditionalFormatting>
  <conditionalFormatting sqref="F389">
    <cfRule type="expression" dxfId="81" priority="202">
      <formula>F389=""</formula>
    </cfRule>
  </conditionalFormatting>
  <conditionalFormatting sqref="H386">
    <cfRule type="expression" dxfId="80" priority="200">
      <formula>H386=""</formula>
    </cfRule>
  </conditionalFormatting>
  <conditionalFormatting sqref="E378">
    <cfRule type="expression" dxfId="79" priority="186">
      <formula>E378=""</formula>
    </cfRule>
  </conditionalFormatting>
  <conditionalFormatting sqref="K390">
    <cfRule type="expression" dxfId="78" priority="173">
      <formula>K390=""</formula>
    </cfRule>
  </conditionalFormatting>
  <conditionalFormatting sqref="G378">
    <cfRule type="expression" dxfId="77" priority="192">
      <formula>G378=""</formula>
    </cfRule>
  </conditionalFormatting>
  <conditionalFormatting sqref="F378">
    <cfRule type="expression" dxfId="76" priority="194">
      <formula>F378=""</formula>
    </cfRule>
  </conditionalFormatting>
  <conditionalFormatting sqref="J378">
    <cfRule type="expression" dxfId="75" priority="189">
      <formula>J378=""</formula>
    </cfRule>
  </conditionalFormatting>
  <conditionalFormatting sqref="F384">
    <cfRule type="expression" dxfId="74" priority="170">
      <formula>F384=""</formula>
    </cfRule>
  </conditionalFormatting>
  <conditionalFormatting sqref="F457">
    <cfRule type="expression" dxfId="73" priority="161">
      <formula>F457=""</formula>
    </cfRule>
  </conditionalFormatting>
  <conditionalFormatting sqref="G454">
    <cfRule type="expression" dxfId="72" priority="160">
      <formula>G454=""</formula>
    </cfRule>
  </conditionalFormatting>
  <conditionalFormatting sqref="C370">
    <cfRule type="expression" dxfId="71" priority="273">
      <formula>C370=""</formula>
    </cfRule>
  </conditionalFormatting>
  <conditionalFormatting sqref="F370">
    <cfRule type="expression" dxfId="70" priority="271">
      <formula>F370=""</formula>
    </cfRule>
  </conditionalFormatting>
  <conditionalFormatting sqref="I378">
    <cfRule type="expression" dxfId="69" priority="190">
      <formula>I378=""</formula>
    </cfRule>
  </conditionalFormatting>
  <conditionalFormatting sqref="G390">
    <cfRule type="expression" dxfId="68" priority="177">
      <formula>G390=""</formula>
    </cfRule>
  </conditionalFormatting>
  <conditionalFormatting sqref="E454">
    <cfRule type="expression" dxfId="67" priority="165">
      <formula>E454=""</formula>
    </cfRule>
  </conditionalFormatting>
  <conditionalFormatting sqref="F455">
    <cfRule type="expression" dxfId="66" priority="163">
      <formula>F455=""</formula>
    </cfRule>
  </conditionalFormatting>
  <conditionalFormatting sqref="F393">
    <cfRule type="expression" dxfId="65" priority="178">
      <formula>F393=""</formula>
    </cfRule>
  </conditionalFormatting>
  <conditionalFormatting sqref="K378">
    <cfRule type="expression" dxfId="64" priority="188">
      <formula>K378=""</formula>
    </cfRule>
  </conditionalFormatting>
  <conditionalFormatting sqref="J390">
    <cfRule type="expression" dxfId="63" priority="174">
      <formula>J390=""</formula>
    </cfRule>
  </conditionalFormatting>
  <conditionalFormatting sqref="I454">
    <cfRule type="expression" dxfId="62" priority="158">
      <formula>I454=""</formula>
    </cfRule>
  </conditionalFormatting>
  <conditionalFormatting sqref="F390">
    <cfRule type="expression" dxfId="61" priority="181">
      <formula>F390=""</formula>
    </cfRule>
  </conditionalFormatting>
  <conditionalFormatting sqref="F391">
    <cfRule type="expression" dxfId="60" priority="180">
      <formula>F391=""</formula>
    </cfRule>
  </conditionalFormatting>
  <conditionalFormatting sqref="C454">
    <cfRule type="expression" dxfId="59" priority="166">
      <formula>C454=""</formula>
    </cfRule>
  </conditionalFormatting>
  <conditionalFormatting sqref="E458">
    <cfRule type="expression" dxfId="58" priority="153">
      <formula>E458=""</formula>
    </cfRule>
  </conditionalFormatting>
  <conditionalFormatting sqref="H390">
    <cfRule type="expression" dxfId="57" priority="176">
      <formula>H390=""</formula>
    </cfRule>
  </conditionalFormatting>
  <conditionalFormatting sqref="F459">
    <cfRule type="expression" dxfId="56" priority="151">
      <formula>F459=""</formula>
    </cfRule>
  </conditionalFormatting>
  <conditionalFormatting sqref="F388">
    <cfRule type="expression" dxfId="55" priority="169">
      <formula>F388=""</formula>
    </cfRule>
  </conditionalFormatting>
  <conditionalFormatting sqref="C458">
    <cfRule type="expression" dxfId="54" priority="154">
      <formula>C458=""</formula>
    </cfRule>
  </conditionalFormatting>
  <conditionalFormatting sqref="F454">
    <cfRule type="expression" dxfId="53" priority="164">
      <formula>F454=""</formula>
    </cfRule>
  </conditionalFormatting>
  <conditionalFormatting sqref="F456">
    <cfRule type="expression" dxfId="52" priority="162">
      <formula>F456=""</formula>
    </cfRule>
  </conditionalFormatting>
  <conditionalFormatting sqref="F461">
    <cfRule type="expression" dxfId="51" priority="149">
      <formula>F461=""</formula>
    </cfRule>
  </conditionalFormatting>
  <conditionalFormatting sqref="G458">
    <cfRule type="expression" dxfId="50" priority="148">
      <formula>G458=""</formula>
    </cfRule>
  </conditionalFormatting>
  <conditionalFormatting sqref="E382">
    <cfRule type="expression" dxfId="49" priority="171">
      <formula>E382=""</formula>
    </cfRule>
  </conditionalFormatting>
  <conditionalFormatting sqref="J454">
    <cfRule type="expression" dxfId="48" priority="157">
      <formula>J454=""</formula>
    </cfRule>
  </conditionalFormatting>
  <conditionalFormatting sqref="F392">
    <cfRule type="expression" dxfId="47" priority="168">
      <formula>F392=""</formula>
    </cfRule>
  </conditionalFormatting>
  <conditionalFormatting sqref="H454">
    <cfRule type="expression" dxfId="46" priority="159">
      <formula>H454=""</formula>
    </cfRule>
  </conditionalFormatting>
  <conditionalFormatting sqref="I458">
    <cfRule type="expression" dxfId="45" priority="146">
      <formula>I458=""</formula>
    </cfRule>
  </conditionalFormatting>
  <conditionalFormatting sqref="J458">
    <cfRule type="expression" dxfId="44" priority="145">
      <formula>J458=""</formula>
    </cfRule>
  </conditionalFormatting>
  <conditionalFormatting sqref="K454">
    <cfRule type="expression" dxfId="43" priority="156">
      <formula>K454=""</formula>
    </cfRule>
  </conditionalFormatting>
  <conditionalFormatting sqref="H458">
    <cfRule type="expression" dxfId="42" priority="147">
      <formula>H458=""</formula>
    </cfRule>
  </conditionalFormatting>
  <conditionalFormatting sqref="F460">
    <cfRule type="expression" dxfId="41" priority="150">
      <formula>F460=""</formula>
    </cfRule>
  </conditionalFormatting>
  <conditionalFormatting sqref="F458">
    <cfRule type="expression" dxfId="40" priority="152">
      <formula>F458=""</formula>
    </cfRule>
  </conditionalFormatting>
  <conditionalFormatting sqref="K458">
    <cfRule type="expression" dxfId="39" priority="144">
      <formula>K458=""</formula>
    </cfRule>
  </conditionalFormatting>
  <conditionalFormatting sqref="F228">
    <cfRule type="expression" dxfId="38" priority="30">
      <formula>F228=""</formula>
    </cfRule>
  </conditionalFormatting>
  <conditionalFormatting sqref="E270 E266 E262">
    <cfRule type="expression" dxfId="37" priority="27">
      <formula>E262=""</formula>
    </cfRule>
  </conditionalFormatting>
  <conditionalFormatting sqref="F54">
    <cfRule type="expression" dxfId="36" priority="22">
      <formula>F54="Název dílu"</formula>
    </cfRule>
  </conditionalFormatting>
  <conditionalFormatting sqref="C54">
    <cfRule type="expression" dxfId="35" priority="21">
      <formula>C54="Kód dílu"</formula>
    </cfRule>
  </conditionalFormatting>
  <conditionalFormatting sqref="F64">
    <cfRule type="expression" dxfId="34" priority="20">
      <formula>F64="Název dílu"</formula>
    </cfRule>
  </conditionalFormatting>
  <conditionalFormatting sqref="C64">
    <cfRule type="expression" dxfId="33" priority="19">
      <formula>C64="Kód dílu"</formula>
    </cfRule>
  </conditionalFormatting>
  <conditionalFormatting sqref="F106">
    <cfRule type="expression" dxfId="32" priority="18">
      <formula>F106="Název dílu"</formula>
    </cfRule>
  </conditionalFormatting>
  <conditionalFormatting sqref="C106">
    <cfRule type="expression" dxfId="31" priority="17">
      <formula>C106="Kód dílu"</formula>
    </cfRule>
  </conditionalFormatting>
  <conditionalFormatting sqref="F132">
    <cfRule type="expression" dxfId="30" priority="16">
      <formula>F132="Název dílu"</formula>
    </cfRule>
  </conditionalFormatting>
  <conditionalFormatting sqref="C132">
    <cfRule type="expression" dxfId="29" priority="15">
      <formula>C132="Kód dílu"</formula>
    </cfRule>
  </conditionalFormatting>
  <conditionalFormatting sqref="F142">
    <cfRule type="expression" dxfId="28" priority="14">
      <formula>F142="Název dílu"</formula>
    </cfRule>
  </conditionalFormatting>
  <conditionalFormatting sqref="C142">
    <cfRule type="expression" dxfId="27" priority="13">
      <formula>C142="Kód dílu"</formula>
    </cfRule>
  </conditionalFormatting>
  <conditionalFormatting sqref="F196">
    <cfRule type="expression" dxfId="26" priority="12">
      <formula>F196="Název dílu"</formula>
    </cfRule>
  </conditionalFormatting>
  <conditionalFormatting sqref="C196">
    <cfRule type="expression" dxfId="25" priority="11">
      <formula>C196="Kód dílu"</formula>
    </cfRule>
  </conditionalFormatting>
  <conditionalFormatting sqref="F274">
    <cfRule type="expression" dxfId="24" priority="10">
      <formula>F274="Název dílu"</formula>
    </cfRule>
  </conditionalFormatting>
  <conditionalFormatting sqref="C274">
    <cfRule type="expression" dxfId="23" priority="9">
      <formula>C274="Kód dílu"</formula>
    </cfRule>
  </conditionalFormatting>
  <conditionalFormatting sqref="F336">
    <cfRule type="expression" dxfId="22" priority="8">
      <formula>F336="Název dílu"</formula>
    </cfRule>
  </conditionalFormatting>
  <conditionalFormatting sqref="C336">
    <cfRule type="expression" dxfId="21" priority="7">
      <formula>C336="Kód dílu"</formula>
    </cfRule>
  </conditionalFormatting>
  <conditionalFormatting sqref="F394">
    <cfRule type="expression" dxfId="20" priority="6">
      <formula>F394="Název dílu"</formula>
    </cfRule>
  </conditionalFormatting>
  <conditionalFormatting sqref="C394">
    <cfRule type="expression" dxfId="19" priority="5">
      <formula>C394="Kód dílu"</formula>
    </cfRule>
  </conditionalFormatting>
  <conditionalFormatting sqref="F448">
    <cfRule type="expression" dxfId="18" priority="4">
      <formula>F448="Název dílu"</formula>
    </cfRule>
  </conditionalFormatting>
  <conditionalFormatting sqref="C448">
    <cfRule type="expression" dxfId="17" priority="3">
      <formula>C448="Kód dílu"</formula>
    </cfRule>
  </conditionalFormatting>
  <conditionalFormatting sqref="F462">
    <cfRule type="expression" dxfId="16" priority="2">
      <formula>F462="Název dílu"</formula>
    </cfRule>
  </conditionalFormatting>
  <conditionalFormatting sqref="C462">
    <cfRule type="expression" dxfId="15" priority="1">
      <formula>C462="Kód dílu"</formula>
    </cfRule>
  </conditionalFormatting>
  <dataValidations xWindow="590" yWindow="877"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30 F26 F34 F38 F42 F56 F60 F66 F70 F74 F78 F82 F86 F90 F94 F98 F102 F108 F112 F116 F120 F124 F128 F134 F138 F144 F148 F152 F156 F160 F164 F168 F172 F176 F180 F184 F188 F192 F198 F202 F206 F210 F214 F218 F222 F226 F230 F234 F238 F242 F246 F250 F276 F280 F284 F288 F292 F296 F300 F304 F308 F312 F338 F342 F346 F350 F354 F358 F362 F366 F396 F400 F404 F408 F412 F416 F420 F424 F428 F432 F436 F440 F444 F450 F254 F258 F262 F266 F270 F328 F316 F320 F324 F332 F370 F382 F386 F374 F378 F390 F454 F458"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3 F19 F31 F27 F35 F39 F43 F47 F57 F51 F61 F67 F71 F75 F79 F83 F87 F91 F95 F99 F103 F109 F113 F117 F121 F125 F129 F135 F139 F145 F149 F153 F157 F161 F165 F169 F173 F177 F181 F185 F189 F193 F199 F203 F207 F211 F215 F219 F223 F227 F231 F235 F239 F243 F247 F251 F277 F281 F285 F289 F293 F297 F301 F305 F309 F313 F339 F343 F347 F351 F355 F359 F363 F367 F397 F401 F405 F409 F413 F417 F421 F425 F429 F433 F437 F441 F445 F451 F255 F259 F263 F267 F271 F329 F317 F321 F325 F333 F383 F371 F387 F375 F379 F391 F455 F459" xr:uid="{00000000-0002-0000-0000-00000B000000}"/>
    <dataValidation allowBlank="1" showInputMessage="1" showErrorMessage="1" promptTitle="Výkaz výměr:" prompt="způsob stanovení množství položky, nebo odkaz na příslušnou přílohu dokumentace." sqref="F16 F20 F24 F32 F28 F36 F40 F44 F48 F58 F52 F62 F68 F72 F76 F80 F84 F88 F92 F96 F100 F104 F110 F114 F118 F122 F126 F130 F136 F140 F146 F150 F154 F158 F162 F166 F170 F174 F178 F182 F186 F190 F194 F200 F204 F208 F212 F216 F220 F228 F224 F232 F236 F240 F248 F244 F252 F278 F282 F286 F290 F294 F298 F302 F306 F310 F314 F340 F344 F348 F352 F356 F360 F364 F368 F398 F402 F406 F410 F414 F418 F422 F426 F430 F434 F438 F442 F446 F452 F256 F264 F260 F268 F272 F330 F318 F322 F326 F334 F388 F372 F384 F376 F380 F392 F456 F460"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9 F25 F33 F37 F41 F45 F53 F49 F59 F63 F69 F73 F77 F81 F85 F89 F93 F97 F101 F105 F111 F115 F119 F123 F127 F131 F137 F141 F147 F151 F155 F159 F163 F167 F171 F175 F179 F183 F187 F191 F195 F201 F205 F209 F213 F217 F221 F225 F229 F233 F237 F241 F245 F249 F279 F283 F287 F291 F295 F299 F303 F307 F311 F273 F341 F345 F349 F353 F357 F361 F365 F335 F399 F403 F407 F411 F415 F419 F423 F427 F431 F435 F439 F443 F447 F393 F253 F257 F261 F265 F269 F315 F319 F331 F323 F327 F369 F373 F377 F381 F385 F389 F453 F457 F461" xr:uid="{00000000-0002-0000-0000-00000D000000}"/>
    <dataValidation type="list" allowBlank="1" showInputMessage="1" showErrorMessage="1" sqref="D14 D18 D22 D30 D26 D34 D38 D42 D56 D60 D66 D70 D74 D78 D82 D86 D90 D94 D98 D102 D108 D112 D116 D120 D124 D128 D134 D138 D144 D148 D152 D156 D160 D164 D168 D172 D176 D180 D184 D188 D192 D198 D202 D206 D210 D214 D218 D222 D226 D230 D234 D238 D242 D246 D250 D276 D280 D284 D288 D292 D296 D300 D304 D308 D312 D338 D342 D346 D350 D354 D358 D362 D366 D396 D400 D404 D408 D412 D416 D420 D424 D428 D432 D436 D440 D444 D450 D254 D258 D262 D266 D270 D328 D316 D320 D324 D332 D370 D382 D386 D374 D378 D390 D454 D458"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7" fitToHeight="10" orientation="landscape" blackAndWhite="1" r:id="rId1"/>
  <headerFooter>
    <oddHeader xml:space="preserve">&amp;L&amp;"Arial,Tučné"&amp;10FORMULÁŘ SO/PS
</oddHeader>
    <oddFooter>&amp;L&amp;"Arial,Obyčejné"&amp;10&amp;A&amp;R&amp;"Arial,Obyčejné"&amp;10&amp;P/&amp;N</oddFooter>
  </headerFooter>
  <rowBreaks count="4" manualBreakCount="4">
    <brk id="45" min="1" max="11" man="1"/>
    <brk id="159" min="1" max="11" man="1"/>
    <brk id="295" min="1" max="11" man="1"/>
    <brk id="369" min="1" max="11" man="1"/>
  </rowBreaks>
  <drawing r:id="rId2"/>
  <legacyDrawing r:id="rId3"/>
  <extLst>
    <ext xmlns:x14="http://schemas.microsoft.com/office/spreadsheetml/2009/9/main" uri="{CCE6A557-97BC-4b89-ADB6-D9C93CAAB3DF}">
      <x14:dataValidations xmlns:xm="http://schemas.microsoft.com/office/excel/2006/main" xWindow="590" yWindow="877"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320</vt:lpstr>
      <vt:lpstr>Kategorie monitoringu</vt:lpstr>
      <vt:lpstr>změny</vt:lpstr>
      <vt:lpstr>hide</vt:lpstr>
      <vt:lpstr>'PS 320'!Názvy_tisku</vt:lpstr>
      <vt:lpstr>'PS 320'!Oblast_tisku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2019-02-07T10:59:38Z</cp:lastPrinted>
  <dcterms:created xsi:type="dcterms:W3CDTF">2015-03-16T09:47:49Z</dcterms:created>
  <dcterms:modified xsi:type="dcterms:W3CDTF">2019-03-08T11:25:17Z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d:\pw_data\jiri.velebil\</vt:lpwstr>
  </property>
</Properties>
</file>