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0352D7A8-11F3-4FB0-89BB-C63517F1AF21}"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SOPS!$B$1:$L$156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J22" i="1"/>
  <c r="L152" i="1" l="1"/>
  <c r="J152" i="1"/>
  <c r="L148" i="1"/>
  <c r="J148" i="1"/>
  <c r="L144" i="1"/>
  <c r="J144" i="1"/>
  <c r="C156" i="1"/>
  <c r="L138" i="1"/>
  <c r="L142" i="1" s="1"/>
  <c r="J138" i="1"/>
  <c r="C142" i="1"/>
  <c r="L132" i="1"/>
  <c r="J132" i="1"/>
  <c r="C136" i="1"/>
  <c r="L126" i="1"/>
  <c r="J126" i="1"/>
  <c r="L122" i="1"/>
  <c r="J122" i="1"/>
  <c r="L118" i="1"/>
  <c r="J118" i="1"/>
  <c r="L114" i="1"/>
  <c r="J114" i="1"/>
  <c r="C130" i="1"/>
  <c r="L108" i="1"/>
  <c r="J108" i="1"/>
  <c r="L104" i="1"/>
  <c r="J104" i="1"/>
  <c r="L100" i="1"/>
  <c r="J100" i="1"/>
  <c r="L96" i="1"/>
  <c r="J96" i="1"/>
  <c r="L92" i="1"/>
  <c r="J92" i="1"/>
  <c r="L88" i="1"/>
  <c r="J88" i="1"/>
  <c r="L84" i="1"/>
  <c r="J84" i="1"/>
  <c r="C112" i="1"/>
  <c r="L78" i="1"/>
  <c r="J78" i="1"/>
  <c r="L74" i="1"/>
  <c r="J74" i="1"/>
  <c r="L70" i="1"/>
  <c r="J70" i="1"/>
  <c r="L66" i="1"/>
  <c r="J66" i="1"/>
  <c r="J62" i="1"/>
  <c r="L58" i="1"/>
  <c r="J58" i="1"/>
  <c r="L54" i="1"/>
  <c r="J54" i="1"/>
  <c r="L50" i="1"/>
  <c r="J50" i="1"/>
  <c r="L46" i="1"/>
  <c r="J46" i="1"/>
  <c r="L42" i="1"/>
  <c r="J42" i="1"/>
  <c r="L38" i="1"/>
  <c r="J38" i="1"/>
  <c r="L34" i="1"/>
  <c r="J34" i="1"/>
  <c r="L30" i="1"/>
  <c r="J30" i="1"/>
  <c r="L26" i="1"/>
  <c r="J26" i="1"/>
  <c r="L18" i="1"/>
  <c r="J18" i="1"/>
  <c r="L14" i="1"/>
  <c r="J14" i="1"/>
  <c r="B14" i="1"/>
  <c r="C82" i="1"/>
  <c r="L156" i="1" l="1"/>
  <c r="L136" i="1"/>
  <c r="L130" i="1"/>
  <c r="L112" i="1"/>
  <c r="B18" i="1" l="1"/>
  <c r="B22" i="1" s="1"/>
  <c r="B26" i="1" s="1"/>
  <c r="L62" i="1"/>
  <c r="L82" i="1" s="1"/>
  <c r="J1" i="4" l="1"/>
  <c r="L1" i="4" l="1"/>
  <c r="B30" i="1" l="1"/>
  <c r="L9" i="1"/>
  <c r="B9" i="1"/>
  <c r="L1" i="1" l="1"/>
  <c r="F4" i="1"/>
  <c r="K9" i="1" l="1"/>
  <c r="B34" i="1" l="1"/>
  <c r="B38" i="1" s="1"/>
  <c r="B42" i="1" s="1"/>
  <c r="B46" i="1" s="1"/>
  <c r="B50" i="1" s="1"/>
  <c r="B54" i="1" s="1"/>
  <c r="B58" i="1" s="1"/>
  <c r="B62" i="1" s="1"/>
  <c r="B66" i="1" s="1"/>
  <c r="B70" i="1" s="1"/>
  <c r="B74" i="1" s="1"/>
  <c r="B78" i="1" s="1"/>
  <c r="B84" i="1" s="1"/>
  <c r="B88" i="1" s="1"/>
  <c r="B92" i="1" s="1"/>
  <c r="B96" i="1" s="1"/>
  <c r="B100" i="1" s="1"/>
  <c r="B104" i="1" s="1"/>
  <c r="B108" i="1" s="1"/>
  <c r="B114" i="1" s="1"/>
  <c r="B118" i="1" s="1"/>
  <c r="B122" i="1" s="1"/>
  <c r="B126" i="1" s="1"/>
  <c r="B132" i="1" s="1"/>
  <c r="B138" i="1" s="1"/>
  <c r="B144" i="1" s="1"/>
  <c r="B148" i="1" s="1"/>
  <c r="B152" i="1" s="1"/>
  <c r="F5" i="1"/>
  <c r="Q2" i="1"/>
  <c r="K2" i="1" l="1"/>
  <c r="Q3" i="1" s="1"/>
  <c r="O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<sst xmlns="http://schemas.openxmlformats.org/spreadsheetml/2006/main" count="499" uniqueCount="250">
  <si>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</si>
  <si>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</si>
  <si>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</si>
  <si>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</si>
  <si>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</si>
  <si>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</si>
  <si>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</si>
  <si>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</si>
  <si>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</si>
  <si>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</si>
  <si>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</si>
  <si>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</si>
  <si>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</si>
  <si>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</si>
  <si>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</si>
  <si>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</si>
  <si>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</si>
  <si>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</si>
  <si>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</si>
  <si>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</si>
  <si>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</si>
  <si>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</si>
  <si>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</si>
  <si>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</si>
  <si>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</si>
  <si>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</si>
  <si>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</si>
  <si>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</si>
  <si>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</si>
  <si>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</si>
  <si>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</si>
  <si>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</si>
  <si>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</si>
  <si>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</si>
  <si>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</si>
  <si>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</si>
  <si>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</si>
  <si>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</si>
  <si>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</si>
  <si>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</si>
  <si>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</si>
  <si>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</si>
  <si>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</si>
  <si>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</si>
  <si>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</si>
  <si>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</si>
  <si>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</si>
  <si>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</si>
  <si>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</si>
  <si>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</si>
  <si>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</si>
  <si>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</si>
  <si>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</si>
  <si>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</si>
  <si>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</si>
  <si>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</si>
  <si>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</si>
  <si>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</si>
  <si>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</si>
  <si>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</si>
  <si>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</si>
  <si>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</si>
  <si>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</si>
  <si>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</si>
  <si>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</si>
  <si>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</si>
  <si>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</si>
  <si>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</si>
  <si>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</si>
  <si>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</si>
  <si>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</si>
  <si>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</si>
  <si>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</si>
  <si>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</si>
  <si>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</si>
  <si>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</si>
  <si>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</si>
  <si>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</si>
  <si>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</si>
  <si>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</si>
  <si>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</si>
  <si>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</si>
  <si>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</si>
  <si>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</si>
  <si>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</si>
  <si>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</si>
  <si>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</si>
  <si>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</si>
  <si>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</si>
  <si>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</si>
  <si>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</si>
  <si>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</si>
  <si>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</si>
  <si>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</si>
  <si>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</si>
  <si>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</si>
  <si>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</si>
  <si>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</si>
  <si>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</si>
  <si>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</si>
  <si>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</si>
  <si>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</si>
  <si>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</si>
  <si>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</si>
  <si>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</si>
  <si>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</si>
  <si>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</si>
  <si>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</si>
  <si>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</si>
  <si>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</si>
  <si>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</si>
  <si>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</si>
  <si>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</si>
  <si>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</si>
  <si>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</si>
  <si>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</si>
  <si>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</si>
  <si>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</si>
  <si>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</si>
  <si>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</si>
  <si>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</si>
  <si>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</si>
  <si>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</si>
  <si>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</si>
  <si>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</si>
  <si>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</si>
  <si>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</si>
  <si>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</si>
  <si>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</si>
  <si>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</si>
  <si>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</si>
  <si>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</si>
  <si>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</si>
  <si>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</si>
  <si>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</si>
  <si>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</si>
  <si>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</si>
  <si>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Aleš Budský</t>
  </si>
  <si>
    <t>M</t>
  </si>
  <si>
    <t>742H12</t>
  </si>
  <si>
    <t>KABEL NN ČTYŘ- A PĚTIŽÍLOVÝ CU S PLASTOVOU IZOLACÍ OD 4 DO 16 MM2</t>
  </si>
  <si>
    <t>KUS</t>
  </si>
  <si>
    <t>UKONČENÍ DVOU AŽ PĚTIŽÍLOVÉHO KABELU V ROZVADĚČI NEBO NA PŘÍSTROJI OD 4 DO 16 MM2</t>
  </si>
  <si>
    <t>742L12</t>
  </si>
  <si>
    <t>748151</t>
  </si>
  <si>
    <t>BEZPEČNOSTNÍ TABULKA</t>
  </si>
  <si>
    <t>747703</t>
  </si>
  <si>
    <t>ZKUŠEBNÍ PROVOZ</t>
  </si>
  <si>
    <t>HOD</t>
  </si>
  <si>
    <t>747704</t>
  </si>
  <si>
    <t>ZAŠKOLENÍ OBSLUHY</t>
  </si>
  <si>
    <t>747701</t>
  </si>
  <si>
    <t>DOKONČOVACÍ MONTÁŽNÍ PRÁCE NA ELEKTRICKÉM ZAŘÍZENÍ</t>
  </si>
  <si>
    <t>747705</t>
  </si>
  <si>
    <t>MANIPULACE NA ZAŘÍZENÍCH PROVÁDĚNÉ PROVOZOVATELEM</t>
  </si>
  <si>
    <t>747706</t>
  </si>
  <si>
    <t>ZJIŠŤOVÁNÍ STÁVAJÍCÍHO STAVU ROZVODŮ NN</t>
  </si>
  <si>
    <t>747702</t>
  </si>
  <si>
    <t>ÚPRAVA ZAPOJENÍ STÁVAJÍCÍCH KABELOVÝCH SKŘÍNÍ/ROZVADĚČŮ</t>
  </si>
  <si>
    <t>742Z23</t>
  </si>
  <si>
    <t>DEMONTÁŽ KABELOVÉHO VEDENÍ NN</t>
  </si>
  <si>
    <t>743Z92</t>
  </si>
  <si>
    <t>DEMONTÁŽ - ODVOZ (NA LIKVIDACI ODPADŮ NEBO JINÉ URČENÉ MÍSTO)</t>
  </si>
  <si>
    <t>T.KM</t>
  </si>
  <si>
    <t>747301</t>
  </si>
  <si>
    <t>PROVEDENÍ PROHLÍDKY A ZKOUŠKY PRÁVNICKOU OSOBOU, VYDÁNÍ PRŮKAZU ZPŮSOBILOSTI</t>
  </si>
  <si>
    <t>Součet</t>
  </si>
  <si>
    <t>702111</t>
  </si>
  <si>
    <t>KABELOVÝ ŽLAB ZEMNÍ VČETNĚ KRYTU SVĚTLÉ ŠÍŘKY DO 120 MM</t>
  </si>
  <si>
    <t>702222</t>
  </si>
  <si>
    <t>KABELOVÁ CHRÁNIČKA ZEMNÍ UV STABILNÍ DN PŘES 100 DO 200 MM</t>
  </si>
  <si>
    <t>702311</t>
  </si>
  <si>
    <t>ZAKRYTÍ KABELŮ VÝSTRAŽNOU FÓLIÍ ŠÍŘKY DO 20 CM</t>
  </si>
  <si>
    <t>Materiál zemní: folie nad trasu nn šířky 20cm = 304m</t>
  </si>
  <si>
    <t>709210</t>
  </si>
  <si>
    <t>KŘIŽOVATKA KABELOVÝCH VEDENÍ SE STÁVAJÍCÍ INŽENÝRSKOU SÍTÍ (KABELEM, POTRUBÍM APOD.)</t>
  </si>
  <si>
    <t>701001</t>
  </si>
  <si>
    <t>OZNAČOVACÍ ŠTÍTEK KABELOVÉHO VEDENÍ, SPOJKY NEBO KABELOVÉ SKŘÍNĚ (VČETNĚ OBJÍMKY)</t>
  </si>
  <si>
    <t>RUČNÍ VÝKOP SONDY V ZEMINĚ DO I.TŘ., VČ. ZÁHOZU, ÚPRAVY POVRCHU A ODVOZU</t>
  </si>
  <si>
    <t>M3</t>
  </si>
  <si>
    <t>M2</t>
  </si>
  <si>
    <t>13273</t>
  </si>
  <si>
    <t>HLOUBENÍ RÝH ŠÍŘ DO 2M PAŽ I NEPAŽ TŘ. I</t>
  </si>
  <si>
    <t>Technická specifikace položky odpovídá příslušné cenové soustavě.</t>
  </si>
  <si>
    <t>2018_OTSKP</t>
  </si>
  <si>
    <t>132738</t>
  </si>
  <si>
    <t>HLOUBENÍ RÝH ŠÍŘ DO 2M PAŽ I NEPAŽ TŘ. I, ODVOZ DO 20KM</t>
  </si>
  <si>
    <t>13173</t>
  </si>
  <si>
    <t>HLOUBENÍ JAM ZAPAŽ I NEPAŽ TŘ. I</t>
  </si>
  <si>
    <t>132739</t>
  </si>
  <si>
    <t>PŘÍPLATEK ZA DALŠÍ 1KM DOPRAVY ZEMINY</t>
  </si>
  <si>
    <t>17411</t>
  </si>
  <si>
    <t>ZÁSYP JAM A RÝH ZEMINOU SE ZHUTNĚNÍM</t>
  </si>
  <si>
    <t>18110</t>
  </si>
  <si>
    <t>ÚPRAVA PLÁNĚ SE ZHUTNĚNÍM V HORNINĚ TŘ. I</t>
  </si>
  <si>
    <t>015111</t>
  </si>
  <si>
    <t>POPLATKY ZA LIKVIDACŮ ODPADŮ NEKONTAMINOVANÝCH - 17 05 04  VYTĚŽENÉ ZEMINY A HORNINY -  I. TŘÍDA TĚŽITELNOSTI</t>
  </si>
  <si>
    <t>T</t>
  </si>
  <si>
    <t>015310</t>
  </si>
  <si>
    <t xml:space="preserve">POPLATKY ZA LIKVIDACŮ ODPADŮ NEKONTAMINOVANÝCH - 16 02 14  ELEKTROŠROT (VYŘAZENÁ EL. ZAŘÍZENÍ A PŘÍSTR. - AL, CU A VZ. KOVY) </t>
  </si>
  <si>
    <t>015420</t>
  </si>
  <si>
    <t>POPLATKY ZA LIKVIDACŮ ODPADŮ NEKONTAMINOVANÝCH - 17 06 04  ZBYTKY IZOLAČNÍCH MATERIÁLŮ</t>
  </si>
  <si>
    <t>Silnoproudé rozvody</t>
  </si>
  <si>
    <t>74</t>
  </si>
  <si>
    <t>Všeobecné práce pro silnoproud a slaboproud</t>
  </si>
  <si>
    <t>70</t>
  </si>
  <si>
    <t>Hloubené vykopávky</t>
  </si>
  <si>
    <t>13</t>
  </si>
  <si>
    <t>Konstrukce ze zemin</t>
  </si>
  <si>
    <t>17</t>
  </si>
  <si>
    <t>Povrchové úpravy terénu (i vegetační)</t>
  </si>
  <si>
    <t>18</t>
  </si>
  <si>
    <t>0</t>
  </si>
  <si>
    <t>Všeobecné konstrukce a práce</t>
  </si>
  <si>
    <t>GEODETICKÉ ZAMĚŘENÍ</t>
  </si>
  <si>
    <t>1. Položka obsahuje:
 –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 doprava do 100+100 km
 – technický popis viz. projektová dokumentace
2. Položka neobsahuje:
 - x
3. Způsob měření:
- x</t>
  </si>
  <si>
    <t>R02911-02</t>
  </si>
  <si>
    <t>R701BAC-03</t>
  </si>
  <si>
    <t>Viz část soupisu prací a materiálu - díl 74 Silnoproudé rozvody: ukončení kabelového vedení, kabelové skříně, rozvaděče nn</t>
  </si>
  <si>
    <t>744218</t>
  </si>
  <si>
    <t>KABELOVÁ SKŘÍŇ VENKOVNÍ PRÁZDNÁ PLASTOVÁ V KOMPAKTNÍM PILÍŘI, MIN. IP 44, - PŘÍPLATEK ZA POVRCHOVOU ÚPRAVU LAKOVÁNÍM</t>
  </si>
  <si>
    <t>R-položka</t>
  </si>
  <si>
    <t>SO 362</t>
  </si>
  <si>
    <t xml:space="preserve">TNS Týniště nad Orlicí, úprava navěsti pro elektrický provoz </t>
  </si>
  <si>
    <t>Kabely: CYKY-J 5x4 = 230m</t>
  </si>
  <si>
    <t>R743D22-06</t>
  </si>
  <si>
    <t>SVORKOVÁ SKŘÍŇ - KOMPAKTNÍ PILÍŘ DO 40 SVORKEK</t>
  </si>
  <si>
    <t>Viz: příloha dokumentace č.4, č.5 - Rozvaděče: SS-2</t>
  </si>
  <si>
    <t>1. Položka obsahuje:
 – instalaci do terénu vč. základového dílu a zapojení
 – technický popis viz. projektová dokumentace
2. Položka neobsahuje:
 – zemní práce
3. Způsob měření:
Udává se počet kusů kompletní konstrukce nebo práce.</t>
  </si>
  <si>
    <t>Stávající kabelové vedení - max. 160m</t>
  </si>
  <si>
    <t>DEMONTÁŽ OVLÁDACÍ SKŘÍNĚ NEBO OVLÁDACÍHO ROZVADĚČE NN</t>
  </si>
  <si>
    <t>744Z03</t>
  </si>
  <si>
    <t>Stávající zařízení = 1ks</t>
  </si>
  <si>
    <t>Materiál zemní: plastový žlab světlé šířky 100mm = 80m</t>
  </si>
  <si>
    <t>Materiál zemní: trubka korugovaná ohebná DN110mm = 15m</t>
  </si>
  <si>
    <t>rýha o rozměru (m) 0,5*1,2*15+0,35*0,8*80 v rozsahu podílu výkopu bez odvozu přebyt. materiálu, viz příloha dokumentace č.1, č.2, č.4</t>
  </si>
  <si>
    <t>rýha o rozměru (m) 0,5*1,2*15+0,35*0,8*80 v rozsahu podílu výkopu s odvozem přebyt. materiálu, viz příloha dokumentace č.1, č.2, č.4</t>
  </si>
  <si>
    <t>hloubení jam pro: 1x rozvaděč NN v rozsahu podílu výkopu bez odvozu přebyt. materiálu, viz příloha dokumentace č.4, č.5</t>
  </si>
  <si>
    <t>rýha o rozměru (m) 0,5*1,2*15+0,35*0,8*80; jáma pro 1x rozvaděč NN;  viz příloha dokumentace č.2, č.4, č.5</t>
  </si>
  <si>
    <t>úprava po dokončení kabelové trasy o rozměru (m): 0,5*15+0,35*80</t>
  </si>
  <si>
    <t>CELKOVÁ PROHLÍDKA, ZKOUŠENÍ, MĚŘENÍ A VYHOTOVENÍ VÝCHOZÍ REVIZNÍ ZPRÁVY, PRO OBJEM IN PŘES 100 DO 500 TIS. KČ</t>
  </si>
  <si>
    <t>747212</t>
  </si>
  <si>
    <t>Rozvaděče SS-2; viz přílohy dokumentace č.4, č.5</t>
  </si>
  <si>
    <t>Kabely: CYKY 5x4 = 4ks, AYKY do 5x6 = 2ks</t>
  </si>
  <si>
    <t>PŘELOŽENÍ KABELU NN ČTYŘ- A PĚTIŽÍLOVÉHO CU/AL S PLASTOVOU IZOLACÍ OD 25 DO 50 MM2</t>
  </si>
  <si>
    <t>R742H12-07</t>
  </si>
  <si>
    <t>Kabely: CYKY/AYKY do 7x6 = 10m</t>
  </si>
  <si>
    <t xml:space="preserve">1. Položka obsahuje:
– demontáž kabelu v zemi, v chráničce, v kanálu, na roštu, na TV apod.) očištění, manipulace a zatažení kabelu do nové trasy 
 – uložení v nové trase (do země, chráničky, kanálu, na rošty, na TV a pod.)
2. Položka neobsahuje:
 – příchytky, spojky, koncovky, chráničky apod.
3. Způsob měření:
Měří se metr délkový.
</t>
  </si>
  <si>
    <t>Odvoz do vzdálenosti max. 28km</t>
  </si>
  <si>
    <t>Odvoz do vzdálenosti dalších 8km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</si>
</sst>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7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8" fillId="0" borderId="0" xfId="0" applyFont="1" applyFill="1" applyAlignment="1" applyProtection="1">
      <alignment vertical="center"/>
    </xf>
    <xf numFmtId="0" fontId="8" fillId="0" borderId="37"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0" xfId="0" applyFont="1" applyFill="1" applyBorder="1" applyAlignment="1" applyProtection="1">
      <alignment vertical="center"/>
      <protection locked="0"/>
    </xf>
    <xf numFmtId="1" fontId="8" fillId="6" borderId="33" xfId="0" applyNumberFormat="1" applyFont="1" applyFill="1" applyBorder="1" applyAlignment="1" applyProtection="1">
      <alignment horizontal="center" vertical="center"/>
    </xf>
    <xf numFmtId="49" fontId="8" fillId="0" borderId="5" xfId="0" applyNumberFormat="1" applyFont="1" applyFill="1" applyBorder="1" applyAlignment="1" applyProtection="1">
      <alignment horizontal="center" vertical="center"/>
      <protection locked="0"/>
    </xf>
    <xf numFmtId="49" fontId="8" fillId="6" borderId="5" xfId="0" applyNumberFormat="1" applyFont="1" applyFill="1" applyBorder="1" applyAlignment="1" applyProtection="1">
      <alignment horizontal="center" vertical="center"/>
      <protection locked="0"/>
    </xf>
    <xf numFmtId="165" fontId="8" fillId="0" borderId="5" xfId="0" applyNumberFormat="1" applyFont="1" applyFill="1" applyBorder="1" applyAlignment="1" applyProtection="1">
      <alignment horizontal="center" vertical="center"/>
      <protection locked="0"/>
    </xf>
    <xf numFmtId="166" fontId="8" fillId="0" borderId="5" xfId="0" applyNumberFormat="1" applyFont="1" applyFill="1" applyBorder="1" applyAlignment="1" applyProtection="1">
      <alignment horizontal="center" vertical="center"/>
      <protection locked="0"/>
    </xf>
    <xf numFmtId="0" fontId="8" fillId="0" borderId="35"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8" fillId="0" borderId="36" xfId="0" applyFont="1" applyBorder="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44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16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49" t="s">
        <v>133</v>
      </c>
      <c r="C1" s="150"/>
      <c r="D1" s="73"/>
      <c r="E1" s="73"/>
      <c r="F1" s="75" t="s">
        <v>81</v>
      </c>
      <c r="G1" s="73"/>
      <c r="H1" s="74"/>
      <c r="I1" s="41"/>
      <c r="J1" s="42"/>
      <c r="K1" s="42"/>
      <c r="L1" s="43" t="str">
        <f>D3</f>
        <v>SO 362</v>
      </c>
      <c r="M1" s="90" t="s">
        <v>119</v>
      </c>
      <c r="N1" s="91">
        <v>230</v>
      </c>
      <c r="O1" s="92">
        <f>K2/N1</f>
        <v>0</v>
      </c>
      <c r="P1" s="93"/>
      <c r="Q1" s="94" t="s">
        <v>123</v>
      </c>
      <c r="R1" s="94"/>
    </row>
    <row r="2" spans="1:19" s="13" customFormat="1" ht="57" customHeight="1" thickTop="1" thickBot="1" x14ac:dyDescent="0.4">
      <c r="B2" s="173" t="s">
        <v>9</v>
      </c>
      <c r="C2" s="174"/>
      <c r="D2" s="45"/>
      <c r="E2" s="46"/>
      <c r="F2" s="87" t="s">
        <v>134</v>
      </c>
      <c r="G2" s="44"/>
      <c r="H2" s="72"/>
      <c r="I2" s="175" t="s">
        <v>24</v>
      </c>
      <c r="J2" s="176"/>
      <c r="K2" s="151">
        <f>SUMIFS(L:L,B:B,"SOUČET")</f>
        <v>0</v>
      </c>
      <c r="L2" s="152"/>
      <c r="M2" s="95" t="s">
        <v>120</v>
      </c>
      <c r="N2" s="96" t="s">
        <v>121</v>
      </c>
      <c r="O2" s="97" t="s">
        <v>122</v>
      </c>
      <c r="Q2" s="98">
        <f>SUMIFS(L:L,A:A,"P")</f>
        <v>0</v>
      </c>
      <c r="R2" s="98"/>
      <c r="S2" s="93"/>
    </row>
    <row r="3" spans="1:19" s="13" customFormat="1" ht="42.75" customHeight="1" thickTop="1" thickBot="1" x14ac:dyDescent="0.4">
      <c r="B3" s="28" t="s">
        <v>30</v>
      </c>
      <c r="C3" s="29"/>
      <c r="D3" s="148" t="s">
        <v>222</v>
      </c>
      <c r="E3" s="148"/>
      <c r="F3" s="108" t="s">
        <v>223</v>
      </c>
      <c r="G3" s="47"/>
      <c r="H3" s="48"/>
      <c r="I3" s="56"/>
      <c r="J3" s="55"/>
      <c r="K3" s="135"/>
      <c r="L3" s="136"/>
      <c r="Q3" s="99">
        <f>$K$2-Q2</f>
        <v>0</v>
      </c>
      <c r="R3" s="99"/>
      <c r="S3" s="93" t="s">
        <v>125</v>
      </c>
    </row>
    <row r="4" spans="1:19" s="13" customFormat="1" ht="18" customHeight="1" thickTop="1" x14ac:dyDescent="0.35">
      <c r="B4" s="157" t="s">
        <v>18</v>
      </c>
      <c r="C4" s="158"/>
      <c r="D4" s="138"/>
      <c r="E4" s="66" t="s">
        <v>65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38"/>
      <c r="H4" s="39"/>
      <c r="I4" s="170" t="s">
        <v>26</v>
      </c>
      <c r="J4" s="171"/>
      <c r="K4" s="64"/>
      <c r="L4" s="65"/>
      <c r="Q4" s="13" t="s">
        <v>126</v>
      </c>
    </row>
    <row r="5" spans="1:19" s="13" customFormat="1" ht="18" customHeight="1" x14ac:dyDescent="0.35">
      <c r="B5" s="11" t="s">
        <v>25</v>
      </c>
      <c r="C5" s="10"/>
      <c r="D5" s="10"/>
      <c r="E5" s="66" t="s">
        <v>99</v>
      </c>
      <c r="F5" s="159" t="str">
        <f>IF((E5="Stádium 2"),"  Dokumentace pro územní řízení - DUR",(IF((E5="Stádium 3"),"  Projektová dokumentace (DOS/DSP)","")))</f>
        <v xml:space="preserve">  Projektová dokumentace (DOS/DSP)</v>
      </c>
      <c r="G5" s="159"/>
      <c r="H5" s="160"/>
      <c r="I5" s="137" t="s">
        <v>100</v>
      </c>
      <c r="J5" s="138"/>
      <c r="K5" s="63" t="s">
        <v>136</v>
      </c>
      <c r="L5" s="49"/>
    </row>
    <row r="6" spans="1:19" s="13" customFormat="1" ht="18" customHeight="1" x14ac:dyDescent="0.3">
      <c r="B6" s="11" t="s">
        <v>17</v>
      </c>
      <c r="C6" s="10"/>
      <c r="D6" s="10"/>
      <c r="E6" s="63" t="s">
        <v>97</v>
      </c>
      <c r="F6" s="139"/>
      <c r="G6" s="139"/>
      <c r="H6" s="140"/>
      <c r="I6" s="137" t="s">
        <v>20</v>
      </c>
      <c r="J6" s="138"/>
      <c r="K6" s="63" t="s">
        <v>135</v>
      </c>
      <c r="L6" s="49"/>
      <c r="O6" s="53"/>
    </row>
    <row r="7" spans="1:19" s="13" customFormat="1" ht="18" customHeight="1" x14ac:dyDescent="0.25">
      <c r="B7" s="161" t="s">
        <v>21</v>
      </c>
      <c r="C7" s="162"/>
      <c r="D7" s="162"/>
      <c r="E7" s="67">
        <v>43586</v>
      </c>
      <c r="F7" s="141" t="s">
        <v>16</v>
      </c>
      <c r="G7" s="142"/>
      <c r="H7" s="143"/>
      <c r="I7" s="169" t="s">
        <v>23</v>
      </c>
      <c r="J7" s="158"/>
      <c r="K7" s="62">
        <v>2018</v>
      </c>
      <c r="L7" s="50"/>
      <c r="O7" s="54"/>
    </row>
    <row r="8" spans="1:19" s="13" customFormat="1" ht="19.5" customHeight="1" thickBot="1" x14ac:dyDescent="0.4">
      <c r="B8" s="144" t="s">
        <v>22</v>
      </c>
      <c r="C8" s="145"/>
      <c r="D8" s="145"/>
      <c r="E8" s="68">
        <v>44180</v>
      </c>
      <c r="F8" s="58" t="s">
        <v>98</v>
      </c>
      <c r="G8" s="146" t="s">
        <v>137</v>
      </c>
      <c r="H8" s="147"/>
      <c r="I8" s="172" t="s">
        <v>15</v>
      </c>
      <c r="J8" s="162"/>
      <c r="K8" s="109">
        <v>43490</v>
      </c>
      <c r="L8" s="51"/>
    </row>
    <row r="9" spans="1:19" s="13" customFormat="1" ht="9.75" customHeight="1" x14ac:dyDescent="0.35">
      <c r="B9" s="167" t="str">
        <f>F2</f>
        <v>Modernizace TNS Týniště nad Orlicí (Voklik)</v>
      </c>
      <c r="C9" s="168"/>
      <c r="D9" s="168"/>
      <c r="E9" s="168"/>
      <c r="F9" s="168"/>
      <c r="G9" s="168"/>
      <c r="H9" s="168"/>
      <c r="I9" s="168"/>
      <c r="J9" s="168"/>
      <c r="K9" s="19" t="str">
        <f>$I$5</f>
        <v>ISPROFOND:</v>
      </c>
      <c r="L9" s="52" t="str">
        <f>K5</f>
        <v>5523720005</v>
      </c>
    </row>
    <row r="10" spans="1:19" s="13" customFormat="1" ht="15" customHeight="1" x14ac:dyDescent="0.35">
      <c r="B10" s="163" t="s">
        <v>10</v>
      </c>
      <c r="C10" s="155" t="s">
        <v>0</v>
      </c>
      <c r="D10" s="155" t="s">
        <v>1</v>
      </c>
      <c r="E10" s="155" t="s">
        <v>11</v>
      </c>
      <c r="F10" s="165" t="s">
        <v>27</v>
      </c>
      <c r="G10" s="165" t="s">
        <v>2</v>
      </c>
      <c r="H10" s="165" t="s">
        <v>3</v>
      </c>
      <c r="I10" s="155" t="s">
        <v>12</v>
      </c>
      <c r="J10" s="155" t="s">
        <v>13</v>
      </c>
      <c r="K10" s="153" t="s">
        <v>89</v>
      </c>
      <c r="L10" s="154"/>
    </row>
    <row r="11" spans="1:19" s="13" customFormat="1" ht="15" customHeight="1" x14ac:dyDescent="0.35">
      <c r="B11" s="163"/>
      <c r="C11" s="155"/>
      <c r="D11" s="155"/>
      <c r="E11" s="155"/>
      <c r="F11" s="165"/>
      <c r="G11" s="165"/>
      <c r="H11" s="165"/>
      <c r="I11" s="155"/>
      <c r="J11" s="155"/>
      <c r="K11" s="153"/>
      <c r="L11" s="154"/>
    </row>
    <row r="12" spans="1:19" s="13" customFormat="1" ht="12.75" customHeight="1" thickBot="1" x14ac:dyDescent="0.4">
      <c r="B12" s="164"/>
      <c r="C12" s="156"/>
      <c r="D12" s="156"/>
      <c r="E12" s="156"/>
      <c r="F12" s="166"/>
      <c r="G12" s="166"/>
      <c r="H12" s="166"/>
      <c r="I12" s="156"/>
      <c r="J12" s="156"/>
      <c r="K12" s="20" t="s">
        <v>14</v>
      </c>
      <c r="L12" s="21" t="s">
        <v>4</v>
      </c>
    </row>
    <row r="13" spans="1:19" s="1" customFormat="1" ht="13.5" thickBot="1" x14ac:dyDescent="0.4">
      <c r="A13" s="70" t="s">
        <v>29</v>
      </c>
      <c r="B13" s="101" t="s">
        <v>19</v>
      </c>
      <c r="C13" s="102" t="s">
        <v>203</v>
      </c>
      <c r="D13" s="103"/>
      <c r="E13" s="103"/>
      <c r="F13" s="102" t="s">
        <v>202</v>
      </c>
      <c r="G13" s="104"/>
      <c r="H13" s="104"/>
      <c r="I13" s="104"/>
      <c r="J13" s="105"/>
      <c r="K13" s="104"/>
      <c r="L13" s="106"/>
    </row>
    <row r="14" spans="1:19" s="123" customFormat="1" ht="11" thickBot="1" x14ac:dyDescent="0.4">
      <c r="A14" s="118" t="s">
        <v>6</v>
      </c>
      <c r="B14" s="124">
        <f>1+MAX($B$13:B13)</f>
        <v>1</v>
      </c>
      <c r="C14" s="125" t="s">
        <v>139</v>
      </c>
      <c r="D14" s="126"/>
      <c r="E14" s="125" t="s">
        <v>184</v>
      </c>
      <c r="F14" s="79" t="s">
        <v>140</v>
      </c>
      <c r="G14" s="125" t="s">
        <v>138</v>
      </c>
      <c r="H14" s="127">
        <v>230</v>
      </c>
      <c r="I14" s="128"/>
      <c r="J14" s="127" t="str">
        <f>IF(ISNUMBER(I14),ROUND(H14*I14,3),"")</f>
        <v/>
      </c>
      <c r="K14" s="61"/>
      <c r="L14" s="76">
        <f>ROUND(H14*K14,2)</f>
        <v>0</v>
      </c>
    </row>
    <row r="15" spans="1:19" s="123" customFormat="1" x14ac:dyDescent="0.35">
      <c r="A15" s="118" t="s">
        <v>5</v>
      </c>
      <c r="B15" s="129"/>
      <c r="C15" s="130"/>
      <c r="D15" s="130"/>
      <c r="E15" s="130"/>
      <c r="F15" s="80"/>
      <c r="G15" s="131"/>
      <c r="H15" s="131"/>
      <c r="I15" s="131"/>
      <c r="J15" s="131"/>
      <c r="K15" s="131"/>
      <c r="L15" s="132"/>
    </row>
    <row r="16" spans="1:19" s="123" customFormat="1" x14ac:dyDescent="0.35">
      <c r="A16" s="118" t="s">
        <v>7</v>
      </c>
      <c r="B16" s="129"/>
      <c r="C16" s="130"/>
      <c r="D16" s="130"/>
      <c r="E16" s="130"/>
      <c r="F16" s="81" t="s">
        <v>224</v>
      </c>
      <c r="G16" s="131"/>
      <c r="H16" s="131"/>
      <c r="I16" s="131"/>
      <c r="J16" s="131"/>
      <c r="K16" s="131"/>
      <c r="L16" s="132"/>
    </row>
    <row r="17" spans="1:12" s="123" customFormat="1" ht="10.5" thickBot="1" x14ac:dyDescent="0.4">
      <c r="A17" s="118" t="s">
        <v>8</v>
      </c>
      <c r="B17" s="119"/>
      <c r="C17" s="120"/>
      <c r="D17" s="120"/>
      <c r="E17" s="120"/>
      <c r="F17" s="107" t="s">
        <v>130</v>
      </c>
      <c r="G17" s="121"/>
      <c r="H17" s="121"/>
      <c r="I17" s="121"/>
      <c r="J17" s="121"/>
      <c r="K17" s="121"/>
      <c r="L17" s="122"/>
    </row>
    <row r="18" spans="1:12" s="123" customFormat="1" ht="11" thickBot="1" x14ac:dyDescent="0.4">
      <c r="A18" s="118" t="s">
        <v>6</v>
      </c>
      <c r="B18" s="124">
        <f>1+MAX($B$13:B17)</f>
        <v>2</v>
      </c>
      <c r="C18" s="125" t="s">
        <v>143</v>
      </c>
      <c r="D18" s="126"/>
      <c r="E18" s="125" t="s">
        <v>184</v>
      </c>
      <c r="F18" s="79" t="s">
        <v>142</v>
      </c>
      <c r="G18" s="125" t="s">
        <v>141</v>
      </c>
      <c r="H18" s="127">
        <v>6</v>
      </c>
      <c r="I18" s="128"/>
      <c r="J18" s="127" t="str">
        <f>IF(ISNUMBER(I18),ROUND(H18*I18,3),"")</f>
        <v/>
      </c>
      <c r="K18" s="61"/>
      <c r="L18" s="76">
        <f>ROUND(H18*K18,2)</f>
        <v>0</v>
      </c>
    </row>
    <row r="19" spans="1:12" s="123" customFormat="1" x14ac:dyDescent="0.35">
      <c r="A19" s="118" t="s">
        <v>5</v>
      </c>
      <c r="B19" s="129"/>
      <c r="C19" s="130"/>
      <c r="D19" s="130"/>
      <c r="E19" s="130"/>
      <c r="F19" s="80"/>
      <c r="G19" s="131"/>
      <c r="H19" s="131"/>
      <c r="I19" s="131"/>
      <c r="J19" s="131"/>
      <c r="K19" s="131"/>
      <c r="L19" s="132"/>
    </row>
    <row r="20" spans="1:12" s="123" customFormat="1" x14ac:dyDescent="0.35">
      <c r="A20" s="118" t="s">
        <v>7</v>
      </c>
      <c r="B20" s="129"/>
      <c r="C20" s="130"/>
      <c r="D20" s="130"/>
      <c r="E20" s="130"/>
      <c r="F20" s="81" t="s">
        <v>243</v>
      </c>
      <c r="G20" s="131"/>
      <c r="H20" s="131"/>
      <c r="I20" s="131"/>
      <c r="J20" s="131"/>
      <c r="K20" s="131"/>
      <c r="L20" s="132"/>
    </row>
    <row r="21" spans="1:12" s="123" customFormat="1" ht="10.5" thickBot="1" x14ac:dyDescent="0.4">
      <c r="A21" s="118" t="s">
        <v>8</v>
      </c>
      <c r="B21" s="119"/>
      <c r="C21" s="120"/>
      <c r="D21" s="120"/>
      <c r="E21" s="120"/>
      <c r="F21" s="107" t="s">
        <v>130</v>
      </c>
      <c r="G21" s="121"/>
      <c r="H21" s="121"/>
      <c r="I21" s="121"/>
      <c r="J21" s="121"/>
      <c r="K21" s="121"/>
      <c r="L21" s="122"/>
    </row>
    <row r="22" spans="1:12" s="123" customFormat="1" ht="11" thickBot="1" x14ac:dyDescent="0.4">
      <c r="A22" s="118" t="s">
        <v>6</v>
      </c>
      <c r="B22" s="124">
        <f>1+MAX($B$13:B21)</f>
        <v>3</v>
      </c>
      <c r="C22" s="125" t="s">
        <v>245</v>
      </c>
      <c r="D22" s="126"/>
      <c r="E22" s="125" t="s">
        <v>221</v>
      </c>
      <c r="F22" s="79" t="s">
        <v>244</v>
      </c>
      <c r="G22" s="125" t="s">
        <v>138</v>
      </c>
      <c r="H22" s="127">
        <v>10</v>
      </c>
      <c r="I22" s="128"/>
      <c r="J22" s="127" t="str">
        <f>IF(ISNUMBER(I22),ROUND(H22*I22,3),"")</f>
        <v/>
      </c>
      <c r="K22" s="61"/>
      <c r="L22" s="76">
        <f>ROUND(H22*K22,2)</f>
        <v>0</v>
      </c>
    </row>
    <row r="23" spans="1:12" s="123" customFormat="1" x14ac:dyDescent="0.35">
      <c r="A23" s="118" t="s">
        <v>5</v>
      </c>
      <c r="B23" s="129"/>
      <c r="C23" s="130"/>
      <c r="D23" s="130"/>
      <c r="E23" s="130"/>
      <c r="F23" s="80"/>
      <c r="G23" s="131"/>
      <c r="H23" s="131"/>
      <c r="I23" s="131"/>
      <c r="J23" s="131"/>
      <c r="K23" s="131"/>
      <c r="L23" s="132"/>
    </row>
    <row r="24" spans="1:12" s="123" customFormat="1" x14ac:dyDescent="0.35">
      <c r="A24" s="118" t="s">
        <v>7</v>
      </c>
      <c r="B24" s="129"/>
      <c r="C24" s="130"/>
      <c r="D24" s="130"/>
      <c r="E24" s="130"/>
      <c r="F24" s="81" t="s">
        <v>246</v>
      </c>
      <c r="G24" s="131"/>
      <c r="H24" s="131"/>
      <c r="I24" s="131"/>
      <c r="J24" s="131"/>
      <c r="K24" s="131"/>
      <c r="L24" s="132"/>
    </row>
    <row r="25" spans="1:12" s="123" customFormat="1" ht="140.5" thickBot="1" x14ac:dyDescent="0.4">
      <c r="A25" s="118" t="s">
        <v>8</v>
      </c>
      <c r="B25" s="119"/>
      <c r="C25" s="120"/>
      <c r="D25" s="120"/>
      <c r="E25" s="120"/>
      <c r="F25" s="107" t="s">
        <v>247</v>
      </c>
      <c r="G25" s="121"/>
      <c r="H25" s="121"/>
      <c r="I25" s="121"/>
      <c r="J25" s="121"/>
      <c r="K25" s="121"/>
      <c r="L25" s="122"/>
    </row>
    <row r="26" spans="1:12" s="100" customFormat="1" ht="11" thickBot="1" x14ac:dyDescent="0.4">
      <c r="A26" s="71" t="s">
        <v>6</v>
      </c>
      <c r="B26" s="124">
        <f>1+MAX($B$13:B25)</f>
        <v>4</v>
      </c>
      <c r="C26" s="59" t="s">
        <v>144</v>
      </c>
      <c r="D26" s="78"/>
      <c r="E26" s="59" t="s">
        <v>184</v>
      </c>
      <c r="F26" s="79" t="s">
        <v>145</v>
      </c>
      <c r="G26" s="59" t="s">
        <v>141</v>
      </c>
      <c r="H26" s="60">
        <v>1</v>
      </c>
      <c r="I26" s="82"/>
      <c r="J26" s="60" t="str">
        <f>IF(ISNUMBER(I26),ROUND(H26*I26,3),"")</f>
        <v/>
      </c>
      <c r="K26" s="61"/>
      <c r="L26" s="76">
        <f>ROUND(H26*K26,2)</f>
        <v>0</v>
      </c>
    </row>
    <row r="27" spans="1:12" s="100" customFormat="1" x14ac:dyDescent="0.35">
      <c r="A27" s="71" t="s">
        <v>5</v>
      </c>
      <c r="B27" s="15"/>
      <c r="C27" s="12"/>
      <c r="D27" s="12"/>
      <c r="E27" s="12"/>
      <c r="F27" s="80"/>
      <c r="G27" s="6"/>
      <c r="H27" s="6"/>
      <c r="I27" s="6"/>
      <c r="J27" s="6"/>
      <c r="K27" s="6"/>
      <c r="L27" s="16"/>
    </row>
    <row r="28" spans="1:12" s="100" customFormat="1" x14ac:dyDescent="0.35">
      <c r="A28" s="71" t="s">
        <v>7</v>
      </c>
      <c r="B28" s="15"/>
      <c r="C28" s="12"/>
      <c r="D28" s="12"/>
      <c r="E28" s="12"/>
      <c r="F28" s="81"/>
      <c r="G28" s="6"/>
      <c r="H28" s="6"/>
      <c r="I28" s="6"/>
      <c r="J28" s="6"/>
      <c r="K28" s="6"/>
      <c r="L28" s="16"/>
    </row>
    <row r="29" spans="1:12" s="100" customFormat="1" ht="10.5" thickBot="1" x14ac:dyDescent="0.4">
      <c r="A29" s="71" t="s">
        <v>8</v>
      </c>
      <c r="B29" s="17"/>
      <c r="C29" s="14"/>
      <c r="D29" s="14"/>
      <c r="E29" s="14"/>
      <c r="F29" s="107" t="s">
        <v>130</v>
      </c>
      <c r="G29" s="7"/>
      <c r="H29" s="7"/>
      <c r="I29" s="7"/>
      <c r="J29" s="7"/>
      <c r="K29" s="7"/>
      <c r="L29" s="18"/>
    </row>
    <row r="30" spans="1:12" s="123" customFormat="1" ht="11" thickBot="1" x14ac:dyDescent="0.4">
      <c r="A30" s="118" t="s">
        <v>6</v>
      </c>
      <c r="B30" s="124">
        <f>1+MAX($B$13:B29)</f>
        <v>5</v>
      </c>
      <c r="C30" s="125" t="s">
        <v>225</v>
      </c>
      <c r="D30" s="126"/>
      <c r="E30" s="125" t="s">
        <v>221</v>
      </c>
      <c r="F30" s="79" t="s">
        <v>226</v>
      </c>
      <c r="G30" s="125" t="s">
        <v>141</v>
      </c>
      <c r="H30" s="127">
        <v>1</v>
      </c>
      <c r="I30" s="128"/>
      <c r="J30" s="127" t="str">
        <f>IF(ISNUMBER(I30),ROUND(H30*I30,3),"")</f>
        <v/>
      </c>
      <c r="K30" s="61"/>
      <c r="L30" s="76">
        <f>ROUND(H30*K30,2)</f>
        <v>0</v>
      </c>
    </row>
    <row r="31" spans="1:12" s="100" customFormat="1" x14ac:dyDescent="0.35">
      <c r="A31" s="71" t="s">
        <v>5</v>
      </c>
      <c r="B31" s="15"/>
      <c r="C31" s="12"/>
      <c r="D31" s="12"/>
      <c r="E31" s="12"/>
      <c r="F31" s="80"/>
      <c r="G31" s="6"/>
      <c r="H31" s="6"/>
      <c r="I31" s="6"/>
      <c r="J31" s="6"/>
      <c r="K31" s="6"/>
      <c r="L31" s="16"/>
    </row>
    <row r="32" spans="1:12" s="100" customFormat="1" x14ac:dyDescent="0.35">
      <c r="A32" s="71" t="s">
        <v>7</v>
      </c>
      <c r="B32" s="15"/>
      <c r="C32" s="12"/>
      <c r="D32" s="12"/>
      <c r="E32" s="12"/>
      <c r="F32" s="81" t="s">
        <v>227</v>
      </c>
      <c r="G32" s="6"/>
      <c r="H32" s="6"/>
      <c r="I32" s="6"/>
      <c r="J32" s="6"/>
      <c r="K32" s="6"/>
      <c r="L32" s="16"/>
    </row>
    <row r="33" spans="1:12" s="100" customFormat="1" ht="120.5" thickBot="1" x14ac:dyDescent="0.4">
      <c r="A33" s="71" t="s">
        <v>8</v>
      </c>
      <c r="B33" s="17"/>
      <c r="C33" s="14"/>
      <c r="D33" s="14"/>
      <c r="E33" s="14"/>
      <c r="F33" s="107" t="s">
        <v>228</v>
      </c>
      <c r="G33" s="7"/>
      <c r="H33" s="7"/>
      <c r="I33" s="7"/>
      <c r="J33" s="7"/>
      <c r="K33" s="7"/>
      <c r="L33" s="18"/>
    </row>
    <row r="34" spans="1:12" s="100" customFormat="1" ht="20.5" thickBot="1" x14ac:dyDescent="0.4">
      <c r="A34" s="71" t="s">
        <v>6</v>
      </c>
      <c r="B34" s="77">
        <f>1+MAX($B$13:B33)</f>
        <v>6</v>
      </c>
      <c r="C34" s="59" t="s">
        <v>219</v>
      </c>
      <c r="D34" s="78"/>
      <c r="E34" s="59" t="s">
        <v>184</v>
      </c>
      <c r="F34" s="79" t="s">
        <v>220</v>
      </c>
      <c r="G34" s="59" t="s">
        <v>141</v>
      </c>
      <c r="H34" s="60">
        <v>1</v>
      </c>
      <c r="I34" s="82"/>
      <c r="J34" s="60" t="str">
        <f>IF(ISNUMBER(I34),ROUND(H34*I34,3),"")</f>
        <v/>
      </c>
      <c r="K34" s="61"/>
      <c r="L34" s="76">
        <f>ROUND(H34*K34,2)</f>
        <v>0</v>
      </c>
    </row>
    <row r="35" spans="1:12" s="100" customFormat="1" x14ac:dyDescent="0.35">
      <c r="A35" s="71" t="s">
        <v>5</v>
      </c>
      <c r="B35" s="15"/>
      <c r="C35" s="12"/>
      <c r="D35" s="12"/>
      <c r="E35" s="12"/>
      <c r="F35" s="80"/>
      <c r="G35" s="6"/>
      <c r="H35" s="6"/>
      <c r="I35" s="6"/>
      <c r="J35" s="6"/>
      <c r="K35" s="6"/>
      <c r="L35" s="16"/>
    </row>
    <row r="36" spans="1:12" s="100" customFormat="1" x14ac:dyDescent="0.35">
      <c r="A36" s="71" t="s">
        <v>7</v>
      </c>
      <c r="B36" s="15"/>
      <c r="C36" s="12"/>
      <c r="D36" s="12"/>
      <c r="E36" s="12"/>
      <c r="F36" s="81" t="s">
        <v>242</v>
      </c>
      <c r="G36" s="6"/>
      <c r="H36" s="6"/>
      <c r="I36" s="6"/>
      <c r="J36" s="6"/>
      <c r="K36" s="6"/>
      <c r="L36" s="16"/>
    </row>
    <row r="37" spans="1:12" s="100" customFormat="1" ht="10.5" thickBot="1" x14ac:dyDescent="0.4">
      <c r="A37" s="71" t="s">
        <v>8</v>
      </c>
      <c r="B37" s="17"/>
      <c r="C37" s="14"/>
      <c r="D37" s="14"/>
      <c r="E37" s="14"/>
      <c r="F37" s="107" t="s">
        <v>183</v>
      </c>
      <c r="G37" s="7"/>
      <c r="H37" s="7"/>
      <c r="I37" s="7"/>
      <c r="J37" s="7"/>
      <c r="K37" s="7"/>
      <c r="L37" s="18"/>
    </row>
    <row r="38" spans="1:12" s="100" customFormat="1" ht="11" thickBot="1" x14ac:dyDescent="0.4">
      <c r="A38" s="71" t="s">
        <v>6</v>
      </c>
      <c r="B38" s="77">
        <f>1+MAX($B$13:B37)</f>
        <v>7</v>
      </c>
      <c r="C38" s="59" t="s">
        <v>146</v>
      </c>
      <c r="D38" s="78"/>
      <c r="E38" s="59" t="s">
        <v>184</v>
      </c>
      <c r="F38" s="79" t="s">
        <v>147</v>
      </c>
      <c r="G38" s="59" t="s">
        <v>148</v>
      </c>
      <c r="H38" s="60">
        <v>24</v>
      </c>
      <c r="I38" s="82"/>
      <c r="J38" s="60" t="str">
        <f>IF(ISNUMBER(I38),ROUND(H38*I38,3),"")</f>
        <v/>
      </c>
      <c r="K38" s="61"/>
      <c r="L38" s="76">
        <f>ROUND(H38*K38,2)</f>
        <v>0</v>
      </c>
    </row>
    <row r="39" spans="1:12" s="100" customFormat="1" x14ac:dyDescent="0.35">
      <c r="A39" s="71" t="s">
        <v>5</v>
      </c>
      <c r="B39" s="15"/>
      <c r="C39" s="12"/>
      <c r="D39" s="12"/>
      <c r="E39" s="12"/>
      <c r="F39" s="80"/>
      <c r="G39" s="6"/>
      <c r="H39" s="6"/>
      <c r="I39" s="6"/>
      <c r="J39" s="6"/>
      <c r="K39" s="6"/>
      <c r="L39" s="16"/>
    </row>
    <row r="40" spans="1:12" s="100" customFormat="1" x14ac:dyDescent="0.35">
      <c r="A40" s="71" t="s">
        <v>7</v>
      </c>
      <c r="B40" s="15"/>
      <c r="C40" s="12"/>
      <c r="D40" s="12"/>
      <c r="E40" s="12"/>
      <c r="F40" s="81"/>
      <c r="G40" s="6"/>
      <c r="H40" s="6"/>
      <c r="I40" s="6"/>
      <c r="J40" s="6"/>
      <c r="K40" s="6"/>
      <c r="L40" s="16"/>
    </row>
    <row r="41" spans="1:12" s="100" customFormat="1" ht="10.5" thickBot="1" x14ac:dyDescent="0.4">
      <c r="A41" s="71" t="s">
        <v>8</v>
      </c>
      <c r="B41" s="17"/>
      <c r="C41" s="14"/>
      <c r="D41" s="14"/>
      <c r="E41" s="14"/>
      <c r="F41" s="107" t="s">
        <v>130</v>
      </c>
      <c r="G41" s="7"/>
      <c r="H41" s="7"/>
      <c r="I41" s="7"/>
      <c r="J41" s="7"/>
      <c r="K41" s="7"/>
      <c r="L41" s="18"/>
    </row>
    <row r="42" spans="1:12" s="100" customFormat="1" ht="11" thickBot="1" x14ac:dyDescent="0.4">
      <c r="A42" s="71" t="s">
        <v>6</v>
      </c>
      <c r="B42" s="77">
        <f>1+MAX($B$13:B41)</f>
        <v>8</v>
      </c>
      <c r="C42" s="59" t="s">
        <v>149</v>
      </c>
      <c r="D42" s="78"/>
      <c r="E42" s="59" t="s">
        <v>184</v>
      </c>
      <c r="F42" s="79" t="s">
        <v>150</v>
      </c>
      <c r="G42" s="59" t="s">
        <v>148</v>
      </c>
      <c r="H42" s="60">
        <v>8</v>
      </c>
      <c r="I42" s="82"/>
      <c r="J42" s="60" t="str">
        <f>IF(ISNUMBER(I42),ROUND(H42*I42,3),"")</f>
        <v/>
      </c>
      <c r="K42" s="61"/>
      <c r="L42" s="76">
        <f>ROUND(H42*K42,2)</f>
        <v>0</v>
      </c>
    </row>
    <row r="43" spans="1:12" s="100" customFormat="1" x14ac:dyDescent="0.35">
      <c r="A43" s="71" t="s">
        <v>5</v>
      </c>
      <c r="B43" s="15"/>
      <c r="C43" s="12"/>
      <c r="D43" s="12"/>
      <c r="E43" s="12"/>
      <c r="F43" s="80"/>
      <c r="G43" s="6"/>
      <c r="H43" s="6"/>
      <c r="I43" s="6"/>
      <c r="J43" s="6"/>
      <c r="K43" s="6"/>
      <c r="L43" s="16"/>
    </row>
    <row r="44" spans="1:12" s="100" customFormat="1" x14ac:dyDescent="0.35">
      <c r="A44" s="71" t="s">
        <v>7</v>
      </c>
      <c r="B44" s="15"/>
      <c r="C44" s="12"/>
      <c r="D44" s="12"/>
      <c r="E44" s="12"/>
      <c r="F44" s="81"/>
      <c r="G44" s="6"/>
      <c r="H44" s="6"/>
      <c r="I44" s="6"/>
      <c r="J44" s="6"/>
      <c r="K44" s="6"/>
      <c r="L44" s="16"/>
    </row>
    <row r="45" spans="1:12" s="100" customFormat="1" ht="10.5" thickBot="1" x14ac:dyDescent="0.4">
      <c r="A45" s="71" t="s">
        <v>8</v>
      </c>
      <c r="B45" s="17"/>
      <c r="C45" s="14"/>
      <c r="D45" s="14"/>
      <c r="E45" s="14"/>
      <c r="F45" s="107" t="s">
        <v>130</v>
      </c>
      <c r="G45" s="7"/>
      <c r="H45" s="7"/>
      <c r="I45" s="7"/>
      <c r="J45" s="7"/>
      <c r="K45" s="7"/>
      <c r="L45" s="18"/>
    </row>
    <row r="46" spans="1:12" s="100" customFormat="1" ht="11" thickBot="1" x14ac:dyDescent="0.4">
      <c r="A46" s="71" t="s">
        <v>6</v>
      </c>
      <c r="B46" s="77">
        <f>1+MAX($B$13:B45)</f>
        <v>9</v>
      </c>
      <c r="C46" s="59" t="s">
        <v>151</v>
      </c>
      <c r="D46" s="78"/>
      <c r="E46" s="59" t="s">
        <v>184</v>
      </c>
      <c r="F46" s="79" t="s">
        <v>152</v>
      </c>
      <c r="G46" s="59" t="s">
        <v>148</v>
      </c>
      <c r="H46" s="60">
        <v>40</v>
      </c>
      <c r="I46" s="82"/>
      <c r="J46" s="60" t="str">
        <f>IF(ISNUMBER(I46),ROUND(H46*I46,3),"")</f>
        <v/>
      </c>
      <c r="K46" s="61"/>
      <c r="L46" s="76">
        <f>ROUND(H46*K46,2)</f>
        <v>0</v>
      </c>
    </row>
    <row r="47" spans="1:12" s="100" customFormat="1" x14ac:dyDescent="0.35">
      <c r="A47" s="71" t="s">
        <v>5</v>
      </c>
      <c r="B47" s="15"/>
      <c r="C47" s="12"/>
      <c r="D47" s="12"/>
      <c r="E47" s="12"/>
      <c r="F47" s="80"/>
      <c r="G47" s="6"/>
      <c r="H47" s="6"/>
      <c r="I47" s="6"/>
      <c r="J47" s="6"/>
      <c r="K47" s="6"/>
      <c r="L47" s="16"/>
    </row>
    <row r="48" spans="1:12" s="100" customFormat="1" x14ac:dyDescent="0.35">
      <c r="A48" s="71" t="s">
        <v>7</v>
      </c>
      <c r="B48" s="15"/>
      <c r="C48" s="12"/>
      <c r="D48" s="12"/>
      <c r="E48" s="12"/>
      <c r="F48" s="81"/>
      <c r="G48" s="6"/>
      <c r="H48" s="6"/>
      <c r="I48" s="6"/>
      <c r="J48" s="6"/>
      <c r="K48" s="6"/>
      <c r="L48" s="16"/>
    </row>
    <row r="49" spans="1:12" s="100" customFormat="1" ht="10.5" thickBot="1" x14ac:dyDescent="0.4">
      <c r="A49" s="71" t="s">
        <v>8</v>
      </c>
      <c r="B49" s="17"/>
      <c r="C49" s="14"/>
      <c r="D49" s="14"/>
      <c r="E49" s="14"/>
      <c r="F49" s="107" t="s">
        <v>130</v>
      </c>
      <c r="G49" s="7"/>
      <c r="H49" s="7"/>
      <c r="I49" s="7"/>
      <c r="J49" s="7"/>
      <c r="K49" s="7"/>
      <c r="L49" s="18"/>
    </row>
    <row r="50" spans="1:12" s="100" customFormat="1" ht="11" thickBot="1" x14ac:dyDescent="0.4">
      <c r="A50" s="71" t="s">
        <v>6</v>
      </c>
      <c r="B50" s="77">
        <f>1+MAX($B$13:B49)</f>
        <v>10</v>
      </c>
      <c r="C50" s="59" t="s">
        <v>153</v>
      </c>
      <c r="D50" s="78"/>
      <c r="E50" s="59" t="s">
        <v>184</v>
      </c>
      <c r="F50" s="79" t="s">
        <v>154</v>
      </c>
      <c r="G50" s="59" t="s">
        <v>148</v>
      </c>
      <c r="H50" s="60">
        <v>64</v>
      </c>
      <c r="I50" s="82"/>
      <c r="J50" s="60" t="str">
        <f>IF(ISNUMBER(I50),ROUND(H50*I50,3),"")</f>
        <v/>
      </c>
      <c r="K50" s="61"/>
      <c r="L50" s="76">
        <f>ROUND(H50*K50,2)</f>
        <v>0</v>
      </c>
    </row>
    <row r="51" spans="1:12" s="100" customFormat="1" x14ac:dyDescent="0.35">
      <c r="A51" s="71" t="s">
        <v>5</v>
      </c>
      <c r="B51" s="15"/>
      <c r="C51" s="12"/>
      <c r="D51" s="12"/>
      <c r="E51" s="12"/>
      <c r="F51" s="80"/>
      <c r="G51" s="6"/>
      <c r="H51" s="6"/>
      <c r="I51" s="6"/>
      <c r="J51" s="6"/>
      <c r="K51" s="6"/>
      <c r="L51" s="16"/>
    </row>
    <row r="52" spans="1:12" s="100" customFormat="1" x14ac:dyDescent="0.35">
      <c r="A52" s="71" t="s">
        <v>7</v>
      </c>
      <c r="B52" s="15"/>
      <c r="C52" s="12"/>
      <c r="D52" s="12"/>
      <c r="E52" s="12"/>
      <c r="F52" s="81"/>
      <c r="G52" s="6"/>
      <c r="H52" s="6"/>
      <c r="I52" s="6"/>
      <c r="J52" s="6"/>
      <c r="K52" s="6"/>
      <c r="L52" s="16"/>
    </row>
    <row r="53" spans="1:12" s="100" customFormat="1" ht="10.5" thickBot="1" x14ac:dyDescent="0.4">
      <c r="A53" s="71" t="s">
        <v>8</v>
      </c>
      <c r="B53" s="17"/>
      <c r="C53" s="14"/>
      <c r="D53" s="14"/>
      <c r="E53" s="14"/>
      <c r="F53" s="107" t="s">
        <v>130</v>
      </c>
      <c r="G53" s="7"/>
      <c r="H53" s="7"/>
      <c r="I53" s="7"/>
      <c r="J53" s="7"/>
      <c r="K53" s="7"/>
      <c r="L53" s="18"/>
    </row>
    <row r="54" spans="1:12" s="100" customFormat="1" ht="11" thickBot="1" x14ac:dyDescent="0.4">
      <c r="A54" s="71" t="s">
        <v>6</v>
      </c>
      <c r="B54" s="77">
        <f>1+MAX($B$13:B53)</f>
        <v>11</v>
      </c>
      <c r="C54" s="59" t="s">
        <v>155</v>
      </c>
      <c r="D54" s="78"/>
      <c r="E54" s="59" t="s">
        <v>184</v>
      </c>
      <c r="F54" s="79" t="s">
        <v>156</v>
      </c>
      <c r="G54" s="59" t="s">
        <v>148</v>
      </c>
      <c r="H54" s="60">
        <v>16</v>
      </c>
      <c r="I54" s="82"/>
      <c r="J54" s="60" t="str">
        <f>IF(ISNUMBER(I54),ROUND(H54*I54,3),"")</f>
        <v/>
      </c>
      <c r="K54" s="61"/>
      <c r="L54" s="76">
        <f>ROUND(H54*K54,2)</f>
        <v>0</v>
      </c>
    </row>
    <row r="55" spans="1:12" s="100" customFormat="1" x14ac:dyDescent="0.35">
      <c r="A55" s="71" t="s">
        <v>5</v>
      </c>
      <c r="B55" s="15"/>
      <c r="C55" s="12"/>
      <c r="D55" s="12"/>
      <c r="E55" s="12"/>
      <c r="F55" s="80"/>
      <c r="G55" s="6"/>
      <c r="H55" s="6"/>
      <c r="I55" s="6"/>
      <c r="J55" s="6"/>
      <c r="K55" s="6"/>
      <c r="L55" s="16"/>
    </row>
    <row r="56" spans="1:12" s="100" customFormat="1" x14ac:dyDescent="0.35">
      <c r="A56" s="71" t="s">
        <v>7</v>
      </c>
      <c r="B56" s="15"/>
      <c r="C56" s="12"/>
      <c r="D56" s="12"/>
      <c r="E56" s="12"/>
      <c r="F56" s="81"/>
      <c r="G56" s="6"/>
      <c r="H56" s="6"/>
      <c r="I56" s="6"/>
      <c r="J56" s="6"/>
      <c r="K56" s="6"/>
      <c r="L56" s="16"/>
    </row>
    <row r="57" spans="1:12" s="100" customFormat="1" ht="10.5" thickBot="1" x14ac:dyDescent="0.4">
      <c r="A57" s="71" t="s">
        <v>8</v>
      </c>
      <c r="B57" s="17"/>
      <c r="C57" s="14"/>
      <c r="D57" s="14"/>
      <c r="E57" s="14"/>
      <c r="F57" s="107" t="s">
        <v>130</v>
      </c>
      <c r="G57" s="7"/>
      <c r="H57" s="7"/>
      <c r="I57" s="7"/>
      <c r="J57" s="7"/>
      <c r="K57" s="7"/>
      <c r="L57" s="18"/>
    </row>
    <row r="58" spans="1:12" s="100" customFormat="1" ht="11" thickBot="1" x14ac:dyDescent="0.4">
      <c r="A58" s="71" t="s">
        <v>6</v>
      </c>
      <c r="B58" s="77">
        <f>1+MAX($B$13:B57)</f>
        <v>12</v>
      </c>
      <c r="C58" s="59" t="s">
        <v>157</v>
      </c>
      <c r="D58" s="78"/>
      <c r="E58" s="59" t="s">
        <v>184</v>
      </c>
      <c r="F58" s="79" t="s">
        <v>158</v>
      </c>
      <c r="G58" s="59" t="s">
        <v>148</v>
      </c>
      <c r="H58" s="60">
        <v>32</v>
      </c>
      <c r="I58" s="82"/>
      <c r="J58" s="60" t="str">
        <f>IF(ISNUMBER(I58),ROUND(H58*I58,3),"")</f>
        <v/>
      </c>
      <c r="K58" s="61"/>
      <c r="L58" s="76">
        <f>ROUND(H58*K58,2)</f>
        <v>0</v>
      </c>
    </row>
    <row r="59" spans="1:12" s="100" customFormat="1" x14ac:dyDescent="0.35">
      <c r="A59" s="71" t="s">
        <v>5</v>
      </c>
      <c r="B59" s="15"/>
      <c r="C59" s="12"/>
      <c r="D59" s="12"/>
      <c r="E59" s="12"/>
      <c r="F59" s="80"/>
      <c r="G59" s="6"/>
      <c r="H59" s="6"/>
      <c r="I59" s="6"/>
      <c r="J59" s="6"/>
      <c r="K59" s="6"/>
      <c r="L59" s="16"/>
    </row>
    <row r="60" spans="1:12" s="100" customFormat="1" x14ac:dyDescent="0.35">
      <c r="A60" s="71" t="s">
        <v>7</v>
      </c>
      <c r="B60" s="15"/>
      <c r="C60" s="12"/>
      <c r="D60" s="12"/>
      <c r="E60" s="12"/>
      <c r="F60" s="81"/>
      <c r="G60" s="6"/>
      <c r="H60" s="6"/>
      <c r="I60" s="6"/>
      <c r="J60" s="6"/>
      <c r="K60" s="6"/>
      <c r="L60" s="16"/>
    </row>
    <row r="61" spans="1:12" s="100" customFormat="1" ht="10.5" thickBot="1" x14ac:dyDescent="0.4">
      <c r="A61" s="71" t="s">
        <v>8</v>
      </c>
      <c r="B61" s="17"/>
      <c r="C61" s="14"/>
      <c r="D61" s="14"/>
      <c r="E61" s="14"/>
      <c r="F61" s="107" t="s">
        <v>130</v>
      </c>
      <c r="G61" s="7"/>
      <c r="H61" s="7"/>
      <c r="I61" s="7"/>
      <c r="J61" s="7"/>
      <c r="K61" s="7"/>
      <c r="L61" s="18"/>
    </row>
    <row r="62" spans="1:12" s="100" customFormat="1" ht="11" thickBot="1" x14ac:dyDescent="0.4">
      <c r="A62" s="71" t="s">
        <v>6</v>
      </c>
      <c r="B62" s="77">
        <f>1+MAX($B$13:B61)</f>
        <v>13</v>
      </c>
      <c r="C62" s="59" t="s">
        <v>159</v>
      </c>
      <c r="D62" s="78"/>
      <c r="E62" s="59" t="s">
        <v>184</v>
      </c>
      <c r="F62" s="79" t="s">
        <v>160</v>
      </c>
      <c r="G62" s="59" t="s">
        <v>138</v>
      </c>
      <c r="H62" s="60">
        <v>160</v>
      </c>
      <c r="I62" s="82"/>
      <c r="J62" s="60" t="str">
        <f>IF(ISNUMBER(I62),ROUND(H62*I62,3),"")</f>
        <v/>
      </c>
      <c r="K62" s="61"/>
      <c r="L62" s="76">
        <f>ROUND(H62*K62,2)</f>
        <v>0</v>
      </c>
    </row>
    <row r="63" spans="1:12" s="100" customFormat="1" x14ac:dyDescent="0.35">
      <c r="A63" s="71" t="s">
        <v>5</v>
      </c>
      <c r="B63" s="15"/>
      <c r="C63" s="12"/>
      <c r="D63" s="12"/>
      <c r="E63" s="12"/>
      <c r="F63" s="80"/>
      <c r="G63" s="6"/>
      <c r="H63" s="6"/>
      <c r="I63" s="6"/>
      <c r="J63" s="6"/>
      <c r="K63" s="6"/>
      <c r="L63" s="16"/>
    </row>
    <row r="64" spans="1:12" s="100" customFormat="1" x14ac:dyDescent="0.35">
      <c r="A64" s="71" t="s">
        <v>7</v>
      </c>
      <c r="B64" s="15"/>
      <c r="C64" s="12"/>
      <c r="D64" s="12"/>
      <c r="E64" s="12"/>
      <c r="F64" s="81" t="s">
        <v>229</v>
      </c>
      <c r="G64" s="6"/>
      <c r="H64" s="6"/>
      <c r="I64" s="6"/>
      <c r="J64" s="6"/>
      <c r="K64" s="6"/>
      <c r="L64" s="16"/>
    </row>
    <row r="65" spans="1:12" s="100" customFormat="1" ht="10.5" thickBot="1" x14ac:dyDescent="0.4">
      <c r="A65" s="71" t="s">
        <v>8</v>
      </c>
      <c r="B65" s="17"/>
      <c r="C65" s="14"/>
      <c r="D65" s="14"/>
      <c r="E65" s="14"/>
      <c r="F65" s="107" t="s">
        <v>130</v>
      </c>
      <c r="G65" s="7"/>
      <c r="H65" s="7"/>
      <c r="I65" s="7"/>
      <c r="J65" s="7"/>
      <c r="K65" s="7"/>
      <c r="L65" s="18"/>
    </row>
    <row r="66" spans="1:12" s="100" customFormat="1" ht="11" thickBot="1" x14ac:dyDescent="0.4">
      <c r="A66" s="71" t="s">
        <v>6</v>
      </c>
      <c r="B66" s="77">
        <f>1+MAX($B$13:B65)</f>
        <v>14</v>
      </c>
      <c r="C66" s="59" t="s">
        <v>231</v>
      </c>
      <c r="D66" s="78"/>
      <c r="E66" s="59" t="s">
        <v>184</v>
      </c>
      <c r="F66" s="79" t="s">
        <v>230</v>
      </c>
      <c r="G66" s="59" t="s">
        <v>141</v>
      </c>
      <c r="H66" s="60">
        <v>1</v>
      </c>
      <c r="I66" s="82"/>
      <c r="J66" s="60" t="str">
        <f>IF(ISNUMBER(I66),ROUND(H66*I66,3),"")</f>
        <v/>
      </c>
      <c r="K66" s="61"/>
      <c r="L66" s="76">
        <f>ROUND(H66*K66,2)</f>
        <v>0</v>
      </c>
    </row>
    <row r="67" spans="1:12" s="100" customFormat="1" x14ac:dyDescent="0.35">
      <c r="A67" s="71" t="s">
        <v>5</v>
      </c>
      <c r="B67" s="15"/>
      <c r="C67" s="12"/>
      <c r="D67" s="12"/>
      <c r="E67" s="12"/>
      <c r="F67" s="80"/>
      <c r="G67" s="6"/>
      <c r="H67" s="6"/>
      <c r="I67" s="6"/>
      <c r="J67" s="6"/>
      <c r="K67" s="6"/>
      <c r="L67" s="16"/>
    </row>
    <row r="68" spans="1:12" s="100" customFormat="1" x14ac:dyDescent="0.35">
      <c r="A68" s="71" t="s">
        <v>7</v>
      </c>
      <c r="B68" s="15"/>
      <c r="C68" s="12"/>
      <c r="D68" s="12"/>
      <c r="E68" s="12"/>
      <c r="F68" s="81" t="s">
        <v>232</v>
      </c>
      <c r="G68" s="6"/>
      <c r="H68" s="6"/>
      <c r="I68" s="6"/>
      <c r="J68" s="6"/>
      <c r="K68" s="6"/>
      <c r="L68" s="16"/>
    </row>
    <row r="69" spans="1:12" s="100" customFormat="1" ht="10.5" thickBot="1" x14ac:dyDescent="0.4">
      <c r="A69" s="71" t="s">
        <v>8</v>
      </c>
      <c r="B69" s="17"/>
      <c r="C69" s="14"/>
      <c r="D69" s="14"/>
      <c r="E69" s="14"/>
      <c r="F69" s="107" t="s">
        <v>130</v>
      </c>
      <c r="G69" s="7"/>
      <c r="H69" s="7"/>
      <c r="I69" s="7"/>
      <c r="J69" s="7"/>
      <c r="K69" s="7"/>
      <c r="L69" s="18"/>
    </row>
    <row r="70" spans="1:12" s="100" customFormat="1" ht="11" thickBot="1" x14ac:dyDescent="0.4">
      <c r="A70" s="71" t="s">
        <v>6</v>
      </c>
      <c r="B70" s="77">
        <f>1+MAX($B$13:B69)</f>
        <v>15</v>
      </c>
      <c r="C70" s="59" t="s">
        <v>161</v>
      </c>
      <c r="D70" s="78"/>
      <c r="E70" s="59" t="s">
        <v>184</v>
      </c>
      <c r="F70" s="79" t="s">
        <v>162</v>
      </c>
      <c r="G70" s="59" t="s">
        <v>163</v>
      </c>
      <c r="H70" s="60">
        <v>7</v>
      </c>
      <c r="I70" s="82"/>
      <c r="J70" s="60" t="str">
        <f>IF(ISNUMBER(I70),ROUND(H70*I70,3),"")</f>
        <v/>
      </c>
      <c r="K70" s="61"/>
      <c r="L70" s="76">
        <f>ROUND(H70*K70,2)</f>
        <v>0</v>
      </c>
    </row>
    <row r="71" spans="1:12" s="100" customFormat="1" x14ac:dyDescent="0.35">
      <c r="A71" s="71" t="s">
        <v>5</v>
      </c>
      <c r="B71" s="15"/>
      <c r="C71" s="12"/>
      <c r="D71" s="12"/>
      <c r="E71" s="12"/>
      <c r="F71" s="80"/>
      <c r="G71" s="6"/>
      <c r="H71" s="6"/>
      <c r="I71" s="6"/>
      <c r="J71" s="6"/>
      <c r="K71" s="6"/>
      <c r="L71" s="16"/>
    </row>
    <row r="72" spans="1:12" s="100" customFormat="1" x14ac:dyDescent="0.35">
      <c r="A72" s="71" t="s">
        <v>7</v>
      </c>
      <c r="B72" s="15"/>
      <c r="C72" s="12"/>
      <c r="D72" s="12"/>
      <c r="E72" s="12"/>
      <c r="F72" s="81" t="s">
        <v>248</v>
      </c>
      <c r="G72" s="6"/>
      <c r="H72" s="6"/>
      <c r="I72" s="6"/>
      <c r="J72" s="6"/>
      <c r="K72" s="6"/>
      <c r="L72" s="16"/>
    </row>
    <row r="73" spans="1:12" s="100" customFormat="1" ht="10.5" thickBot="1" x14ac:dyDescent="0.4">
      <c r="A73" s="71" t="s">
        <v>8</v>
      </c>
      <c r="B73" s="17"/>
      <c r="C73" s="14"/>
      <c r="D73" s="14"/>
      <c r="E73" s="14"/>
      <c r="F73" s="107" t="s">
        <v>130</v>
      </c>
      <c r="G73" s="7"/>
      <c r="H73" s="7"/>
      <c r="I73" s="7"/>
      <c r="J73" s="7"/>
      <c r="K73" s="7"/>
      <c r="L73" s="18"/>
    </row>
    <row r="74" spans="1:12" s="123" customFormat="1" ht="20.5" thickBot="1" x14ac:dyDescent="0.4">
      <c r="A74" s="118" t="s">
        <v>6</v>
      </c>
      <c r="B74" s="124">
        <f>1+MAX($B$13:B73)</f>
        <v>16</v>
      </c>
      <c r="C74" s="125" t="s">
        <v>241</v>
      </c>
      <c r="D74" s="126"/>
      <c r="E74" s="125" t="s">
        <v>184</v>
      </c>
      <c r="F74" s="79" t="s">
        <v>240</v>
      </c>
      <c r="G74" s="125" t="s">
        <v>141</v>
      </c>
      <c r="H74" s="127">
        <v>1</v>
      </c>
      <c r="I74" s="128"/>
      <c r="J74" s="127" t="str">
        <f>IF(ISNUMBER(I74),ROUND(H74*I74,3),"")</f>
        <v/>
      </c>
      <c r="K74" s="61"/>
      <c r="L74" s="76">
        <f>ROUND(H74*K74,2)</f>
        <v>0</v>
      </c>
    </row>
    <row r="75" spans="1:12" s="100" customFormat="1" x14ac:dyDescent="0.35">
      <c r="A75" s="71" t="s">
        <v>5</v>
      </c>
      <c r="B75" s="15"/>
      <c r="C75" s="12"/>
      <c r="D75" s="12"/>
      <c r="E75" s="12"/>
      <c r="F75" s="80"/>
      <c r="G75" s="6"/>
      <c r="H75" s="6"/>
      <c r="I75" s="6"/>
      <c r="J75" s="6"/>
      <c r="K75" s="6"/>
      <c r="L75" s="16"/>
    </row>
    <row r="76" spans="1:12" s="100" customFormat="1" x14ac:dyDescent="0.35">
      <c r="A76" s="71" t="s">
        <v>7</v>
      </c>
      <c r="B76" s="15"/>
      <c r="C76" s="12"/>
      <c r="D76" s="12"/>
      <c r="E76" s="12"/>
      <c r="F76" s="81"/>
      <c r="G76" s="6"/>
      <c r="H76" s="6"/>
      <c r="I76" s="6"/>
      <c r="J76" s="6"/>
      <c r="K76" s="6"/>
      <c r="L76" s="16"/>
    </row>
    <row r="77" spans="1:12" s="100" customFormat="1" ht="10.5" thickBot="1" x14ac:dyDescent="0.4">
      <c r="A77" s="71" t="s">
        <v>8</v>
      </c>
      <c r="B77" s="17"/>
      <c r="C77" s="14"/>
      <c r="D77" s="14"/>
      <c r="E77" s="14"/>
      <c r="F77" s="107" t="s">
        <v>130</v>
      </c>
      <c r="G77" s="7"/>
      <c r="H77" s="7"/>
      <c r="I77" s="7"/>
      <c r="J77" s="7"/>
      <c r="K77" s="7"/>
      <c r="L77" s="18"/>
    </row>
    <row r="78" spans="1:12" s="100" customFormat="1" ht="11" thickBot="1" x14ac:dyDescent="0.4">
      <c r="A78" s="71" t="s">
        <v>6</v>
      </c>
      <c r="B78" s="77">
        <f>1+MAX($B$13:B77)</f>
        <v>17</v>
      </c>
      <c r="C78" s="59" t="s">
        <v>164</v>
      </c>
      <c r="D78" s="78"/>
      <c r="E78" s="59" t="s">
        <v>184</v>
      </c>
      <c r="F78" s="79" t="s">
        <v>165</v>
      </c>
      <c r="G78" s="59" t="s">
        <v>141</v>
      </c>
      <c r="H78" s="60">
        <v>1</v>
      </c>
      <c r="I78" s="82"/>
      <c r="J78" s="60" t="str">
        <f>IF(ISNUMBER(I78),ROUND(H78*I78,3),"")</f>
        <v/>
      </c>
      <c r="K78" s="61"/>
      <c r="L78" s="76">
        <f>ROUND(H78*K78,2)</f>
        <v>0</v>
      </c>
    </row>
    <row r="79" spans="1:12" s="100" customFormat="1" x14ac:dyDescent="0.35">
      <c r="A79" s="71" t="s">
        <v>5</v>
      </c>
      <c r="B79" s="15"/>
      <c r="C79" s="12"/>
      <c r="D79" s="12"/>
      <c r="E79" s="12"/>
      <c r="F79" s="80"/>
      <c r="G79" s="6"/>
      <c r="H79" s="6"/>
      <c r="I79" s="6"/>
      <c r="J79" s="6"/>
      <c r="K79" s="6"/>
      <c r="L79" s="16"/>
    </row>
    <row r="80" spans="1:12" s="100" customFormat="1" x14ac:dyDescent="0.35">
      <c r="A80" s="71" t="s">
        <v>7</v>
      </c>
      <c r="B80" s="15"/>
      <c r="C80" s="12"/>
      <c r="D80" s="12"/>
      <c r="E80" s="12"/>
      <c r="F80" s="81"/>
      <c r="G80" s="6"/>
      <c r="H80" s="6"/>
      <c r="I80" s="6"/>
      <c r="J80" s="6"/>
      <c r="K80" s="6"/>
      <c r="L80" s="16"/>
    </row>
    <row r="81" spans="1:12" s="100" customFormat="1" ht="10.5" thickBot="1" x14ac:dyDescent="0.4">
      <c r="A81" s="71" t="s">
        <v>8</v>
      </c>
      <c r="B81" s="17"/>
      <c r="C81" s="14"/>
      <c r="D81" s="14"/>
      <c r="E81" s="14"/>
      <c r="F81" s="107" t="s">
        <v>130</v>
      </c>
      <c r="G81" s="7"/>
      <c r="H81" s="7"/>
      <c r="I81" s="7"/>
      <c r="J81" s="7"/>
      <c r="K81" s="7"/>
      <c r="L81" s="18"/>
    </row>
    <row r="82" spans="1:12" ht="13.5" thickBot="1" x14ac:dyDescent="0.25">
      <c r="A82" s="110" t="s">
        <v>82</v>
      </c>
      <c r="B82" s="111" t="s">
        <v>166</v>
      </c>
      <c r="C82" s="117" t="str">
        <f xml:space="preserve"> CONCATENATE("za Díl ",C13)</f>
        <v>za Díl 74</v>
      </c>
      <c r="D82" s="113"/>
      <c r="E82" s="113"/>
      <c r="F82" s="112" t="s">
        <v>202</v>
      </c>
      <c r="G82" s="114"/>
      <c r="H82" s="114"/>
      <c r="I82" s="114"/>
      <c r="J82" s="115"/>
      <c r="K82" s="114"/>
      <c r="L82" s="116">
        <f>SUM(L14:L81)</f>
        <v>0</v>
      </c>
    </row>
    <row r="83" spans="1:12" ht="13.5" thickBot="1" x14ac:dyDescent="0.25">
      <c r="A83" s="70" t="s">
        <v>29</v>
      </c>
      <c r="B83" s="101" t="s">
        <v>19</v>
      </c>
      <c r="C83" s="102" t="s">
        <v>205</v>
      </c>
      <c r="D83" s="103"/>
      <c r="E83" s="103"/>
      <c r="F83" s="102" t="s">
        <v>204</v>
      </c>
      <c r="G83" s="104"/>
      <c r="H83" s="104"/>
      <c r="I83" s="104"/>
      <c r="J83" s="105"/>
      <c r="K83" s="104"/>
      <c r="L83" s="106"/>
    </row>
    <row r="84" spans="1:12" ht="11" thickBot="1" x14ac:dyDescent="0.25">
      <c r="A84" s="71" t="s">
        <v>6</v>
      </c>
      <c r="B84" s="77">
        <f>1+MAX($B$13:B83)</f>
        <v>18</v>
      </c>
      <c r="C84" s="59" t="s">
        <v>167</v>
      </c>
      <c r="D84" s="78"/>
      <c r="E84" s="59" t="s">
        <v>184</v>
      </c>
      <c r="F84" s="79" t="s">
        <v>168</v>
      </c>
      <c r="G84" s="59" t="s">
        <v>138</v>
      </c>
      <c r="H84" s="60">
        <v>80</v>
      </c>
      <c r="I84" s="82"/>
      <c r="J84" s="60" t="str">
        <f>IF(ISNUMBER(I84),ROUND(H84*I84,3),"")</f>
        <v/>
      </c>
      <c r="K84" s="61"/>
      <c r="L84" s="76">
        <f>ROUND(H84*K84,2)</f>
        <v>0</v>
      </c>
    </row>
    <row r="85" spans="1:12" x14ac:dyDescent="0.2">
      <c r="A85" s="71" t="s">
        <v>5</v>
      </c>
      <c r="B85" s="15"/>
      <c r="C85" s="12"/>
      <c r="D85" s="12"/>
      <c r="E85" s="12"/>
      <c r="F85" s="80"/>
      <c r="G85" s="6"/>
      <c r="H85" s="6"/>
      <c r="I85" s="6"/>
      <c r="J85" s="6"/>
      <c r="K85" s="6"/>
      <c r="L85" s="16"/>
    </row>
    <row r="86" spans="1:12" x14ac:dyDescent="0.2">
      <c r="A86" s="71" t="s">
        <v>7</v>
      </c>
      <c r="B86" s="15"/>
      <c r="C86" s="12"/>
      <c r="D86" s="12"/>
      <c r="E86" s="12"/>
      <c r="F86" s="81" t="s">
        <v>233</v>
      </c>
      <c r="G86" s="6"/>
      <c r="H86" s="6"/>
      <c r="I86" s="6"/>
      <c r="J86" s="6"/>
      <c r="K86" s="6"/>
      <c r="L86" s="16"/>
    </row>
    <row r="87" spans="1:12" ht="10.5" thickBot="1" x14ac:dyDescent="0.25">
      <c r="A87" s="71" t="s">
        <v>8</v>
      </c>
      <c r="B87" s="17"/>
      <c r="C87" s="14"/>
      <c r="D87" s="14"/>
      <c r="E87" s="14"/>
      <c r="F87" s="107" t="s">
        <v>130</v>
      </c>
      <c r="G87" s="7"/>
      <c r="H87" s="7"/>
      <c r="I87" s="7"/>
      <c r="J87" s="7"/>
      <c r="K87" s="7"/>
      <c r="L87" s="18"/>
    </row>
    <row r="88" spans="1:12" ht="11" thickBot="1" x14ac:dyDescent="0.25">
      <c r="A88" s="71" t="s">
        <v>6</v>
      </c>
      <c r="B88" s="77">
        <f>1+MAX($B$13:B87)</f>
        <v>19</v>
      </c>
      <c r="C88" s="59" t="s">
        <v>169</v>
      </c>
      <c r="D88" s="78"/>
      <c r="E88" s="59" t="s">
        <v>184</v>
      </c>
      <c r="F88" s="79" t="s">
        <v>170</v>
      </c>
      <c r="G88" s="59" t="s">
        <v>138</v>
      </c>
      <c r="H88" s="60">
        <v>15</v>
      </c>
      <c r="I88" s="82"/>
      <c r="J88" s="60" t="str">
        <f>IF(ISNUMBER(I88),ROUND(H88*I88,3),"")</f>
        <v/>
      </c>
      <c r="K88" s="61"/>
      <c r="L88" s="76">
        <f>ROUND(H88*K88,2)</f>
        <v>0</v>
      </c>
    </row>
    <row r="89" spans="1:12" x14ac:dyDescent="0.2">
      <c r="A89" s="71" t="s">
        <v>5</v>
      </c>
      <c r="B89" s="15"/>
      <c r="C89" s="12"/>
      <c r="D89" s="12"/>
      <c r="E89" s="12"/>
      <c r="F89" s="80"/>
      <c r="G89" s="6"/>
      <c r="H89" s="6"/>
      <c r="I89" s="6"/>
      <c r="J89" s="6"/>
      <c r="K89" s="6"/>
      <c r="L89" s="16"/>
    </row>
    <row r="90" spans="1:12" x14ac:dyDescent="0.2">
      <c r="A90" s="71" t="s">
        <v>7</v>
      </c>
      <c r="B90" s="15"/>
      <c r="C90" s="12"/>
      <c r="D90" s="12"/>
      <c r="E90" s="12"/>
      <c r="F90" s="81" t="s">
        <v>234</v>
      </c>
      <c r="G90" s="6"/>
      <c r="H90" s="6"/>
      <c r="I90" s="6"/>
      <c r="J90" s="6"/>
      <c r="K90" s="6"/>
      <c r="L90" s="16"/>
    </row>
    <row r="91" spans="1:12" ht="10.5" thickBot="1" x14ac:dyDescent="0.25">
      <c r="A91" s="71" t="s">
        <v>8</v>
      </c>
      <c r="B91" s="17"/>
      <c r="C91" s="14"/>
      <c r="D91" s="14"/>
      <c r="E91" s="14"/>
      <c r="F91" s="107" t="s">
        <v>130</v>
      </c>
      <c r="G91" s="7"/>
      <c r="H91" s="7"/>
      <c r="I91" s="7"/>
      <c r="J91" s="7"/>
      <c r="K91" s="7"/>
      <c r="L91" s="18"/>
    </row>
    <row r="92" spans="1:12" ht="11" thickBot="1" x14ac:dyDescent="0.25">
      <c r="A92" s="71" t="s">
        <v>6</v>
      </c>
      <c r="B92" s="77">
        <f>1+MAX($B$13:B91)</f>
        <v>20</v>
      </c>
      <c r="C92" s="59" t="s">
        <v>171</v>
      </c>
      <c r="D92" s="78"/>
      <c r="E92" s="59" t="s">
        <v>184</v>
      </c>
      <c r="F92" s="79" t="s">
        <v>172</v>
      </c>
      <c r="G92" s="59" t="s">
        <v>138</v>
      </c>
      <c r="H92" s="60">
        <v>95</v>
      </c>
      <c r="I92" s="82"/>
      <c r="J92" s="60" t="str">
        <f>IF(ISNUMBER(I92),ROUND(H92*I92,3),"")</f>
        <v/>
      </c>
      <c r="K92" s="61"/>
      <c r="L92" s="76">
        <f>ROUND(H92*K92,2)</f>
        <v>0</v>
      </c>
    </row>
    <row r="93" spans="1:12" x14ac:dyDescent="0.2">
      <c r="A93" s="71" t="s">
        <v>5</v>
      </c>
      <c r="B93" s="15"/>
      <c r="C93" s="12"/>
      <c r="D93" s="12"/>
      <c r="E93" s="12"/>
      <c r="F93" s="80"/>
      <c r="G93" s="6"/>
      <c r="H93" s="6"/>
      <c r="I93" s="6"/>
      <c r="J93" s="6"/>
      <c r="K93" s="6"/>
      <c r="L93" s="16"/>
    </row>
    <row r="94" spans="1:12" x14ac:dyDescent="0.2">
      <c r="A94" s="71" t="s">
        <v>7</v>
      </c>
      <c r="B94" s="15"/>
      <c r="C94" s="12"/>
      <c r="D94" s="12"/>
      <c r="E94" s="12"/>
      <c r="F94" s="81" t="s">
        <v>173</v>
      </c>
      <c r="G94" s="6"/>
      <c r="H94" s="6"/>
      <c r="I94" s="6"/>
      <c r="J94" s="6"/>
      <c r="K94" s="6"/>
      <c r="L94" s="16"/>
    </row>
    <row r="95" spans="1:12" ht="10.5" thickBot="1" x14ac:dyDescent="0.25">
      <c r="A95" s="71" t="s">
        <v>8</v>
      </c>
      <c r="B95" s="17"/>
      <c r="C95" s="14"/>
      <c r="D95" s="14"/>
      <c r="E95" s="14"/>
      <c r="F95" s="107" t="s">
        <v>130</v>
      </c>
      <c r="G95" s="7"/>
      <c r="H95" s="7"/>
      <c r="I95" s="7"/>
      <c r="J95" s="7"/>
      <c r="K95" s="7"/>
      <c r="L95" s="18"/>
    </row>
    <row r="96" spans="1:12" ht="11" thickBot="1" x14ac:dyDescent="0.25">
      <c r="A96" s="71" t="s">
        <v>6</v>
      </c>
      <c r="B96" s="77">
        <f>1+MAX($B$13:B95)</f>
        <v>21</v>
      </c>
      <c r="C96" s="59" t="s">
        <v>174</v>
      </c>
      <c r="D96" s="78"/>
      <c r="E96" s="59" t="s">
        <v>184</v>
      </c>
      <c r="F96" s="79" t="s">
        <v>175</v>
      </c>
      <c r="G96" s="59" t="s">
        <v>141</v>
      </c>
      <c r="H96" s="60">
        <v>3</v>
      </c>
      <c r="I96" s="82"/>
      <c r="J96" s="60" t="str">
        <f>IF(ISNUMBER(I96),ROUND(H96*I96,3),"")</f>
        <v/>
      </c>
      <c r="K96" s="61"/>
      <c r="L96" s="76">
        <f>ROUND(H96*K96,2)</f>
        <v>0</v>
      </c>
    </row>
    <row r="97" spans="1:12" x14ac:dyDescent="0.2">
      <c r="A97" s="71" t="s">
        <v>5</v>
      </c>
      <c r="B97" s="15"/>
      <c r="C97" s="12"/>
      <c r="D97" s="12"/>
      <c r="E97" s="12"/>
      <c r="F97" s="80"/>
      <c r="G97" s="6"/>
      <c r="H97" s="6"/>
      <c r="I97" s="6"/>
      <c r="J97" s="6"/>
      <c r="K97" s="6"/>
      <c r="L97" s="16"/>
    </row>
    <row r="98" spans="1:12" x14ac:dyDescent="0.2">
      <c r="A98" s="71" t="s">
        <v>7</v>
      </c>
      <c r="B98" s="15"/>
      <c r="C98" s="12"/>
      <c r="D98" s="12"/>
      <c r="E98" s="12"/>
      <c r="F98" s="81"/>
      <c r="G98" s="6"/>
      <c r="H98" s="6"/>
      <c r="I98" s="6"/>
      <c r="J98" s="6"/>
      <c r="K98" s="6"/>
      <c r="L98" s="16"/>
    </row>
    <row r="99" spans="1:12" ht="10.5" thickBot="1" x14ac:dyDescent="0.25">
      <c r="A99" s="71" t="s">
        <v>8</v>
      </c>
      <c r="B99" s="17"/>
      <c r="C99" s="14"/>
      <c r="D99" s="14"/>
      <c r="E99" s="14"/>
      <c r="F99" s="107" t="s">
        <v>130</v>
      </c>
      <c r="G99" s="7"/>
      <c r="H99" s="7"/>
      <c r="I99" s="7"/>
      <c r="J99" s="7"/>
      <c r="K99" s="7"/>
      <c r="L99" s="18"/>
    </row>
    <row r="100" spans="1:12" ht="11" thickBot="1" x14ac:dyDescent="0.25">
      <c r="A100" s="71" t="s">
        <v>6</v>
      </c>
      <c r="B100" s="77">
        <f>1+MAX($B$13:B99)</f>
        <v>22</v>
      </c>
      <c r="C100" s="59" t="s">
        <v>176</v>
      </c>
      <c r="D100" s="78"/>
      <c r="E100" s="59" t="s">
        <v>184</v>
      </c>
      <c r="F100" s="79" t="s">
        <v>177</v>
      </c>
      <c r="G100" s="59" t="s">
        <v>141</v>
      </c>
      <c r="H100" s="60">
        <v>5</v>
      </c>
      <c r="I100" s="82"/>
      <c r="J100" s="60" t="str">
        <f>IF(ISNUMBER(I100),ROUND(H100*I100,3),"")</f>
        <v/>
      </c>
      <c r="K100" s="61"/>
      <c r="L100" s="76">
        <f>ROUND(H100*K100,2)</f>
        <v>0</v>
      </c>
    </row>
    <row r="101" spans="1:12" x14ac:dyDescent="0.2">
      <c r="A101" s="71" t="s">
        <v>5</v>
      </c>
      <c r="B101" s="15"/>
      <c r="C101" s="12"/>
      <c r="D101" s="12"/>
      <c r="E101" s="12"/>
      <c r="F101" s="80"/>
      <c r="G101" s="6"/>
      <c r="H101" s="6"/>
      <c r="I101" s="6"/>
      <c r="J101" s="6"/>
      <c r="K101" s="6"/>
      <c r="L101" s="16"/>
    </row>
    <row r="102" spans="1:12" ht="20" x14ac:dyDescent="0.2">
      <c r="A102" s="71" t="s">
        <v>7</v>
      </c>
      <c r="B102" s="15"/>
      <c r="C102" s="12"/>
      <c r="D102" s="12"/>
      <c r="E102" s="12"/>
      <c r="F102" s="81" t="s">
        <v>218</v>
      </c>
      <c r="G102" s="6"/>
      <c r="H102" s="6"/>
      <c r="I102" s="6"/>
      <c r="J102" s="6"/>
      <c r="K102" s="6"/>
      <c r="L102" s="16"/>
    </row>
    <row r="103" spans="1:12" ht="10.5" thickBot="1" x14ac:dyDescent="0.25">
      <c r="A103" s="71" t="s">
        <v>8</v>
      </c>
      <c r="B103" s="17"/>
      <c r="C103" s="14"/>
      <c r="D103" s="14"/>
      <c r="E103" s="14"/>
      <c r="F103" s="107" t="s">
        <v>130</v>
      </c>
      <c r="G103" s="7"/>
      <c r="H103" s="7"/>
      <c r="I103" s="7"/>
      <c r="J103" s="7"/>
      <c r="K103" s="7"/>
      <c r="L103" s="18"/>
    </row>
    <row r="104" spans="1:12" ht="11" thickBot="1" x14ac:dyDescent="0.25">
      <c r="A104" s="71" t="s">
        <v>6</v>
      </c>
      <c r="B104" s="77">
        <f>1+MAX($B$13:B103)</f>
        <v>23</v>
      </c>
      <c r="C104" s="59" t="s">
        <v>216</v>
      </c>
      <c r="D104" s="78"/>
      <c r="E104" s="125" t="s">
        <v>221</v>
      </c>
      <c r="F104" s="79" t="s">
        <v>214</v>
      </c>
      <c r="G104" s="59" t="s">
        <v>148</v>
      </c>
      <c r="H104" s="60">
        <v>16</v>
      </c>
      <c r="I104" s="82"/>
      <c r="J104" s="60" t="str">
        <f>IF(ISNUMBER(I104),ROUND(H104*I104,3),"")</f>
        <v/>
      </c>
      <c r="K104" s="61"/>
      <c r="L104" s="76">
        <f>ROUND(H104*K104,2)</f>
        <v>0</v>
      </c>
    </row>
    <row r="105" spans="1:12" x14ac:dyDescent="0.2">
      <c r="A105" s="71" t="s">
        <v>5</v>
      </c>
      <c r="B105" s="15"/>
      <c r="C105" s="12"/>
      <c r="D105" s="12"/>
      <c r="E105" s="12"/>
      <c r="F105" s="80"/>
      <c r="G105" s="6"/>
      <c r="H105" s="6"/>
      <c r="I105" s="6"/>
      <c r="J105" s="6"/>
      <c r="K105" s="6"/>
      <c r="L105" s="16"/>
    </row>
    <row r="106" spans="1:12" x14ac:dyDescent="0.2">
      <c r="A106" s="71" t="s">
        <v>7</v>
      </c>
      <c r="B106" s="15"/>
      <c r="C106" s="12"/>
      <c r="D106" s="12"/>
      <c r="E106" s="12"/>
      <c r="F106" s="81"/>
      <c r="G106" s="6"/>
      <c r="H106" s="6"/>
      <c r="I106" s="6"/>
      <c r="J106" s="6"/>
      <c r="K106" s="6"/>
      <c r="L106" s="16"/>
    </row>
    <row r="107" spans="1:12" ht="100.5" thickBot="1" x14ac:dyDescent="0.25">
      <c r="A107" s="71" t="s">
        <v>8</v>
      </c>
      <c r="B107" s="17"/>
      <c r="C107" s="14"/>
      <c r="D107" s="14"/>
      <c r="E107" s="14"/>
      <c r="F107" s="107" t="s">
        <v>215</v>
      </c>
      <c r="G107" s="7"/>
      <c r="H107" s="7"/>
      <c r="I107" s="7"/>
      <c r="J107" s="7"/>
      <c r="K107" s="7"/>
      <c r="L107" s="18"/>
    </row>
    <row r="108" spans="1:12" ht="11" thickBot="1" x14ac:dyDescent="0.25">
      <c r="A108" s="71" t="s">
        <v>6</v>
      </c>
      <c r="B108" s="77">
        <f>1+MAX($B$13:B107)</f>
        <v>24</v>
      </c>
      <c r="C108" s="59" t="s">
        <v>217</v>
      </c>
      <c r="D108" s="78"/>
      <c r="E108" s="125" t="s">
        <v>221</v>
      </c>
      <c r="F108" s="79" t="s">
        <v>178</v>
      </c>
      <c r="G108" s="59" t="s">
        <v>179</v>
      </c>
      <c r="H108" s="60">
        <v>1.5</v>
      </c>
      <c r="I108" s="82"/>
      <c r="J108" s="60" t="str">
        <f>IF(ISNUMBER(I108),ROUND(H108*I108,3),"")</f>
        <v/>
      </c>
      <c r="K108" s="61"/>
      <c r="L108" s="76">
        <f>ROUND(H108*K108,2)</f>
        <v>0</v>
      </c>
    </row>
    <row r="109" spans="1:12" x14ac:dyDescent="0.2">
      <c r="A109" s="71" t="s">
        <v>5</v>
      </c>
      <c r="B109" s="15"/>
      <c r="C109" s="12"/>
      <c r="D109" s="12"/>
      <c r="E109" s="12"/>
      <c r="F109" s="80"/>
      <c r="G109" s="6"/>
      <c r="H109" s="6"/>
      <c r="I109" s="6"/>
      <c r="J109" s="6"/>
      <c r="K109" s="6"/>
      <c r="L109" s="16"/>
    </row>
    <row r="110" spans="1:12" x14ac:dyDescent="0.2">
      <c r="A110" s="71" t="s">
        <v>7</v>
      </c>
      <c r="B110" s="15"/>
      <c r="C110" s="12"/>
      <c r="D110" s="12"/>
      <c r="E110" s="12"/>
      <c r="F110" s="81"/>
      <c r="G110" s="6"/>
      <c r="H110" s="6"/>
      <c r="I110" s="6"/>
      <c r="J110" s="6"/>
      <c r="K110" s="6"/>
      <c r="L110" s="16"/>
    </row>
    <row r="111" spans="1:12" ht="10.5" thickBot="1" x14ac:dyDescent="0.25">
      <c r="A111" s="71" t="s">
        <v>8</v>
      </c>
      <c r="B111" s="17"/>
      <c r="C111" s="14"/>
      <c r="D111" s="14"/>
      <c r="E111" s="14"/>
      <c r="F111" s="107" t="s">
        <v>130</v>
      </c>
      <c r="G111" s="7"/>
      <c r="H111" s="7"/>
      <c r="I111" s="7"/>
      <c r="J111" s="7"/>
      <c r="K111" s="7"/>
      <c r="L111" s="18"/>
    </row>
    <row r="112" spans="1:12" ht="13.5" thickBot="1" x14ac:dyDescent="0.25">
      <c r="A112" s="110" t="s">
        <v>82</v>
      </c>
      <c r="B112" s="111" t="s">
        <v>166</v>
      </c>
      <c r="C112" s="117" t="str">
        <f xml:space="preserve"> CONCATENATE("za Díl ",C83)</f>
        <v>za Díl 70</v>
      </c>
      <c r="D112" s="113"/>
      <c r="E112" s="113"/>
      <c r="F112" s="112" t="s">
        <v>204</v>
      </c>
      <c r="G112" s="114"/>
      <c r="H112" s="114"/>
      <c r="I112" s="114"/>
      <c r="J112" s="115"/>
      <c r="K112" s="114"/>
      <c r="L112" s="116">
        <f>SUM(L84:L111)</f>
        <v>0</v>
      </c>
    </row>
    <row r="113" spans="1:13" ht="13.5" thickBot="1" x14ac:dyDescent="0.25">
      <c r="A113" s="70" t="s">
        <v>29</v>
      </c>
      <c r="B113" s="101" t="s">
        <v>19</v>
      </c>
      <c r="C113" s="102" t="s">
        <v>207</v>
      </c>
      <c r="D113" s="103"/>
      <c r="E113" s="103"/>
      <c r="F113" s="102" t="s">
        <v>206</v>
      </c>
      <c r="G113" s="104"/>
      <c r="H113" s="104"/>
      <c r="I113" s="104"/>
      <c r="J113" s="105"/>
      <c r="K113" s="104"/>
      <c r="L113" s="106"/>
    </row>
    <row r="114" spans="1:13" ht="11" thickBot="1" x14ac:dyDescent="0.25">
      <c r="A114" s="71" t="s">
        <v>6</v>
      </c>
      <c r="B114" s="77">
        <f>1+MAX($B$13:B113)</f>
        <v>25</v>
      </c>
      <c r="C114" s="59" t="s">
        <v>181</v>
      </c>
      <c r="D114" s="78"/>
      <c r="E114" s="59" t="s">
        <v>184</v>
      </c>
      <c r="F114" s="79" t="s">
        <v>182</v>
      </c>
      <c r="G114" s="59" t="s">
        <v>179</v>
      </c>
      <c r="H114" s="60">
        <v>29.83</v>
      </c>
      <c r="I114" s="82"/>
      <c r="J114" s="60" t="str">
        <f>IF(ISNUMBER(I114),ROUND(H114*I114,3),"")</f>
        <v/>
      </c>
      <c r="K114" s="61"/>
      <c r="L114" s="76">
        <f>ROUND(H114*K114,2)</f>
        <v>0</v>
      </c>
      <c r="M114" s="133"/>
    </row>
    <row r="115" spans="1:13" x14ac:dyDescent="0.2">
      <c r="A115" s="71" t="s">
        <v>5</v>
      </c>
      <c r="B115" s="15"/>
      <c r="C115" s="12"/>
      <c r="D115" s="12"/>
      <c r="E115" s="12"/>
      <c r="F115" s="80"/>
      <c r="G115" s="6"/>
      <c r="H115" s="6"/>
      <c r="I115" s="6"/>
      <c r="J115" s="6"/>
      <c r="K115" s="6"/>
      <c r="L115" s="16"/>
    </row>
    <row r="116" spans="1:13" ht="20" x14ac:dyDescent="0.2">
      <c r="A116" s="71" t="s">
        <v>7</v>
      </c>
      <c r="B116" s="15"/>
      <c r="C116" s="12"/>
      <c r="D116" s="12"/>
      <c r="E116" s="12"/>
      <c r="F116" s="81" t="s">
        <v>235</v>
      </c>
      <c r="G116" s="6"/>
      <c r="H116" s="6"/>
      <c r="I116" s="6"/>
      <c r="J116" s="6"/>
      <c r="K116" s="6"/>
      <c r="L116" s="16"/>
    </row>
    <row r="117" spans="1:13" ht="10.5" thickBot="1" x14ac:dyDescent="0.25">
      <c r="A117" s="71" t="s">
        <v>8</v>
      </c>
      <c r="B117" s="17"/>
      <c r="C117" s="14"/>
      <c r="D117" s="14"/>
      <c r="E117" s="14"/>
      <c r="F117" s="107" t="s">
        <v>183</v>
      </c>
      <c r="G117" s="7"/>
      <c r="H117" s="7"/>
      <c r="I117" s="7"/>
      <c r="J117" s="7"/>
      <c r="K117" s="7"/>
      <c r="L117" s="18"/>
    </row>
    <row r="118" spans="1:13" ht="11" thickBot="1" x14ac:dyDescent="0.25">
      <c r="A118" s="71" t="s">
        <v>6</v>
      </c>
      <c r="B118" s="77">
        <f>1+MAX($B$13:B117)</f>
        <v>26</v>
      </c>
      <c r="C118" s="59" t="s">
        <v>185</v>
      </c>
      <c r="D118" s="78"/>
      <c r="E118" s="59" t="s">
        <v>184</v>
      </c>
      <c r="F118" s="79" t="s">
        <v>186</v>
      </c>
      <c r="G118" s="59" t="s">
        <v>179</v>
      </c>
      <c r="H118" s="60">
        <v>1.57</v>
      </c>
      <c r="I118" s="82"/>
      <c r="J118" s="60" t="str">
        <f>IF(ISNUMBER(I118),ROUND(H118*I118,3),"")</f>
        <v/>
      </c>
      <c r="K118" s="61"/>
      <c r="L118" s="76">
        <f>ROUND(H118*K118,2)</f>
        <v>0</v>
      </c>
      <c r="M118" s="133"/>
    </row>
    <row r="119" spans="1:13" x14ac:dyDescent="0.2">
      <c r="A119" s="71" t="s">
        <v>5</v>
      </c>
      <c r="B119" s="15"/>
      <c r="C119" s="12"/>
      <c r="D119" s="12"/>
      <c r="E119" s="12"/>
      <c r="F119" s="80"/>
      <c r="G119" s="6"/>
      <c r="H119" s="6"/>
      <c r="I119" s="6"/>
      <c r="J119" s="6"/>
      <c r="K119" s="6"/>
      <c r="L119" s="16"/>
    </row>
    <row r="120" spans="1:13" ht="20" x14ac:dyDescent="0.2">
      <c r="A120" s="71" t="s">
        <v>7</v>
      </c>
      <c r="B120" s="15"/>
      <c r="C120" s="12"/>
      <c r="D120" s="12"/>
      <c r="E120" s="12"/>
      <c r="F120" s="81" t="s">
        <v>236</v>
      </c>
      <c r="G120" s="6"/>
      <c r="H120" s="6"/>
      <c r="I120" s="6"/>
      <c r="J120" s="6"/>
      <c r="K120" s="6"/>
      <c r="L120" s="16"/>
    </row>
    <row r="121" spans="1:13" ht="10.5" thickBot="1" x14ac:dyDescent="0.25">
      <c r="A121" s="71" t="s">
        <v>8</v>
      </c>
      <c r="B121" s="17"/>
      <c r="C121" s="14"/>
      <c r="D121" s="14"/>
      <c r="E121" s="14"/>
      <c r="F121" s="107" t="s">
        <v>130</v>
      </c>
      <c r="G121" s="7"/>
      <c r="H121" s="7"/>
      <c r="I121" s="7"/>
      <c r="J121" s="7"/>
      <c r="K121" s="7"/>
      <c r="L121" s="18"/>
    </row>
    <row r="122" spans="1:13" ht="11" thickBot="1" x14ac:dyDescent="0.25">
      <c r="A122" s="71" t="s">
        <v>6</v>
      </c>
      <c r="B122" s="77">
        <f>1+MAX($B$13:B121)</f>
        <v>27</v>
      </c>
      <c r="C122" s="59" t="s">
        <v>187</v>
      </c>
      <c r="D122" s="78"/>
      <c r="E122" s="59" t="s">
        <v>184</v>
      </c>
      <c r="F122" s="79" t="s">
        <v>188</v>
      </c>
      <c r="G122" s="59" t="s">
        <v>179</v>
      </c>
      <c r="H122" s="60">
        <v>0.24</v>
      </c>
      <c r="I122" s="82"/>
      <c r="J122" s="60" t="str">
        <f>IF(ISNUMBER(I122),ROUND(H122*I122,3),"")</f>
        <v/>
      </c>
      <c r="K122" s="61"/>
      <c r="L122" s="76">
        <f>ROUND(H122*K122,2)</f>
        <v>0</v>
      </c>
    </row>
    <row r="123" spans="1:13" x14ac:dyDescent="0.2">
      <c r="A123" s="71" t="s">
        <v>5</v>
      </c>
      <c r="B123" s="15"/>
      <c r="C123" s="12"/>
      <c r="D123" s="12"/>
      <c r="E123" s="12"/>
      <c r="F123" s="80"/>
      <c r="G123" s="6"/>
      <c r="H123" s="6"/>
      <c r="I123" s="6"/>
      <c r="J123" s="6"/>
      <c r="K123" s="6"/>
      <c r="L123" s="16"/>
    </row>
    <row r="124" spans="1:13" ht="20" x14ac:dyDescent="0.2">
      <c r="A124" s="71" t="s">
        <v>7</v>
      </c>
      <c r="B124" s="15"/>
      <c r="C124" s="12"/>
      <c r="D124" s="12"/>
      <c r="E124" s="12"/>
      <c r="F124" s="81" t="s">
        <v>237</v>
      </c>
      <c r="G124" s="6"/>
      <c r="H124" s="6"/>
      <c r="I124" s="6"/>
      <c r="J124" s="6"/>
      <c r="K124" s="6"/>
      <c r="L124" s="16"/>
    </row>
    <row r="125" spans="1:13" ht="10.5" thickBot="1" x14ac:dyDescent="0.25">
      <c r="A125" s="71" t="s">
        <v>8</v>
      </c>
      <c r="B125" s="17"/>
      <c r="C125" s="14"/>
      <c r="D125" s="14"/>
      <c r="E125" s="14"/>
      <c r="F125" s="107" t="s">
        <v>130</v>
      </c>
      <c r="G125" s="7"/>
      <c r="H125" s="7"/>
      <c r="I125" s="7"/>
      <c r="J125" s="7"/>
      <c r="K125" s="7"/>
      <c r="L125" s="18"/>
    </row>
    <row r="126" spans="1:13" ht="11" thickBot="1" x14ac:dyDescent="0.25">
      <c r="A126" s="71" t="s">
        <v>6</v>
      </c>
      <c r="B126" s="77">
        <f>1+MAX($B$13:B125)</f>
        <v>28</v>
      </c>
      <c r="C126" s="59" t="s">
        <v>189</v>
      </c>
      <c r="D126" s="78"/>
      <c r="E126" s="59" t="s">
        <v>184</v>
      </c>
      <c r="F126" s="79" t="s">
        <v>190</v>
      </c>
      <c r="G126" s="59" t="s">
        <v>179</v>
      </c>
      <c r="H126" s="60">
        <v>12.56</v>
      </c>
      <c r="I126" s="82"/>
      <c r="J126" s="60" t="str">
        <f>IF(ISNUMBER(I126),ROUND(H126*I126,3),"")</f>
        <v/>
      </c>
      <c r="K126" s="61"/>
      <c r="L126" s="76">
        <f>ROUND(H126*K126,2)</f>
        <v>0</v>
      </c>
    </row>
    <row r="127" spans="1:13" x14ac:dyDescent="0.2">
      <c r="A127" s="71" t="s">
        <v>5</v>
      </c>
      <c r="B127" s="15"/>
      <c r="C127" s="12"/>
      <c r="D127" s="12"/>
      <c r="E127" s="12"/>
      <c r="F127" s="80"/>
      <c r="G127" s="6"/>
      <c r="H127" s="6"/>
      <c r="I127" s="6"/>
      <c r="J127" s="6"/>
      <c r="K127" s="6"/>
      <c r="L127" s="16"/>
    </row>
    <row r="128" spans="1:13" x14ac:dyDescent="0.2">
      <c r="A128" s="71" t="s">
        <v>7</v>
      </c>
      <c r="B128" s="15"/>
      <c r="C128" s="12"/>
      <c r="D128" s="12"/>
      <c r="E128" s="12"/>
      <c r="F128" s="81" t="s">
        <v>249</v>
      </c>
      <c r="G128" s="6"/>
      <c r="H128" s="6"/>
      <c r="I128" s="6"/>
      <c r="J128" s="6"/>
      <c r="K128" s="6"/>
      <c r="L128" s="16"/>
    </row>
    <row r="129" spans="1:13" ht="10.5" thickBot="1" x14ac:dyDescent="0.25">
      <c r="A129" s="71" t="s">
        <v>8</v>
      </c>
      <c r="B129" s="17"/>
      <c r="C129" s="14"/>
      <c r="D129" s="14"/>
      <c r="E129" s="14"/>
      <c r="F129" s="107" t="s">
        <v>130</v>
      </c>
      <c r="G129" s="7"/>
      <c r="H129" s="7"/>
      <c r="I129" s="7"/>
      <c r="J129" s="7"/>
      <c r="K129" s="7"/>
      <c r="L129" s="18"/>
    </row>
    <row r="130" spans="1:13" ht="13.5" thickBot="1" x14ac:dyDescent="0.25">
      <c r="A130" s="110" t="s">
        <v>82</v>
      </c>
      <c r="B130" s="111" t="s">
        <v>166</v>
      </c>
      <c r="C130" s="117" t="str">
        <f xml:space="preserve"> CONCATENATE("za Díl ",C113)</f>
        <v>za Díl 13</v>
      </c>
      <c r="D130" s="113"/>
      <c r="E130" s="113"/>
      <c r="F130" s="112" t="s">
        <v>206</v>
      </c>
      <c r="G130" s="114"/>
      <c r="H130" s="114"/>
      <c r="I130" s="114"/>
      <c r="J130" s="115"/>
      <c r="K130" s="114"/>
      <c r="L130" s="116">
        <f>SUM(L114:L129)</f>
        <v>0</v>
      </c>
    </row>
    <row r="131" spans="1:13" ht="13.5" thickBot="1" x14ac:dyDescent="0.25">
      <c r="A131" s="70" t="s">
        <v>29</v>
      </c>
      <c r="B131" s="101" t="s">
        <v>19</v>
      </c>
      <c r="C131" s="102" t="s">
        <v>209</v>
      </c>
      <c r="D131" s="103"/>
      <c r="E131" s="103"/>
      <c r="F131" s="102" t="s">
        <v>208</v>
      </c>
      <c r="G131" s="104"/>
      <c r="H131" s="104"/>
      <c r="I131" s="104"/>
      <c r="J131" s="105"/>
      <c r="K131" s="104"/>
      <c r="L131" s="106"/>
    </row>
    <row r="132" spans="1:13" ht="11" thickBot="1" x14ac:dyDescent="0.25">
      <c r="A132" s="71" t="s">
        <v>6</v>
      </c>
      <c r="B132" s="77">
        <f>1+MAX($B$13:B131)</f>
        <v>29</v>
      </c>
      <c r="C132" s="59" t="s">
        <v>191</v>
      </c>
      <c r="D132" s="78"/>
      <c r="E132" s="59" t="s">
        <v>184</v>
      </c>
      <c r="F132" s="79" t="s">
        <v>192</v>
      </c>
      <c r="G132" s="59" t="s">
        <v>179</v>
      </c>
      <c r="H132" s="60">
        <v>31.64</v>
      </c>
      <c r="I132" s="82"/>
      <c r="J132" s="60" t="str">
        <f>IF(ISNUMBER(I132),ROUND(H132*I132,3),"")</f>
        <v/>
      </c>
      <c r="K132" s="61"/>
      <c r="L132" s="76">
        <f>ROUND(H132*K132,2)</f>
        <v>0</v>
      </c>
    </row>
    <row r="133" spans="1:13" x14ac:dyDescent="0.2">
      <c r="A133" s="71" t="s">
        <v>5</v>
      </c>
      <c r="B133" s="15"/>
      <c r="C133" s="12"/>
      <c r="D133" s="12"/>
      <c r="E133" s="12"/>
      <c r="F133" s="80"/>
      <c r="G133" s="6"/>
      <c r="H133" s="6"/>
      <c r="I133" s="6"/>
      <c r="J133" s="6"/>
      <c r="K133" s="6"/>
      <c r="L133" s="16"/>
    </row>
    <row r="134" spans="1:13" x14ac:dyDescent="0.2">
      <c r="A134" s="71" t="s">
        <v>7</v>
      </c>
      <c r="B134" s="15"/>
      <c r="C134" s="12"/>
      <c r="D134" s="12"/>
      <c r="E134" s="12"/>
      <c r="F134" s="81" t="s">
        <v>238</v>
      </c>
      <c r="G134" s="6"/>
      <c r="H134" s="6"/>
      <c r="I134" s="6"/>
      <c r="J134" s="6"/>
      <c r="K134" s="6"/>
      <c r="L134" s="16"/>
    </row>
    <row r="135" spans="1:13" ht="10.5" thickBot="1" x14ac:dyDescent="0.25">
      <c r="A135" s="71" t="s">
        <v>8</v>
      </c>
      <c r="B135" s="17"/>
      <c r="C135" s="14"/>
      <c r="D135" s="14"/>
      <c r="E135" s="14"/>
      <c r="F135" s="107" t="s">
        <v>183</v>
      </c>
      <c r="G135" s="7"/>
      <c r="H135" s="7"/>
      <c r="I135" s="7"/>
      <c r="J135" s="7"/>
      <c r="K135" s="7"/>
      <c r="L135" s="18"/>
    </row>
    <row r="136" spans="1:13" ht="13.5" thickBot="1" x14ac:dyDescent="0.25">
      <c r="A136" s="110" t="s">
        <v>82</v>
      </c>
      <c r="B136" s="111" t="s">
        <v>166</v>
      </c>
      <c r="C136" s="117" t="str">
        <f xml:space="preserve"> CONCATENATE("za Díl ",C131)</f>
        <v>za Díl 17</v>
      </c>
      <c r="D136" s="113"/>
      <c r="E136" s="113"/>
      <c r="F136" s="112" t="s">
        <v>208</v>
      </c>
      <c r="G136" s="114"/>
      <c r="H136" s="114"/>
      <c r="I136" s="114"/>
      <c r="J136" s="115"/>
      <c r="K136" s="114"/>
      <c r="L136" s="116">
        <f>SUM(L132:L135)</f>
        <v>0</v>
      </c>
    </row>
    <row r="137" spans="1:13" ht="13.5" thickBot="1" x14ac:dyDescent="0.25">
      <c r="A137" s="70" t="s">
        <v>29</v>
      </c>
      <c r="B137" s="101" t="s">
        <v>19</v>
      </c>
      <c r="C137" s="102" t="s">
        <v>211</v>
      </c>
      <c r="D137" s="103"/>
      <c r="E137" s="103"/>
      <c r="F137" s="102" t="s">
        <v>210</v>
      </c>
      <c r="G137" s="104"/>
      <c r="H137" s="104"/>
      <c r="I137" s="104"/>
      <c r="J137" s="105"/>
      <c r="K137" s="104"/>
      <c r="L137" s="106"/>
    </row>
    <row r="138" spans="1:13" ht="11" thickBot="1" x14ac:dyDescent="0.25">
      <c r="A138" s="71" t="s">
        <v>6</v>
      </c>
      <c r="B138" s="77">
        <f>1+MAX($B$13:B137)</f>
        <v>30</v>
      </c>
      <c r="C138" s="59" t="s">
        <v>193</v>
      </c>
      <c r="D138" s="78"/>
      <c r="E138" s="59" t="s">
        <v>184</v>
      </c>
      <c r="F138" s="79" t="s">
        <v>194</v>
      </c>
      <c r="G138" s="59" t="s">
        <v>180</v>
      </c>
      <c r="H138" s="60">
        <v>35.5</v>
      </c>
      <c r="I138" s="82"/>
      <c r="J138" s="60" t="str">
        <f>IF(ISNUMBER(I138),ROUND(H138*I138,3),"")</f>
        <v/>
      </c>
      <c r="K138" s="61"/>
      <c r="L138" s="76">
        <f>ROUND(H138*K138,2)</f>
        <v>0</v>
      </c>
      <c r="M138" s="133"/>
    </row>
    <row r="139" spans="1:13" x14ac:dyDescent="0.2">
      <c r="A139" s="71" t="s">
        <v>5</v>
      </c>
      <c r="B139" s="15"/>
      <c r="C139" s="12"/>
      <c r="D139" s="12"/>
      <c r="E139" s="12"/>
      <c r="F139" s="80"/>
      <c r="G139" s="6"/>
      <c r="H139" s="6"/>
      <c r="I139" s="6"/>
      <c r="J139" s="6"/>
      <c r="K139" s="6"/>
      <c r="L139" s="16"/>
    </row>
    <row r="140" spans="1:13" x14ac:dyDescent="0.2">
      <c r="A140" s="71" t="s">
        <v>7</v>
      </c>
      <c r="B140" s="15"/>
      <c r="C140" s="12"/>
      <c r="D140" s="12"/>
      <c r="E140" s="12"/>
      <c r="F140" s="81" t="s">
        <v>239</v>
      </c>
      <c r="G140" s="6"/>
      <c r="H140" s="6"/>
      <c r="I140" s="6"/>
      <c r="J140" s="6"/>
      <c r="K140" s="6"/>
      <c r="L140" s="16"/>
    </row>
    <row r="141" spans="1:13" ht="10.5" thickBot="1" x14ac:dyDescent="0.25">
      <c r="A141" s="71" t="s">
        <v>8</v>
      </c>
      <c r="B141" s="17"/>
      <c r="C141" s="14"/>
      <c r="D141" s="14"/>
      <c r="E141" s="14"/>
      <c r="F141" s="107" t="s">
        <v>130</v>
      </c>
      <c r="G141" s="7"/>
      <c r="H141" s="7"/>
      <c r="I141" s="7"/>
      <c r="J141" s="7"/>
      <c r="K141" s="7"/>
      <c r="L141" s="18"/>
    </row>
    <row r="142" spans="1:13" ht="13.5" thickBot="1" x14ac:dyDescent="0.25">
      <c r="A142" s="110" t="s">
        <v>82</v>
      </c>
      <c r="B142" s="111" t="s">
        <v>166</v>
      </c>
      <c r="C142" s="117" t="str">
        <f xml:space="preserve"> CONCATENATE("za Díl ",C137)</f>
        <v>za Díl 18</v>
      </c>
      <c r="D142" s="113"/>
      <c r="E142" s="113"/>
      <c r="F142" s="112" t="s">
        <v>210</v>
      </c>
      <c r="G142" s="114"/>
      <c r="H142" s="114"/>
      <c r="I142" s="114"/>
      <c r="J142" s="115"/>
      <c r="K142" s="114"/>
      <c r="L142" s="116">
        <f>SUM(L138:L141)</f>
        <v>0</v>
      </c>
    </row>
    <row r="143" spans="1:13" ht="13.5" thickBot="1" x14ac:dyDescent="0.25">
      <c r="A143" s="70" t="s">
        <v>29</v>
      </c>
      <c r="B143" s="101" t="s">
        <v>19</v>
      </c>
      <c r="C143" s="102" t="s">
        <v>212</v>
      </c>
      <c r="D143" s="103"/>
      <c r="E143" s="103"/>
      <c r="F143" s="102" t="s">
        <v>213</v>
      </c>
      <c r="G143" s="104"/>
      <c r="H143" s="104"/>
      <c r="I143" s="104"/>
      <c r="J143" s="105"/>
      <c r="K143" s="104"/>
      <c r="L143" s="106"/>
    </row>
    <row r="144" spans="1:13" ht="20.5" thickBot="1" x14ac:dyDescent="0.25">
      <c r="A144" s="71" t="s">
        <v>6</v>
      </c>
      <c r="B144" s="77">
        <f>1+MAX($B$13:B143)</f>
        <v>31</v>
      </c>
      <c r="C144" s="59" t="s">
        <v>195</v>
      </c>
      <c r="D144" s="78"/>
      <c r="E144" s="59" t="s">
        <v>184</v>
      </c>
      <c r="F144" s="79" t="s">
        <v>196</v>
      </c>
      <c r="G144" s="59" t="s">
        <v>197</v>
      </c>
      <c r="H144" s="60">
        <v>2.8260000000000001</v>
      </c>
      <c r="I144" s="82"/>
      <c r="J144" s="60" t="str">
        <f>IF(ISNUMBER(I144),ROUND(H144*I144,3),"")</f>
        <v/>
      </c>
      <c r="K144" s="61"/>
      <c r="L144" s="76">
        <f>ROUND(H144*K144,2)</f>
        <v>0</v>
      </c>
    </row>
    <row r="145" spans="1:12" x14ac:dyDescent="0.2">
      <c r="A145" s="71" t="s">
        <v>5</v>
      </c>
      <c r="B145" s="15"/>
      <c r="C145" s="12"/>
      <c r="D145" s="12"/>
      <c r="E145" s="12"/>
      <c r="F145" s="80"/>
      <c r="G145" s="6"/>
      <c r="H145" s="6"/>
      <c r="I145" s="6"/>
      <c r="J145" s="6"/>
      <c r="K145" s="6"/>
      <c r="L145" s="16"/>
    </row>
    <row r="146" spans="1:12" x14ac:dyDescent="0.2">
      <c r="A146" s="71" t="s">
        <v>7</v>
      </c>
      <c r="B146" s="15"/>
      <c r="C146" s="12"/>
      <c r="D146" s="12"/>
      <c r="E146" s="12"/>
      <c r="F146" s="81"/>
      <c r="G146" s="6"/>
      <c r="H146" s="6"/>
      <c r="I146" s="6"/>
      <c r="J146" s="6"/>
      <c r="K146" s="6"/>
      <c r="L146" s="16"/>
    </row>
    <row r="147" spans="1:12" ht="10.5" thickBot="1" x14ac:dyDescent="0.25">
      <c r="A147" s="71" t="s">
        <v>8</v>
      </c>
      <c r="B147" s="17"/>
      <c r="C147" s="14"/>
      <c r="D147" s="14"/>
      <c r="E147" s="14"/>
      <c r="F147" s="107" t="s">
        <v>130</v>
      </c>
      <c r="G147" s="7"/>
      <c r="H147" s="7"/>
      <c r="I147" s="7"/>
      <c r="J147" s="7"/>
      <c r="K147" s="7"/>
      <c r="L147" s="18"/>
    </row>
    <row r="148" spans="1:12" ht="20.5" thickBot="1" x14ac:dyDescent="0.25">
      <c r="A148" s="71" t="s">
        <v>6</v>
      </c>
      <c r="B148" s="77">
        <f>1+MAX($B$13:B147)</f>
        <v>32</v>
      </c>
      <c r="C148" s="59" t="s">
        <v>198</v>
      </c>
      <c r="D148" s="78"/>
      <c r="E148" s="59" t="s">
        <v>184</v>
      </c>
      <c r="F148" s="79" t="s">
        <v>199</v>
      </c>
      <c r="G148" s="59" t="s">
        <v>197</v>
      </c>
      <c r="H148" s="60">
        <v>0.13800000000000001</v>
      </c>
      <c r="I148" s="82"/>
      <c r="J148" s="60" t="str">
        <f>IF(ISNUMBER(I148),ROUND(H148*I148,3),"")</f>
        <v/>
      </c>
      <c r="K148" s="61"/>
      <c r="L148" s="76">
        <f>ROUND(H148*K148,2)</f>
        <v>0</v>
      </c>
    </row>
    <row r="149" spans="1:12" x14ac:dyDescent="0.2">
      <c r="A149" s="71" t="s">
        <v>5</v>
      </c>
      <c r="B149" s="15"/>
      <c r="C149" s="12"/>
      <c r="D149" s="12"/>
      <c r="E149" s="12"/>
      <c r="F149" s="80"/>
      <c r="G149" s="6"/>
      <c r="H149" s="6"/>
      <c r="I149" s="6"/>
      <c r="J149" s="6"/>
      <c r="K149" s="6"/>
      <c r="L149" s="16"/>
    </row>
    <row r="150" spans="1:12" x14ac:dyDescent="0.2">
      <c r="A150" s="71" t="s">
        <v>7</v>
      </c>
      <c r="B150" s="15"/>
      <c r="C150" s="12"/>
      <c r="D150" s="12"/>
      <c r="E150" s="12"/>
      <c r="F150" s="81"/>
      <c r="G150" s="6"/>
      <c r="H150" s="6"/>
      <c r="I150" s="6"/>
      <c r="J150" s="6"/>
      <c r="K150" s="6"/>
      <c r="L150" s="16"/>
    </row>
    <row r="151" spans="1:12" ht="10.5" thickBot="1" x14ac:dyDescent="0.25">
      <c r="A151" s="71" t="s">
        <v>8</v>
      </c>
      <c r="B151" s="17"/>
      <c r="C151" s="14"/>
      <c r="D151" s="14"/>
      <c r="E151" s="14"/>
      <c r="F151" s="107" t="s">
        <v>130</v>
      </c>
      <c r="G151" s="7"/>
      <c r="H151" s="7"/>
      <c r="I151" s="7"/>
      <c r="J151" s="7"/>
      <c r="K151" s="7"/>
      <c r="L151" s="18"/>
    </row>
    <row r="152" spans="1:12" ht="11" thickBot="1" x14ac:dyDescent="0.25">
      <c r="A152" s="71" t="s">
        <v>6</v>
      </c>
      <c r="B152" s="77">
        <f>1+MAX($B$13:B151)</f>
        <v>33</v>
      </c>
      <c r="C152" s="59" t="s">
        <v>200</v>
      </c>
      <c r="D152" s="78"/>
      <c r="E152" s="59" t="s">
        <v>184</v>
      </c>
      <c r="F152" s="79" t="s">
        <v>201</v>
      </c>
      <c r="G152" s="59" t="s">
        <v>197</v>
      </c>
      <c r="H152" s="60">
        <v>0.112</v>
      </c>
      <c r="I152" s="82"/>
      <c r="J152" s="60" t="str">
        <f>IF(ISNUMBER(I152),ROUND(H152*I152,3),"")</f>
        <v/>
      </c>
      <c r="K152" s="61"/>
      <c r="L152" s="76">
        <f>ROUND(H152*K152,2)</f>
        <v>0</v>
      </c>
    </row>
    <row r="153" spans="1:12" x14ac:dyDescent="0.2">
      <c r="A153" s="71" t="s">
        <v>5</v>
      </c>
      <c r="B153" s="15"/>
      <c r="C153" s="12"/>
      <c r="D153" s="12"/>
      <c r="E153" s="12"/>
      <c r="F153" s="80"/>
      <c r="G153" s="6"/>
      <c r="H153" s="6"/>
      <c r="I153" s="6"/>
      <c r="J153" s="6"/>
      <c r="K153" s="6"/>
      <c r="L153" s="16"/>
    </row>
    <row r="154" spans="1:12" x14ac:dyDescent="0.2">
      <c r="A154" s="71" t="s">
        <v>7</v>
      </c>
      <c r="B154" s="15"/>
      <c r="C154" s="12"/>
      <c r="D154" s="12"/>
      <c r="E154" s="12"/>
      <c r="F154" s="81"/>
      <c r="G154" s="6"/>
      <c r="H154" s="6"/>
      <c r="I154" s="6"/>
      <c r="J154" s="6"/>
      <c r="K154" s="6"/>
      <c r="L154" s="16"/>
    </row>
    <row r="155" spans="1:12" ht="10.5" thickBot="1" x14ac:dyDescent="0.25">
      <c r="A155" s="71" t="s">
        <v>8</v>
      </c>
      <c r="B155" s="17"/>
      <c r="C155" s="14"/>
      <c r="D155" s="14"/>
      <c r="E155" s="14"/>
      <c r="F155" s="107" t="s">
        <v>130</v>
      </c>
      <c r="G155" s="7"/>
      <c r="H155" s="7"/>
      <c r="I155" s="7"/>
      <c r="J155" s="7"/>
      <c r="K155" s="7"/>
      <c r="L155" s="18"/>
    </row>
    <row r="156" spans="1:12" ht="13" x14ac:dyDescent="0.2">
      <c r="A156" s="110" t="s">
        <v>82</v>
      </c>
      <c r="B156" s="111" t="s">
        <v>166</v>
      </c>
      <c r="C156" s="117" t="str">
        <f xml:space="preserve"> CONCATENATE("za Díl ",C143)</f>
        <v>za Díl 0</v>
      </c>
      <c r="D156" s="113"/>
      <c r="E156" s="113"/>
      <c r="F156" s="112" t="s">
        <v>213</v>
      </c>
      <c r="G156" s="114"/>
      <c r="H156" s="114"/>
      <c r="I156" s="114"/>
      <c r="J156" s="115"/>
      <c r="K156" s="114"/>
      <c r="L156" s="116">
        <f>SUM(L144:L155)</f>
        <v>0</v>
      </c>
    </row>
    <row r="166" spans="8:8" x14ac:dyDescent="0.2">
      <c r="H166" s="134"/>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447" priority="2859">
      <formula>$E$5="Ostatní"</formula>
    </cfRule>
    <cfRule type="expression" dxfId="446" priority="2861">
      <formula>$E$6="Ostatní"</formula>
    </cfRule>
  </conditionalFormatting>
  <conditionalFormatting sqref="F2">
    <cfRule type="expression" dxfId="445" priority="2857">
      <formula>IF($F$2="Název stavby","Vybarvit",IF($F$2="","Vybarvit",""))="Vybarvit"</formula>
    </cfRule>
  </conditionalFormatting>
  <conditionalFormatting sqref="D3">
    <cfRule type="expression" dxfId="444" priority="2856">
      <formula>IF($D$3="SO XX-XX-XX","Vybarvit",IF($D$3="","Vybarvit",""))="Vybarvit"</formula>
    </cfRule>
  </conditionalFormatting>
  <conditionalFormatting sqref="F3">
    <cfRule type="expression" dxfId="443" priority="2855">
      <formula>IF($F$3="Název SO/PS","Vybarvit",IF($F$3="","Vybarvit",""))="Vybarvit"</formula>
    </cfRule>
  </conditionalFormatting>
  <conditionalFormatting sqref="F8">
    <cfRule type="expression" dxfId="442" priority="2854">
      <formula>IF($F$8="Obchodní název firmy/společnosti, v případě fyzické osoby podnikající  IČO","Vybarvit",IF($F$8="","Vybarvit",""))="Vybarvit"</formula>
    </cfRule>
  </conditionalFormatting>
  <conditionalFormatting sqref="G8:H8">
    <cfRule type="expression" dxfId="441" priority="2853">
      <formula>IF($G$8="Titul Jméno Příjmení","Vybarvit",IF($G$8="","Vybarvit",""))="Vybarvit"</formula>
    </cfRule>
  </conditionalFormatting>
  <conditionalFormatting sqref="K8">
    <cfRule type="expression" dxfId="440" priority="2828">
      <formula>$K$8=""</formula>
    </cfRule>
  </conditionalFormatting>
  <conditionalFormatting sqref="K7">
    <cfRule type="expression" dxfId="439" priority="2827">
      <formula>$K$7=""</formula>
    </cfRule>
  </conditionalFormatting>
  <conditionalFormatting sqref="K5">
    <cfRule type="expression" dxfId="438" priority="2825">
      <formula>$K$5=""</formula>
    </cfRule>
  </conditionalFormatting>
  <conditionalFormatting sqref="K4">
    <cfRule type="expression" dxfId="437" priority="2824">
      <formula>$K$4=""</formula>
    </cfRule>
  </conditionalFormatting>
  <conditionalFormatting sqref="L4">
    <cfRule type="expression" dxfId="436" priority="2823">
      <formula>$L$4=""</formula>
    </cfRule>
  </conditionalFormatting>
  <conditionalFormatting sqref="E8">
    <cfRule type="expression" dxfId="435" priority="2822">
      <formula>$E$8=""</formula>
    </cfRule>
  </conditionalFormatting>
  <conditionalFormatting sqref="E7">
    <cfRule type="expression" dxfId="434" priority="2821">
      <formula>$E$7=""</formula>
    </cfRule>
  </conditionalFormatting>
  <conditionalFormatting sqref="E6">
    <cfRule type="expression" dxfId="433" priority="2820">
      <formula>$E$6=""</formula>
    </cfRule>
  </conditionalFormatting>
  <conditionalFormatting sqref="E5">
    <cfRule type="expression" dxfId="432" priority="2819">
      <formula>$E$5=""</formula>
    </cfRule>
  </conditionalFormatting>
  <conditionalFormatting sqref="E4">
    <cfRule type="expression" dxfId="431" priority="2817">
      <formula>$E$4=""</formula>
    </cfRule>
  </conditionalFormatting>
  <conditionalFormatting sqref="F13">
    <cfRule type="expression" dxfId="430" priority="1394">
      <formula>F13="Název dílu"</formula>
    </cfRule>
  </conditionalFormatting>
  <conditionalFormatting sqref="Q3">
    <cfRule type="cellIs" dxfId="429" priority="1393" operator="notEqual">
      <formula>0</formula>
    </cfRule>
  </conditionalFormatting>
  <conditionalFormatting sqref="C13">
    <cfRule type="expression" dxfId="428" priority="1392">
      <formula>C13="Kód dílu"</formula>
    </cfRule>
  </conditionalFormatting>
  <conditionalFormatting sqref="K6">
    <cfRule type="expression" dxfId="427" priority="1336">
      <formula>$K$6=""</formula>
    </cfRule>
  </conditionalFormatting>
  <conditionalFormatting sqref="F20">
    <cfRule type="expression" dxfId="426" priority="1190">
      <formula>F20=""</formula>
    </cfRule>
  </conditionalFormatting>
  <conditionalFormatting sqref="C18">
    <cfRule type="expression" dxfId="425" priority="1194">
      <formula>C18=""</formula>
    </cfRule>
  </conditionalFormatting>
  <conditionalFormatting sqref="F18">
    <cfRule type="expression" dxfId="424" priority="1192">
      <formula>F18=""</formula>
    </cfRule>
  </conditionalFormatting>
  <conditionalFormatting sqref="F21">
    <cfRule type="expression" dxfId="423" priority="1189">
      <formula>F21=""</formula>
    </cfRule>
  </conditionalFormatting>
  <conditionalFormatting sqref="G18">
    <cfRule type="expression" dxfId="422" priority="1188">
      <formula>G18=""</formula>
    </cfRule>
  </conditionalFormatting>
  <conditionalFormatting sqref="H18">
    <cfRule type="expression" dxfId="421" priority="1187">
      <formula>H18=""</formula>
    </cfRule>
  </conditionalFormatting>
  <conditionalFormatting sqref="I18">
    <cfRule type="expression" dxfId="420" priority="1186">
      <formula>I18=""</formula>
    </cfRule>
  </conditionalFormatting>
  <conditionalFormatting sqref="J18">
    <cfRule type="expression" dxfId="419" priority="1185">
      <formula>J18=""</formula>
    </cfRule>
  </conditionalFormatting>
  <conditionalFormatting sqref="K18">
    <cfRule type="expression" dxfId="418" priority="1184">
      <formula>K18=""</formula>
    </cfRule>
  </conditionalFormatting>
  <conditionalFormatting sqref="D18">
    <cfRule type="expression" dxfId="417" priority="1183">
      <formula>D18=""</formula>
    </cfRule>
  </conditionalFormatting>
  <conditionalFormatting sqref="F19">
    <cfRule type="expression" dxfId="416" priority="1191">
      <formula>F19=""</formula>
    </cfRule>
  </conditionalFormatting>
  <conditionalFormatting sqref="F28">
    <cfRule type="expression" dxfId="415" priority="1154">
      <formula>F28=""</formula>
    </cfRule>
  </conditionalFormatting>
  <conditionalFormatting sqref="C26">
    <cfRule type="expression" dxfId="414" priority="1158">
      <formula>C26=""</formula>
    </cfRule>
  </conditionalFormatting>
  <conditionalFormatting sqref="F26">
    <cfRule type="expression" dxfId="413" priority="1156">
      <formula>F26=""</formula>
    </cfRule>
  </conditionalFormatting>
  <conditionalFormatting sqref="F29">
    <cfRule type="expression" dxfId="412" priority="1153">
      <formula>F29=""</formula>
    </cfRule>
  </conditionalFormatting>
  <conditionalFormatting sqref="G26">
    <cfRule type="expression" dxfId="411" priority="1152">
      <formula>G26=""</formula>
    </cfRule>
  </conditionalFormatting>
  <conditionalFormatting sqref="H26">
    <cfRule type="expression" dxfId="410" priority="1151">
      <formula>H26=""</formula>
    </cfRule>
  </conditionalFormatting>
  <conditionalFormatting sqref="I26">
    <cfRule type="expression" dxfId="409" priority="1150">
      <formula>I26=""</formula>
    </cfRule>
  </conditionalFormatting>
  <conditionalFormatting sqref="J26">
    <cfRule type="expression" dxfId="408" priority="1149">
      <formula>J26=""</formula>
    </cfRule>
  </conditionalFormatting>
  <conditionalFormatting sqref="K26">
    <cfRule type="expression" dxfId="407" priority="1148">
      <formula>K26=""</formula>
    </cfRule>
  </conditionalFormatting>
  <conditionalFormatting sqref="F27">
    <cfRule type="expression" dxfId="406" priority="1155">
      <formula>F27=""</formula>
    </cfRule>
  </conditionalFormatting>
  <conditionalFormatting sqref="K14">
    <cfRule type="expression" dxfId="405" priority="907">
      <formula>K14=""</formula>
    </cfRule>
  </conditionalFormatting>
  <conditionalFormatting sqref="F14">
    <cfRule type="expression" dxfId="404" priority="915">
      <formula>F14=""</formula>
    </cfRule>
  </conditionalFormatting>
  <conditionalFormatting sqref="F15">
    <cfRule type="expression" dxfId="403" priority="914">
      <formula>F15=""</formula>
    </cfRule>
  </conditionalFormatting>
  <conditionalFormatting sqref="F16">
    <cfRule type="expression" dxfId="402" priority="913">
      <formula>F16=""</formula>
    </cfRule>
  </conditionalFormatting>
  <conditionalFormatting sqref="F17">
    <cfRule type="expression" dxfId="401" priority="912">
      <formula>F17=""</formula>
    </cfRule>
  </conditionalFormatting>
  <conditionalFormatting sqref="H14">
    <cfRule type="expression" dxfId="400" priority="910">
      <formula>H14=""</formula>
    </cfRule>
  </conditionalFormatting>
  <conditionalFormatting sqref="D14">
    <cfRule type="expression" dxfId="399" priority="906">
      <formula>D14=""</formula>
    </cfRule>
  </conditionalFormatting>
  <conditionalFormatting sqref="C14">
    <cfRule type="expression" dxfId="398" priority="917">
      <formula>C14=""</formula>
    </cfRule>
  </conditionalFormatting>
  <conditionalFormatting sqref="E14">
    <cfRule type="expression" dxfId="397" priority="916">
      <formula>E14=""</formula>
    </cfRule>
  </conditionalFormatting>
  <conditionalFormatting sqref="G14">
    <cfRule type="expression" dxfId="396" priority="911">
      <formula>G14=""</formula>
    </cfRule>
  </conditionalFormatting>
  <conditionalFormatting sqref="I14">
    <cfRule type="expression" dxfId="395" priority="909">
      <formula>I14=""</formula>
    </cfRule>
  </conditionalFormatting>
  <conditionalFormatting sqref="J14">
    <cfRule type="expression" dxfId="394" priority="908">
      <formula>J14=""</formula>
    </cfRule>
  </conditionalFormatting>
  <conditionalFormatting sqref="F38">
    <cfRule type="expression" dxfId="393" priority="859">
      <formula>F38=""</formula>
    </cfRule>
  </conditionalFormatting>
  <conditionalFormatting sqref="D26">
    <cfRule type="expression" dxfId="392" priority="892">
      <formula>D26=""</formula>
    </cfRule>
  </conditionalFormatting>
  <conditionalFormatting sqref="F39">
    <cfRule type="expression" dxfId="391" priority="858">
      <formula>F39=""</formula>
    </cfRule>
  </conditionalFormatting>
  <conditionalFormatting sqref="D38">
    <cfRule type="expression" dxfId="390" priority="850">
      <formula>D38=""</formula>
    </cfRule>
  </conditionalFormatting>
  <conditionalFormatting sqref="D42">
    <cfRule type="expression" dxfId="389" priority="838">
      <formula>D42=""</formula>
    </cfRule>
  </conditionalFormatting>
  <conditionalFormatting sqref="D46">
    <cfRule type="expression" dxfId="388" priority="826">
      <formula>D46=""</formula>
    </cfRule>
  </conditionalFormatting>
  <conditionalFormatting sqref="D50">
    <cfRule type="expression" dxfId="387" priority="814">
      <formula>D50=""</formula>
    </cfRule>
  </conditionalFormatting>
  <conditionalFormatting sqref="D54">
    <cfRule type="expression" dxfId="386" priority="802">
      <formula>D54=""</formula>
    </cfRule>
  </conditionalFormatting>
  <conditionalFormatting sqref="D58">
    <cfRule type="expression" dxfId="385" priority="790">
      <formula>D58=""</formula>
    </cfRule>
  </conditionalFormatting>
  <conditionalFormatting sqref="D62">
    <cfRule type="expression" dxfId="384" priority="778">
      <formula>D62=""</formula>
    </cfRule>
  </conditionalFormatting>
  <conditionalFormatting sqref="D66">
    <cfRule type="expression" dxfId="383" priority="766">
      <formula>D66=""</formula>
    </cfRule>
  </conditionalFormatting>
  <conditionalFormatting sqref="D70">
    <cfRule type="expression" dxfId="382" priority="706">
      <formula>D70=""</formula>
    </cfRule>
  </conditionalFormatting>
  <conditionalFormatting sqref="D74">
    <cfRule type="expression" dxfId="381" priority="694">
      <formula>D74=""</formula>
    </cfRule>
  </conditionalFormatting>
  <conditionalFormatting sqref="D78">
    <cfRule type="expression" dxfId="380" priority="670">
      <formula>D78=""</formula>
    </cfRule>
  </conditionalFormatting>
  <conditionalFormatting sqref="F94">
    <cfRule type="expression" dxfId="379" priority="541">
      <formula>F94=""</formula>
    </cfRule>
  </conditionalFormatting>
  <conditionalFormatting sqref="C38">
    <cfRule type="expression" dxfId="378" priority="861">
      <formula>C38=""</formula>
    </cfRule>
  </conditionalFormatting>
  <conditionalFormatting sqref="F41">
    <cfRule type="expression" dxfId="377" priority="856">
      <formula>F41=""</formula>
    </cfRule>
  </conditionalFormatting>
  <conditionalFormatting sqref="G38">
    <cfRule type="expression" dxfId="376" priority="855">
      <formula>G38=""</formula>
    </cfRule>
  </conditionalFormatting>
  <conditionalFormatting sqref="H38">
    <cfRule type="expression" dxfId="375" priority="854">
      <formula>H38=""</formula>
    </cfRule>
  </conditionalFormatting>
  <conditionalFormatting sqref="I38">
    <cfRule type="expression" dxfId="374" priority="853">
      <formula>I38=""</formula>
    </cfRule>
  </conditionalFormatting>
  <conditionalFormatting sqref="J38">
    <cfRule type="expression" dxfId="373" priority="852">
      <formula>J38=""</formula>
    </cfRule>
  </conditionalFormatting>
  <conditionalFormatting sqref="I88">
    <cfRule type="expression" dxfId="372" priority="549">
      <formula>I88=""</formula>
    </cfRule>
  </conditionalFormatting>
  <conditionalFormatting sqref="F40">
    <cfRule type="expression" dxfId="371" priority="857">
      <formula>F40=""</formula>
    </cfRule>
  </conditionalFormatting>
  <conditionalFormatting sqref="F45">
    <cfRule type="expression" dxfId="370" priority="844">
      <formula>F45=""</formula>
    </cfRule>
  </conditionalFormatting>
  <conditionalFormatting sqref="I46">
    <cfRule type="expression" dxfId="369" priority="829">
      <formula>I46=""</formula>
    </cfRule>
  </conditionalFormatting>
  <conditionalFormatting sqref="J46">
    <cfRule type="expression" dxfId="368" priority="828">
      <formula>J46=""</formula>
    </cfRule>
  </conditionalFormatting>
  <conditionalFormatting sqref="H50">
    <cfRule type="expression" dxfId="367" priority="818">
      <formula>H50=""</formula>
    </cfRule>
  </conditionalFormatting>
  <conditionalFormatting sqref="G42">
    <cfRule type="expression" dxfId="366" priority="843">
      <formula>G42=""</formula>
    </cfRule>
  </conditionalFormatting>
  <conditionalFormatting sqref="H42">
    <cfRule type="expression" dxfId="365" priority="842">
      <formula>H42=""</formula>
    </cfRule>
  </conditionalFormatting>
  <conditionalFormatting sqref="K46">
    <cfRule type="expression" dxfId="364" priority="827">
      <formula>K46=""</formula>
    </cfRule>
  </conditionalFormatting>
  <conditionalFormatting sqref="K38">
    <cfRule type="expression" dxfId="363" priority="851">
      <formula>K38=""</formula>
    </cfRule>
  </conditionalFormatting>
  <conditionalFormatting sqref="F71">
    <cfRule type="expression" dxfId="362" priority="714">
      <formula>F71=""</formula>
    </cfRule>
  </conditionalFormatting>
  <conditionalFormatting sqref="F46">
    <cfRule type="expression" dxfId="361" priority="835">
      <formula>F46=""</formula>
    </cfRule>
  </conditionalFormatting>
  <conditionalFormatting sqref="F42">
    <cfRule type="expression" dxfId="360" priority="847">
      <formula>F42=""</formula>
    </cfRule>
  </conditionalFormatting>
  <conditionalFormatting sqref="F43">
    <cfRule type="expression" dxfId="359" priority="846">
      <formula>F43=""</formula>
    </cfRule>
  </conditionalFormatting>
  <conditionalFormatting sqref="F44">
    <cfRule type="expression" dxfId="358" priority="845">
      <formula>F44=""</formula>
    </cfRule>
  </conditionalFormatting>
  <conditionalFormatting sqref="F49">
    <cfRule type="expression" dxfId="357" priority="832">
      <formula>F49=""</formula>
    </cfRule>
  </conditionalFormatting>
  <conditionalFormatting sqref="G46">
    <cfRule type="expression" dxfId="356" priority="831">
      <formula>G46=""</formula>
    </cfRule>
  </conditionalFormatting>
  <conditionalFormatting sqref="H46">
    <cfRule type="expression" dxfId="355" priority="830">
      <formula>H46=""</formula>
    </cfRule>
  </conditionalFormatting>
  <conditionalFormatting sqref="I42">
    <cfRule type="expression" dxfId="354" priority="841">
      <formula>I42=""</formula>
    </cfRule>
  </conditionalFormatting>
  <conditionalFormatting sqref="J42">
    <cfRule type="expression" dxfId="353" priority="840">
      <formula>J42=""</formula>
    </cfRule>
  </conditionalFormatting>
  <conditionalFormatting sqref="H92">
    <cfRule type="expression" dxfId="352" priority="538">
      <formula>H92=""</formula>
    </cfRule>
  </conditionalFormatting>
  <conditionalFormatting sqref="C42">
    <cfRule type="expression" dxfId="351" priority="849">
      <formula>C42=""</formula>
    </cfRule>
  </conditionalFormatting>
  <conditionalFormatting sqref="F51">
    <cfRule type="expression" dxfId="350" priority="822">
      <formula>F51=""</formula>
    </cfRule>
  </conditionalFormatting>
  <conditionalFormatting sqref="F52">
    <cfRule type="expression" dxfId="349" priority="821">
      <formula>F52=""</formula>
    </cfRule>
  </conditionalFormatting>
  <conditionalFormatting sqref="F53">
    <cfRule type="expression" dxfId="348" priority="820">
      <formula>F53=""</formula>
    </cfRule>
  </conditionalFormatting>
  <conditionalFormatting sqref="G50">
    <cfRule type="expression" dxfId="347" priority="819">
      <formula>G50=""</formula>
    </cfRule>
  </conditionalFormatting>
  <conditionalFormatting sqref="F57">
    <cfRule type="expression" dxfId="346" priority="808">
      <formula>F57=""</formula>
    </cfRule>
  </conditionalFormatting>
  <conditionalFormatting sqref="G54">
    <cfRule type="expression" dxfId="345" priority="807">
      <formula>G54=""</formula>
    </cfRule>
  </conditionalFormatting>
  <conditionalFormatting sqref="H54">
    <cfRule type="expression" dxfId="344" priority="806">
      <formula>H54=""</formula>
    </cfRule>
  </conditionalFormatting>
  <conditionalFormatting sqref="I50">
    <cfRule type="expression" dxfId="343" priority="817">
      <formula>I50=""</formula>
    </cfRule>
  </conditionalFormatting>
  <conditionalFormatting sqref="J50">
    <cfRule type="expression" dxfId="342" priority="816">
      <formula>J50=""</formula>
    </cfRule>
  </conditionalFormatting>
  <conditionalFormatting sqref="K42">
    <cfRule type="expression" dxfId="341" priority="839">
      <formula>K42=""</formula>
    </cfRule>
  </conditionalFormatting>
  <conditionalFormatting sqref="G96">
    <cfRule type="expression" dxfId="340" priority="527">
      <formula>G96=""</formula>
    </cfRule>
  </conditionalFormatting>
  <conditionalFormatting sqref="C46">
    <cfRule type="expression" dxfId="339" priority="837">
      <formula>C46=""</formula>
    </cfRule>
  </conditionalFormatting>
  <conditionalFormatting sqref="I58">
    <cfRule type="expression" dxfId="338" priority="793">
      <formula>I58=""</formula>
    </cfRule>
  </conditionalFormatting>
  <conditionalFormatting sqref="F47">
    <cfRule type="expression" dxfId="337" priority="834">
      <formula>F47=""</formula>
    </cfRule>
  </conditionalFormatting>
  <conditionalFormatting sqref="F48">
    <cfRule type="expression" dxfId="336" priority="833">
      <formula>F48=""</formula>
    </cfRule>
  </conditionalFormatting>
  <conditionalFormatting sqref="H58">
    <cfRule type="expression" dxfId="335" priority="794">
      <formula>H58=""</formula>
    </cfRule>
  </conditionalFormatting>
  <conditionalFormatting sqref="G58">
    <cfRule type="expression" dxfId="334" priority="795">
      <formula>G58=""</formula>
    </cfRule>
  </conditionalFormatting>
  <conditionalFormatting sqref="J58">
    <cfRule type="expression" dxfId="333" priority="792">
      <formula>J58=""</formula>
    </cfRule>
  </conditionalFormatting>
  <conditionalFormatting sqref="I54">
    <cfRule type="expression" dxfId="332" priority="805">
      <formula>I54=""</formula>
    </cfRule>
  </conditionalFormatting>
  <conditionalFormatting sqref="K50">
    <cfRule type="expression" dxfId="331" priority="815">
      <formula>K50=""</formula>
    </cfRule>
  </conditionalFormatting>
  <conditionalFormatting sqref="F106">
    <cfRule type="expression" dxfId="330" priority="505">
      <formula>F106=""</formula>
    </cfRule>
  </conditionalFormatting>
  <conditionalFormatting sqref="C50">
    <cfRule type="expression" dxfId="329" priority="825">
      <formula>C50=""</formula>
    </cfRule>
  </conditionalFormatting>
  <conditionalFormatting sqref="F50">
    <cfRule type="expression" dxfId="328" priority="823">
      <formula>F50=""</formula>
    </cfRule>
  </conditionalFormatting>
  <conditionalFormatting sqref="F55">
    <cfRule type="expression" dxfId="327" priority="810">
      <formula>F55=""</formula>
    </cfRule>
  </conditionalFormatting>
  <conditionalFormatting sqref="F56">
    <cfRule type="expression" dxfId="326" priority="809">
      <formula>F56=""</formula>
    </cfRule>
  </conditionalFormatting>
  <conditionalFormatting sqref="F61">
    <cfRule type="expression" dxfId="325" priority="796">
      <formula>F61=""</formula>
    </cfRule>
  </conditionalFormatting>
  <conditionalFormatting sqref="G62">
    <cfRule type="expression" dxfId="324" priority="783">
      <formula>G62=""</formula>
    </cfRule>
  </conditionalFormatting>
  <conditionalFormatting sqref="C54">
    <cfRule type="expression" dxfId="323" priority="813">
      <formula>C54=""</formula>
    </cfRule>
  </conditionalFormatting>
  <conditionalFormatting sqref="J54">
    <cfRule type="expression" dxfId="322" priority="804">
      <formula>J54=""</formula>
    </cfRule>
  </conditionalFormatting>
  <conditionalFormatting sqref="K54">
    <cfRule type="expression" dxfId="321" priority="803">
      <formula>K54=""</formula>
    </cfRule>
  </conditionalFormatting>
  <conditionalFormatting sqref="F103">
    <cfRule type="expression" dxfId="320" priority="516">
      <formula>F103=""</formula>
    </cfRule>
  </conditionalFormatting>
  <conditionalFormatting sqref="F62">
    <cfRule type="expression" dxfId="319" priority="787">
      <formula>F62=""</formula>
    </cfRule>
  </conditionalFormatting>
  <conditionalFormatting sqref="F63">
    <cfRule type="expression" dxfId="318" priority="786">
      <formula>F63=""</formula>
    </cfRule>
  </conditionalFormatting>
  <conditionalFormatting sqref="F54">
    <cfRule type="expression" dxfId="317" priority="811">
      <formula>F54=""</formula>
    </cfRule>
  </conditionalFormatting>
  <conditionalFormatting sqref="F65">
    <cfRule type="expression" dxfId="316" priority="784">
      <formula>F65=""</formula>
    </cfRule>
  </conditionalFormatting>
  <conditionalFormatting sqref="G66">
    <cfRule type="expression" dxfId="315" priority="771">
      <formula>G66=""</formula>
    </cfRule>
  </conditionalFormatting>
  <conditionalFormatting sqref="F69">
    <cfRule type="expression" dxfId="314" priority="772">
      <formula>F69=""</formula>
    </cfRule>
  </conditionalFormatting>
  <conditionalFormatting sqref="K58">
    <cfRule type="expression" dxfId="313" priority="791">
      <formula>K58=""</formula>
    </cfRule>
  </conditionalFormatting>
  <conditionalFormatting sqref="H62">
    <cfRule type="expression" dxfId="312" priority="782">
      <formula>H62=""</formula>
    </cfRule>
  </conditionalFormatting>
  <conditionalFormatting sqref="K62">
    <cfRule type="expression" dxfId="311" priority="779">
      <formula>K62=""</formula>
    </cfRule>
  </conditionalFormatting>
  <conditionalFormatting sqref="F70">
    <cfRule type="expression" dxfId="310" priority="715">
      <formula>F70=""</formula>
    </cfRule>
  </conditionalFormatting>
  <conditionalFormatting sqref="C62">
    <cfRule type="expression" dxfId="309" priority="789">
      <formula>C62=""</formula>
    </cfRule>
  </conditionalFormatting>
  <conditionalFormatting sqref="F109">
    <cfRule type="expression" dxfId="308" priority="494">
      <formula>F109=""</formula>
    </cfRule>
  </conditionalFormatting>
  <conditionalFormatting sqref="C58">
    <cfRule type="expression" dxfId="307" priority="801">
      <formula>C58=""</formula>
    </cfRule>
  </conditionalFormatting>
  <conditionalFormatting sqref="F58">
    <cfRule type="expression" dxfId="306" priority="799">
      <formula>F58=""</formula>
    </cfRule>
  </conditionalFormatting>
  <conditionalFormatting sqref="F59">
    <cfRule type="expression" dxfId="305" priority="798">
      <formula>F59=""</formula>
    </cfRule>
  </conditionalFormatting>
  <conditionalFormatting sqref="F60">
    <cfRule type="expression" dxfId="304" priority="797">
      <formula>F60=""</formula>
    </cfRule>
  </conditionalFormatting>
  <conditionalFormatting sqref="J62">
    <cfRule type="expression" dxfId="303" priority="780">
      <formula>J62=""</formula>
    </cfRule>
  </conditionalFormatting>
  <conditionalFormatting sqref="H66">
    <cfRule type="expression" dxfId="302" priority="770">
      <formula>H66=""</formula>
    </cfRule>
  </conditionalFormatting>
  <conditionalFormatting sqref="I62">
    <cfRule type="expression" dxfId="301" priority="781">
      <formula>I62=""</formula>
    </cfRule>
  </conditionalFormatting>
  <conditionalFormatting sqref="J66">
    <cfRule type="expression" dxfId="300" priority="768">
      <formula>J66=""</formula>
    </cfRule>
  </conditionalFormatting>
  <conditionalFormatting sqref="K66">
    <cfRule type="expression" dxfId="299" priority="767">
      <formula>K66=""</formula>
    </cfRule>
  </conditionalFormatting>
  <conditionalFormatting sqref="F110">
    <cfRule type="expression" dxfId="298" priority="493">
      <formula>F110=""</formula>
    </cfRule>
  </conditionalFormatting>
  <conditionalFormatting sqref="C66">
    <cfRule type="expression" dxfId="297" priority="777">
      <formula>C66=""</formula>
    </cfRule>
  </conditionalFormatting>
  <conditionalFormatting sqref="F64">
    <cfRule type="expression" dxfId="296" priority="785">
      <formula>F64=""</formula>
    </cfRule>
  </conditionalFormatting>
  <conditionalFormatting sqref="F67">
    <cfRule type="expression" dxfId="295" priority="774">
      <formula>F67=""</formula>
    </cfRule>
  </conditionalFormatting>
  <conditionalFormatting sqref="F68">
    <cfRule type="expression" dxfId="294" priority="773">
      <formula>F68=""</formula>
    </cfRule>
  </conditionalFormatting>
  <conditionalFormatting sqref="I66">
    <cfRule type="expression" dxfId="293" priority="769">
      <formula>I66=""</formula>
    </cfRule>
  </conditionalFormatting>
  <conditionalFormatting sqref="F66">
    <cfRule type="expression" dxfId="292" priority="775">
      <formula>F66=""</formula>
    </cfRule>
  </conditionalFormatting>
  <conditionalFormatting sqref="H70">
    <cfRule type="expression" dxfId="291" priority="710">
      <formula>H70=""</formula>
    </cfRule>
  </conditionalFormatting>
  <conditionalFormatting sqref="I70">
    <cfRule type="expression" dxfId="290" priority="709">
      <formula>I70=""</formula>
    </cfRule>
  </conditionalFormatting>
  <conditionalFormatting sqref="F73">
    <cfRule type="expression" dxfId="289" priority="712">
      <formula>F73=""</formula>
    </cfRule>
  </conditionalFormatting>
  <conditionalFormatting sqref="K70">
    <cfRule type="expression" dxfId="288" priority="707">
      <formula>K70=""</formula>
    </cfRule>
  </conditionalFormatting>
  <conditionalFormatting sqref="F74">
    <cfRule type="expression" dxfId="287" priority="703">
      <formula>F74=""</formula>
    </cfRule>
  </conditionalFormatting>
  <conditionalFormatting sqref="C70">
    <cfRule type="expression" dxfId="286" priority="717">
      <formula>C70=""</formula>
    </cfRule>
  </conditionalFormatting>
  <conditionalFormatting sqref="G74">
    <cfRule type="expression" dxfId="285" priority="699">
      <formula>G74=""</formula>
    </cfRule>
  </conditionalFormatting>
  <conditionalFormatting sqref="J70">
    <cfRule type="expression" dxfId="284" priority="708">
      <formula>J70=""</formula>
    </cfRule>
  </conditionalFormatting>
  <conditionalFormatting sqref="F77">
    <cfRule type="expression" dxfId="283" priority="700">
      <formula>F77=""</formula>
    </cfRule>
  </conditionalFormatting>
  <conditionalFormatting sqref="D114">
    <cfRule type="expression" dxfId="282" priority="436">
      <formula>D114=""</formula>
    </cfRule>
  </conditionalFormatting>
  <conditionalFormatting sqref="F75">
    <cfRule type="expression" dxfId="281" priority="702">
      <formula>F75=""</formula>
    </cfRule>
  </conditionalFormatting>
  <conditionalFormatting sqref="G70">
    <cfRule type="expression" dxfId="280" priority="711">
      <formula>G70=""</formula>
    </cfRule>
  </conditionalFormatting>
  <conditionalFormatting sqref="C74">
    <cfRule type="expression" dxfId="279" priority="705">
      <formula>C74=""</formula>
    </cfRule>
  </conditionalFormatting>
  <conditionalFormatting sqref="J74">
    <cfRule type="expression" dxfId="278" priority="696">
      <formula>J74=""</formula>
    </cfRule>
  </conditionalFormatting>
  <conditionalFormatting sqref="K74">
    <cfRule type="expression" dxfId="277" priority="695">
      <formula>K74=""</formula>
    </cfRule>
  </conditionalFormatting>
  <conditionalFormatting sqref="H74">
    <cfRule type="expression" dxfId="276" priority="698">
      <formula>H74=""</formula>
    </cfRule>
  </conditionalFormatting>
  <conditionalFormatting sqref="F76">
    <cfRule type="expression" dxfId="275" priority="701">
      <formula>F76=""</formula>
    </cfRule>
  </conditionalFormatting>
  <conditionalFormatting sqref="C78">
    <cfRule type="expression" dxfId="274" priority="681">
      <formula>C78=""</formula>
    </cfRule>
  </conditionalFormatting>
  <conditionalFormatting sqref="I74">
    <cfRule type="expression" dxfId="273" priority="697">
      <formula>I74=""</formula>
    </cfRule>
  </conditionalFormatting>
  <conditionalFormatting sqref="H78">
    <cfRule type="expression" dxfId="272" priority="674">
      <formula>H78=""</formula>
    </cfRule>
  </conditionalFormatting>
  <conditionalFormatting sqref="H84">
    <cfRule type="expression" dxfId="271" priority="574">
      <formula>H84=""</formula>
    </cfRule>
  </conditionalFormatting>
  <conditionalFormatting sqref="D118">
    <cfRule type="expression" dxfId="270" priority="424">
      <formula>D118=""</formula>
    </cfRule>
  </conditionalFormatting>
  <conditionalFormatting sqref="F81">
    <cfRule type="expression" dxfId="269" priority="676">
      <formula>F81=""</formula>
    </cfRule>
  </conditionalFormatting>
  <conditionalFormatting sqref="J78">
    <cfRule type="expression" dxfId="268" priority="672">
      <formula>J78=""</formula>
    </cfRule>
  </conditionalFormatting>
  <conditionalFormatting sqref="F79">
    <cfRule type="expression" dxfId="267" priority="678">
      <formula>F79=""</formula>
    </cfRule>
  </conditionalFormatting>
  <conditionalFormatting sqref="F78">
    <cfRule type="expression" dxfId="266" priority="679">
      <formula>F78=""</formula>
    </cfRule>
  </conditionalFormatting>
  <conditionalFormatting sqref="I78">
    <cfRule type="expression" dxfId="265" priority="673">
      <formula>I78=""</formula>
    </cfRule>
  </conditionalFormatting>
  <conditionalFormatting sqref="G78">
    <cfRule type="expression" dxfId="264" priority="675">
      <formula>G78=""</formula>
    </cfRule>
  </conditionalFormatting>
  <conditionalFormatting sqref="K78">
    <cfRule type="expression" dxfId="263" priority="671">
      <formula>K78=""</formula>
    </cfRule>
  </conditionalFormatting>
  <conditionalFormatting sqref="D122">
    <cfRule type="expression" dxfId="262" priority="412">
      <formula>D122=""</formula>
    </cfRule>
  </conditionalFormatting>
  <conditionalFormatting sqref="F80">
    <cfRule type="expression" dxfId="261" priority="677">
      <formula>F80=""</formula>
    </cfRule>
  </conditionalFormatting>
  <conditionalFormatting sqref="F126">
    <cfRule type="expression" dxfId="260" priority="397">
      <formula>F126=""</formula>
    </cfRule>
  </conditionalFormatting>
  <conditionalFormatting sqref="F84">
    <cfRule type="expression" dxfId="259" priority="579">
      <formula>F84=""</formula>
    </cfRule>
  </conditionalFormatting>
  <conditionalFormatting sqref="F92">
    <cfRule type="expression" dxfId="258" priority="543">
      <formula>F92=""</formula>
    </cfRule>
  </conditionalFormatting>
  <conditionalFormatting sqref="J84">
    <cfRule type="expression" dxfId="257" priority="572">
      <formula>J84=""</formula>
    </cfRule>
  </conditionalFormatting>
  <conditionalFormatting sqref="I84">
    <cfRule type="expression" dxfId="256" priority="573">
      <formula>I84=""</formula>
    </cfRule>
  </conditionalFormatting>
  <conditionalFormatting sqref="F85">
    <cfRule type="expression" dxfId="255" priority="578">
      <formula>F85=""</formula>
    </cfRule>
  </conditionalFormatting>
  <conditionalFormatting sqref="F86">
    <cfRule type="expression" dxfId="254" priority="577">
      <formula>F86=""</formula>
    </cfRule>
  </conditionalFormatting>
  <conditionalFormatting sqref="F102">
    <cfRule type="expression" dxfId="253" priority="517">
      <formula>F102=""</formula>
    </cfRule>
  </conditionalFormatting>
  <conditionalFormatting sqref="F133">
    <cfRule type="expression" dxfId="252" priority="363">
      <formula>F133=""</formula>
    </cfRule>
  </conditionalFormatting>
  <conditionalFormatting sqref="K88">
    <cfRule type="expression" dxfId="251" priority="547">
      <formula>K88=""</formula>
    </cfRule>
  </conditionalFormatting>
  <conditionalFormatting sqref="K84">
    <cfRule type="expression" dxfId="250" priority="571">
      <formula>K84=""</formula>
    </cfRule>
  </conditionalFormatting>
  <conditionalFormatting sqref="F87">
    <cfRule type="expression" dxfId="249" priority="576">
      <formula>F87=""</formula>
    </cfRule>
  </conditionalFormatting>
  <conditionalFormatting sqref="C84">
    <cfRule type="expression" dxfId="248" priority="581">
      <formula>C84=""</formula>
    </cfRule>
  </conditionalFormatting>
  <conditionalFormatting sqref="F89">
    <cfRule type="expression" dxfId="247" priority="554">
      <formula>F89=""</formula>
    </cfRule>
  </conditionalFormatting>
  <conditionalFormatting sqref="F93">
    <cfRule type="expression" dxfId="246" priority="542">
      <formula>F93=""</formula>
    </cfRule>
  </conditionalFormatting>
  <conditionalFormatting sqref="F88">
    <cfRule type="expression" dxfId="245" priority="555">
      <formula>F88=""</formula>
    </cfRule>
  </conditionalFormatting>
  <conditionalFormatting sqref="C92">
    <cfRule type="expression" dxfId="244" priority="545">
      <formula>C92=""</formula>
    </cfRule>
  </conditionalFormatting>
  <conditionalFormatting sqref="G84">
    <cfRule type="expression" dxfId="243" priority="575">
      <formula>G84=""</formula>
    </cfRule>
  </conditionalFormatting>
  <conditionalFormatting sqref="F95">
    <cfRule type="expression" dxfId="242" priority="540">
      <formula>F95=""</formula>
    </cfRule>
  </conditionalFormatting>
  <conditionalFormatting sqref="F108">
    <cfRule type="expression" dxfId="241" priority="495">
      <formula>F108=""</formula>
    </cfRule>
  </conditionalFormatting>
  <conditionalFormatting sqref="F90">
    <cfRule type="expression" dxfId="240" priority="553">
      <formula>F90=""</formula>
    </cfRule>
  </conditionalFormatting>
  <conditionalFormatting sqref="J88">
    <cfRule type="expression" dxfId="239" priority="548">
      <formula>J88=""</formula>
    </cfRule>
  </conditionalFormatting>
  <conditionalFormatting sqref="G100">
    <cfRule type="expression" dxfId="238" priority="515">
      <formula>G100=""</formula>
    </cfRule>
  </conditionalFormatting>
  <conditionalFormatting sqref="J92">
    <cfRule type="expression" dxfId="237" priority="536">
      <formula>J92=""</formula>
    </cfRule>
  </conditionalFormatting>
  <conditionalFormatting sqref="H88">
    <cfRule type="expression" dxfId="236" priority="550">
      <formula>H88=""</formula>
    </cfRule>
  </conditionalFormatting>
  <conditionalFormatting sqref="F91">
    <cfRule type="expression" dxfId="235" priority="552">
      <formula>F91=""</formula>
    </cfRule>
  </conditionalFormatting>
  <conditionalFormatting sqref="G88">
    <cfRule type="expression" dxfId="234" priority="551">
      <formula>G88=""</formula>
    </cfRule>
  </conditionalFormatting>
  <conditionalFormatting sqref="C132">
    <cfRule type="expression" dxfId="233" priority="366">
      <formula>C132=""</formula>
    </cfRule>
  </conditionalFormatting>
  <conditionalFormatting sqref="C88">
    <cfRule type="expression" dxfId="232" priority="557">
      <formula>C88=""</formula>
    </cfRule>
  </conditionalFormatting>
  <conditionalFormatting sqref="K92">
    <cfRule type="expression" dxfId="231" priority="535">
      <formula>K92=""</formula>
    </cfRule>
  </conditionalFormatting>
  <conditionalFormatting sqref="I92">
    <cfRule type="expression" dxfId="230" priority="537">
      <formula>I92=""</formula>
    </cfRule>
  </conditionalFormatting>
  <conditionalFormatting sqref="F101">
    <cfRule type="expression" dxfId="229" priority="518">
      <formula>F101=""</formula>
    </cfRule>
  </conditionalFormatting>
  <conditionalFormatting sqref="C100">
    <cfRule type="expression" dxfId="228" priority="521">
      <formula>C100=""</formula>
    </cfRule>
  </conditionalFormatting>
  <conditionalFormatting sqref="F117">
    <cfRule type="expression" dxfId="227" priority="373">
      <formula>F117=""</formula>
    </cfRule>
  </conditionalFormatting>
  <conditionalFormatting sqref="F99">
    <cfRule type="expression" dxfId="226" priority="528">
      <formula>F99=""</formula>
    </cfRule>
  </conditionalFormatting>
  <conditionalFormatting sqref="C96">
    <cfRule type="expression" dxfId="225" priority="533">
      <formula>C96=""</formula>
    </cfRule>
  </conditionalFormatting>
  <conditionalFormatting sqref="H96">
    <cfRule type="expression" dxfId="224" priority="526">
      <formula>H96=""</formula>
    </cfRule>
  </conditionalFormatting>
  <conditionalFormatting sqref="F100">
    <cfRule type="expression" dxfId="223" priority="519">
      <formula>F100=""</formula>
    </cfRule>
  </conditionalFormatting>
  <conditionalFormatting sqref="F96">
    <cfRule type="expression" dxfId="222" priority="531">
      <formula>F96=""</formula>
    </cfRule>
  </conditionalFormatting>
  <conditionalFormatting sqref="J96">
    <cfRule type="expression" dxfId="221" priority="524">
      <formula>J96=""</formula>
    </cfRule>
  </conditionalFormatting>
  <conditionalFormatting sqref="K96">
    <cfRule type="expression" dxfId="220" priority="523">
      <formula>K96=""</formula>
    </cfRule>
  </conditionalFormatting>
  <conditionalFormatting sqref="F107">
    <cfRule type="expression" dxfId="219" priority="504">
      <formula>F107=""</formula>
    </cfRule>
  </conditionalFormatting>
  <conditionalFormatting sqref="K100">
    <cfRule type="expression" dxfId="218" priority="511">
      <formula>K100=""</formula>
    </cfRule>
  </conditionalFormatting>
  <conditionalFormatting sqref="G92">
    <cfRule type="expression" dxfId="217" priority="539">
      <formula>G92=""</formula>
    </cfRule>
  </conditionalFormatting>
  <conditionalFormatting sqref="I96">
    <cfRule type="expression" dxfId="216" priority="525">
      <formula>I96=""</formula>
    </cfRule>
  </conditionalFormatting>
  <conditionalFormatting sqref="C104">
    <cfRule type="expression" dxfId="215" priority="509">
      <formula>C104=""</formula>
    </cfRule>
  </conditionalFormatting>
  <conditionalFormatting sqref="H100">
    <cfRule type="expression" dxfId="214" priority="514">
      <formula>H100=""</formula>
    </cfRule>
  </conditionalFormatting>
  <conditionalFormatting sqref="I100">
    <cfRule type="expression" dxfId="213" priority="513">
      <formula>I100=""</formula>
    </cfRule>
  </conditionalFormatting>
  <conditionalFormatting sqref="F97">
    <cfRule type="expression" dxfId="212" priority="530">
      <formula>F97=""</formula>
    </cfRule>
  </conditionalFormatting>
  <conditionalFormatting sqref="F98">
    <cfRule type="expression" dxfId="211" priority="529">
      <formula>F98=""</formula>
    </cfRule>
  </conditionalFormatting>
  <conditionalFormatting sqref="I104">
    <cfRule type="expression" dxfId="210" priority="501">
      <formula>I104=""</formula>
    </cfRule>
  </conditionalFormatting>
  <conditionalFormatting sqref="J100">
    <cfRule type="expression" dxfId="209" priority="512">
      <formula>J100=""</formula>
    </cfRule>
  </conditionalFormatting>
  <conditionalFormatting sqref="H104">
    <cfRule type="expression" dxfId="208" priority="502">
      <formula>H104=""</formula>
    </cfRule>
  </conditionalFormatting>
  <conditionalFormatting sqref="K104">
    <cfRule type="expression" dxfId="207" priority="499">
      <formula>K104=""</formula>
    </cfRule>
  </conditionalFormatting>
  <conditionalFormatting sqref="J104">
    <cfRule type="expression" dxfId="206" priority="500">
      <formula>J104=""</formula>
    </cfRule>
  </conditionalFormatting>
  <conditionalFormatting sqref="F104">
    <cfRule type="expression" dxfId="205" priority="507">
      <formula>F104=""</formula>
    </cfRule>
  </conditionalFormatting>
  <conditionalFormatting sqref="F105">
    <cfRule type="expression" dxfId="204" priority="506">
      <formula>F105=""</formula>
    </cfRule>
  </conditionalFormatting>
  <conditionalFormatting sqref="F111">
    <cfRule type="expression" dxfId="203" priority="492">
      <formula>F111=""</formula>
    </cfRule>
  </conditionalFormatting>
  <conditionalFormatting sqref="G104">
    <cfRule type="expression" dxfId="202" priority="503">
      <formula>G104=""</formula>
    </cfRule>
  </conditionalFormatting>
  <conditionalFormatting sqref="H108">
    <cfRule type="expression" dxfId="201" priority="490">
      <formula>H108=""</formula>
    </cfRule>
  </conditionalFormatting>
  <conditionalFormatting sqref="K108">
    <cfRule type="expression" dxfId="200" priority="487">
      <formula>K108=""</formula>
    </cfRule>
  </conditionalFormatting>
  <conditionalFormatting sqref="D108">
    <cfRule type="expression" dxfId="199" priority="450">
      <formula>D108=""</formula>
    </cfRule>
  </conditionalFormatting>
  <conditionalFormatting sqref="J108">
    <cfRule type="expression" dxfId="198" priority="488">
      <formula>J108=""</formula>
    </cfRule>
  </conditionalFormatting>
  <conditionalFormatting sqref="G108">
    <cfRule type="expression" dxfId="197" priority="491">
      <formula>G108=""</formula>
    </cfRule>
  </conditionalFormatting>
  <conditionalFormatting sqref="I108">
    <cfRule type="expression" dxfId="196" priority="489">
      <formula>I108=""</formula>
    </cfRule>
  </conditionalFormatting>
  <conditionalFormatting sqref="D92">
    <cfRule type="expression" dxfId="195" priority="454">
      <formula>D92=""</formula>
    </cfRule>
  </conditionalFormatting>
  <conditionalFormatting sqref="C114">
    <cfRule type="expression" dxfId="194" priority="447">
      <formula>C114=""</formula>
    </cfRule>
  </conditionalFormatting>
  <conditionalFormatting sqref="C108">
    <cfRule type="expression" dxfId="193" priority="497">
      <formula>C108=""</formula>
    </cfRule>
  </conditionalFormatting>
  <conditionalFormatting sqref="K114">
    <cfRule type="expression" dxfId="192" priority="437">
      <formula>K114=""</formula>
    </cfRule>
  </conditionalFormatting>
  <conditionalFormatting sqref="D104">
    <cfRule type="expression" dxfId="191" priority="451">
      <formula>D104=""</formula>
    </cfRule>
  </conditionalFormatting>
  <conditionalFormatting sqref="F114">
    <cfRule type="expression" dxfId="190" priority="445">
      <formula>F114=""</formula>
    </cfRule>
  </conditionalFormatting>
  <conditionalFormatting sqref="C118">
    <cfRule type="expression" dxfId="189" priority="435">
      <formula>C118=""</formula>
    </cfRule>
  </conditionalFormatting>
  <conditionalFormatting sqref="F83">
    <cfRule type="expression" dxfId="188" priority="583">
      <formula>F83="Název dílu"</formula>
    </cfRule>
  </conditionalFormatting>
  <conditionalFormatting sqref="C83">
    <cfRule type="expression" dxfId="187" priority="582">
      <formula>C83="Kód dílu"</formula>
    </cfRule>
  </conditionalFormatting>
  <conditionalFormatting sqref="D88">
    <cfRule type="expression" dxfId="186" priority="455">
      <formula>D88=""</formula>
    </cfRule>
  </conditionalFormatting>
  <conditionalFormatting sqref="D84">
    <cfRule type="expression" dxfId="185" priority="457">
      <formula>D84=""</formula>
    </cfRule>
  </conditionalFormatting>
  <conditionalFormatting sqref="D100">
    <cfRule type="expression" dxfId="184" priority="452">
      <formula>D100=""</formula>
    </cfRule>
  </conditionalFormatting>
  <conditionalFormatting sqref="F121">
    <cfRule type="expression" dxfId="183" priority="430">
      <formula>F121=""</formula>
    </cfRule>
  </conditionalFormatting>
  <conditionalFormatting sqref="E114">
    <cfRule type="expression" dxfId="182" priority="446">
      <formula>E114=""</formula>
    </cfRule>
  </conditionalFormatting>
  <conditionalFormatting sqref="I114">
    <cfRule type="expression" dxfId="181" priority="439">
      <formula>I114=""</formula>
    </cfRule>
  </conditionalFormatting>
  <conditionalFormatting sqref="H114">
    <cfRule type="expression" dxfId="180" priority="440">
      <formula>H114=""</formula>
    </cfRule>
  </conditionalFormatting>
  <conditionalFormatting sqref="C122">
    <cfRule type="expression" dxfId="179" priority="423">
      <formula>C122=""</formula>
    </cfRule>
  </conditionalFormatting>
  <conditionalFormatting sqref="E118">
    <cfRule type="expression" dxfId="178" priority="434">
      <formula>E118=""</formula>
    </cfRule>
  </conditionalFormatting>
  <conditionalFormatting sqref="J114">
    <cfRule type="expression" dxfId="177" priority="438">
      <formula>J114=""</formula>
    </cfRule>
  </conditionalFormatting>
  <conditionalFormatting sqref="G122">
    <cfRule type="expression" dxfId="176" priority="417">
      <formula>G122=""</formula>
    </cfRule>
  </conditionalFormatting>
  <conditionalFormatting sqref="F118">
    <cfRule type="expression" dxfId="175" priority="433">
      <formula>F118=""</formula>
    </cfRule>
  </conditionalFormatting>
  <conditionalFormatting sqref="J118">
    <cfRule type="expression" dxfId="174" priority="426">
      <formula>J118=""</formula>
    </cfRule>
  </conditionalFormatting>
  <conditionalFormatting sqref="G114">
    <cfRule type="expression" dxfId="173" priority="441">
      <formula>G114=""</formula>
    </cfRule>
  </conditionalFormatting>
  <conditionalFormatting sqref="D96">
    <cfRule type="expression" dxfId="172" priority="453">
      <formula>D96=""</formula>
    </cfRule>
  </conditionalFormatting>
  <conditionalFormatting sqref="K118">
    <cfRule type="expression" dxfId="171" priority="425">
      <formula>K118=""</formula>
    </cfRule>
  </conditionalFormatting>
  <conditionalFormatting sqref="J122">
    <cfRule type="expression" dxfId="170" priority="414">
      <formula>J122=""</formula>
    </cfRule>
  </conditionalFormatting>
  <conditionalFormatting sqref="F119">
    <cfRule type="expression" dxfId="169" priority="432">
      <formula>F119=""</formula>
    </cfRule>
  </conditionalFormatting>
  <conditionalFormatting sqref="E122">
    <cfRule type="expression" dxfId="168" priority="422">
      <formula>E122=""</formula>
    </cfRule>
  </conditionalFormatting>
  <conditionalFormatting sqref="F127">
    <cfRule type="expression" dxfId="167" priority="396">
      <formula>F127=""</formula>
    </cfRule>
  </conditionalFormatting>
  <conditionalFormatting sqref="H118">
    <cfRule type="expression" dxfId="166" priority="428">
      <formula>H118=""</formula>
    </cfRule>
  </conditionalFormatting>
  <conditionalFormatting sqref="I122">
    <cfRule type="expression" dxfId="165" priority="415">
      <formula>I122=""</formula>
    </cfRule>
  </conditionalFormatting>
  <conditionalFormatting sqref="F124">
    <cfRule type="expression" dxfId="164" priority="419">
      <formula>F124=""</formula>
    </cfRule>
  </conditionalFormatting>
  <conditionalFormatting sqref="F122">
    <cfRule type="expression" dxfId="163" priority="421">
      <formula>F122=""</formula>
    </cfRule>
  </conditionalFormatting>
  <conditionalFormatting sqref="I118">
    <cfRule type="expression" dxfId="162" priority="427">
      <formula>I118=""</formula>
    </cfRule>
  </conditionalFormatting>
  <conditionalFormatting sqref="F120">
    <cfRule type="expression" dxfId="161" priority="431">
      <formula>F120=""</formula>
    </cfRule>
  </conditionalFormatting>
  <conditionalFormatting sqref="C126">
    <cfRule type="expression" dxfId="160" priority="399">
      <formula>C126=""</formula>
    </cfRule>
  </conditionalFormatting>
  <conditionalFormatting sqref="K122">
    <cfRule type="expression" dxfId="159" priority="413">
      <formula>K122=""</formula>
    </cfRule>
  </conditionalFormatting>
  <conditionalFormatting sqref="F123">
    <cfRule type="expression" dxfId="158" priority="420">
      <formula>F123=""</formula>
    </cfRule>
  </conditionalFormatting>
  <conditionalFormatting sqref="J126">
    <cfRule type="expression" dxfId="157" priority="390">
      <formula>J126=""</formula>
    </cfRule>
  </conditionalFormatting>
  <conditionalFormatting sqref="F125">
    <cfRule type="expression" dxfId="156" priority="418">
      <formula>F125=""</formula>
    </cfRule>
  </conditionalFormatting>
  <conditionalFormatting sqref="G126">
    <cfRule type="expression" dxfId="155" priority="393">
      <formula>G126=""</formula>
    </cfRule>
  </conditionalFormatting>
  <conditionalFormatting sqref="H126">
    <cfRule type="expression" dxfId="154" priority="392">
      <formula>H126=""</formula>
    </cfRule>
  </conditionalFormatting>
  <conditionalFormatting sqref="K126">
    <cfRule type="expression" dxfId="153" priority="389">
      <formula>K126=""</formula>
    </cfRule>
  </conditionalFormatting>
  <conditionalFormatting sqref="H122">
    <cfRule type="expression" dxfId="152" priority="416">
      <formula>H122=""</formula>
    </cfRule>
  </conditionalFormatting>
  <conditionalFormatting sqref="G118">
    <cfRule type="expression" dxfId="151" priority="429">
      <formula>G118=""</formula>
    </cfRule>
  </conditionalFormatting>
  <conditionalFormatting sqref="I126">
    <cfRule type="expression" dxfId="150" priority="391">
      <formula>I126=""</formula>
    </cfRule>
  </conditionalFormatting>
  <conditionalFormatting sqref="F116">
    <cfRule type="expression" dxfId="149" priority="374">
      <formula>F116=""</formula>
    </cfRule>
  </conditionalFormatting>
  <conditionalFormatting sqref="F129">
    <cfRule type="expression" dxfId="148" priority="394">
      <formula>F129=""</formula>
    </cfRule>
  </conditionalFormatting>
  <conditionalFormatting sqref="F128">
    <cfRule type="expression" dxfId="147" priority="395">
      <formula>F128=""</formula>
    </cfRule>
  </conditionalFormatting>
  <conditionalFormatting sqref="H132">
    <cfRule type="expression" dxfId="146" priority="359">
      <formula>H132=""</formula>
    </cfRule>
  </conditionalFormatting>
  <conditionalFormatting sqref="D126">
    <cfRule type="expression" dxfId="145" priority="372">
      <formula>D126=""</formula>
    </cfRule>
  </conditionalFormatting>
  <conditionalFormatting sqref="F135">
    <cfRule type="expression" dxfId="144" priority="361">
      <formula>F135=""</formula>
    </cfRule>
  </conditionalFormatting>
  <conditionalFormatting sqref="I132">
    <cfRule type="expression" dxfId="143" priority="358">
      <formula>I132=""</formula>
    </cfRule>
  </conditionalFormatting>
  <conditionalFormatting sqref="F115">
    <cfRule type="expression" dxfId="142" priority="375">
      <formula>F115=""</formula>
    </cfRule>
  </conditionalFormatting>
  <conditionalFormatting sqref="F134">
    <cfRule type="expression" dxfId="141" priority="362">
      <formula>F134=""</formula>
    </cfRule>
  </conditionalFormatting>
  <conditionalFormatting sqref="G132">
    <cfRule type="expression" dxfId="140" priority="360">
      <formula>G132=""</formula>
    </cfRule>
  </conditionalFormatting>
  <conditionalFormatting sqref="J132">
    <cfRule type="expression" dxfId="139" priority="357">
      <formula>J132=""</formula>
    </cfRule>
  </conditionalFormatting>
  <conditionalFormatting sqref="E132">
    <cfRule type="expression" dxfId="138" priority="365">
      <formula>E132=""</formula>
    </cfRule>
  </conditionalFormatting>
  <conditionalFormatting sqref="K132">
    <cfRule type="expression" dxfId="137" priority="356">
      <formula>K132=""</formula>
    </cfRule>
  </conditionalFormatting>
  <conditionalFormatting sqref="G138">
    <cfRule type="expression" dxfId="136" priority="272">
      <formula>G138=""</formula>
    </cfRule>
  </conditionalFormatting>
  <conditionalFormatting sqref="F132">
    <cfRule type="expression" dxfId="135" priority="364">
      <formula>F132=""</formula>
    </cfRule>
  </conditionalFormatting>
  <conditionalFormatting sqref="D132">
    <cfRule type="expression" dxfId="134" priority="355">
      <formula>D132=""</formula>
    </cfRule>
  </conditionalFormatting>
  <conditionalFormatting sqref="F113">
    <cfRule type="expression" dxfId="133" priority="459">
      <formula>F113="Název dílu"</formula>
    </cfRule>
  </conditionalFormatting>
  <conditionalFormatting sqref="C113">
    <cfRule type="expression" dxfId="132" priority="458">
      <formula>C113="Kód dílu"</formula>
    </cfRule>
  </conditionalFormatting>
  <conditionalFormatting sqref="J138">
    <cfRule type="expression" dxfId="131" priority="269">
      <formula>J138=""</formula>
    </cfRule>
  </conditionalFormatting>
  <conditionalFormatting sqref="I138">
    <cfRule type="expression" dxfId="130" priority="270">
      <formula>I138=""</formula>
    </cfRule>
  </conditionalFormatting>
  <conditionalFormatting sqref="F140">
    <cfRule type="expression" dxfId="129" priority="274">
      <formula>F140=""</formula>
    </cfRule>
  </conditionalFormatting>
  <conditionalFormatting sqref="K138">
    <cfRule type="expression" dxfId="128" priority="268">
      <formula>K138=""</formula>
    </cfRule>
  </conditionalFormatting>
  <conditionalFormatting sqref="C138">
    <cfRule type="expression" dxfId="127" priority="278">
      <formula>C138=""</formula>
    </cfRule>
  </conditionalFormatting>
  <conditionalFormatting sqref="F138">
    <cfRule type="expression" dxfId="126" priority="276">
      <formula>F138=""</formula>
    </cfRule>
  </conditionalFormatting>
  <conditionalFormatting sqref="H138">
    <cfRule type="expression" dxfId="125" priority="271">
      <formula>H138=""</formula>
    </cfRule>
  </conditionalFormatting>
  <conditionalFormatting sqref="F141">
    <cfRule type="expression" dxfId="124" priority="273">
      <formula>F141=""</formula>
    </cfRule>
  </conditionalFormatting>
  <conditionalFormatting sqref="F139">
    <cfRule type="expression" dxfId="123" priority="275">
      <formula>F139=""</formula>
    </cfRule>
  </conditionalFormatting>
  <conditionalFormatting sqref="C144">
    <cfRule type="expression" dxfId="122" priority="261">
      <formula>C144=""</formula>
    </cfRule>
  </conditionalFormatting>
  <conditionalFormatting sqref="G144">
    <cfRule type="expression" dxfId="121" priority="255">
      <formula>G144=""</formula>
    </cfRule>
  </conditionalFormatting>
  <conditionalFormatting sqref="I144">
    <cfRule type="expression" dxfId="120" priority="253">
      <formula>I144=""</formula>
    </cfRule>
  </conditionalFormatting>
  <conditionalFormatting sqref="D138">
    <cfRule type="expression" dxfId="119" priority="266">
      <formula>D138=""</formula>
    </cfRule>
  </conditionalFormatting>
  <conditionalFormatting sqref="F147">
    <cfRule type="expression" dxfId="118" priority="256">
      <formula>F147=""</formula>
    </cfRule>
  </conditionalFormatting>
  <conditionalFormatting sqref="K144">
    <cfRule type="expression" dxfId="117" priority="251">
      <formula>K144=""</formula>
    </cfRule>
  </conditionalFormatting>
  <conditionalFormatting sqref="F145">
    <cfRule type="expression" dxfId="116" priority="258">
      <formula>F145=""</formula>
    </cfRule>
  </conditionalFormatting>
  <conditionalFormatting sqref="F146">
    <cfRule type="expression" dxfId="115" priority="257">
      <formula>F146=""</formula>
    </cfRule>
  </conditionalFormatting>
  <conditionalFormatting sqref="J144">
    <cfRule type="expression" dxfId="114" priority="252">
      <formula>J144=""</formula>
    </cfRule>
  </conditionalFormatting>
  <conditionalFormatting sqref="I148">
    <cfRule type="expression" dxfId="113" priority="229">
      <formula>I148=""</formula>
    </cfRule>
  </conditionalFormatting>
  <conditionalFormatting sqref="F144">
    <cfRule type="expression" dxfId="112" priority="259">
      <formula>F144=""</formula>
    </cfRule>
  </conditionalFormatting>
  <conditionalFormatting sqref="G148">
    <cfRule type="expression" dxfId="111" priority="231">
      <formula>G148=""</formula>
    </cfRule>
  </conditionalFormatting>
  <conditionalFormatting sqref="F131">
    <cfRule type="expression" dxfId="110" priority="368">
      <formula>F131="Název dílu"</formula>
    </cfRule>
  </conditionalFormatting>
  <conditionalFormatting sqref="C131">
    <cfRule type="expression" dxfId="109" priority="367">
      <formula>C131="Kód dílu"</formula>
    </cfRule>
  </conditionalFormatting>
  <conditionalFormatting sqref="K148">
    <cfRule type="expression" dxfId="108" priority="227">
      <formula>K148=""</formula>
    </cfRule>
  </conditionalFormatting>
  <conditionalFormatting sqref="C148">
    <cfRule type="expression" dxfId="107" priority="237">
      <formula>C148=""</formula>
    </cfRule>
  </conditionalFormatting>
  <conditionalFormatting sqref="F151">
    <cfRule type="expression" dxfId="106" priority="232">
      <formula>F151=""</formula>
    </cfRule>
  </conditionalFormatting>
  <conditionalFormatting sqref="H144">
    <cfRule type="expression" dxfId="105" priority="254">
      <formula>H144=""</formula>
    </cfRule>
  </conditionalFormatting>
  <conditionalFormatting sqref="J148">
    <cfRule type="expression" dxfId="104" priority="228">
      <formula>J148=""</formula>
    </cfRule>
  </conditionalFormatting>
  <conditionalFormatting sqref="H148">
    <cfRule type="expression" dxfId="103" priority="230">
      <formula>H148=""</formula>
    </cfRule>
  </conditionalFormatting>
  <conditionalFormatting sqref="F148">
    <cfRule type="expression" dxfId="102" priority="235">
      <formula>F148=""</formula>
    </cfRule>
  </conditionalFormatting>
  <conditionalFormatting sqref="F149">
    <cfRule type="expression" dxfId="101" priority="234">
      <formula>F149=""</formula>
    </cfRule>
  </conditionalFormatting>
  <conditionalFormatting sqref="F150">
    <cfRule type="expression" dxfId="100" priority="233">
      <formula>F150=""</formula>
    </cfRule>
  </conditionalFormatting>
  <conditionalFormatting sqref="F155">
    <cfRule type="expression" dxfId="99" priority="220">
      <formula>F155=""</formula>
    </cfRule>
  </conditionalFormatting>
  <conditionalFormatting sqref="G152">
    <cfRule type="expression" dxfId="98" priority="219">
      <formula>G152=""</formula>
    </cfRule>
  </conditionalFormatting>
  <conditionalFormatting sqref="I152">
    <cfRule type="expression" dxfId="97" priority="217">
      <formula>I152=""</formula>
    </cfRule>
  </conditionalFormatting>
  <conditionalFormatting sqref="H152">
    <cfRule type="expression" dxfId="96" priority="218">
      <formula>H152=""</formula>
    </cfRule>
  </conditionalFormatting>
  <conditionalFormatting sqref="K152">
    <cfRule type="expression" dxfId="95" priority="215">
      <formula>K152=""</formula>
    </cfRule>
  </conditionalFormatting>
  <conditionalFormatting sqref="F143">
    <cfRule type="expression" dxfId="94" priority="263">
      <formula>F143="Název dílu"</formula>
    </cfRule>
  </conditionalFormatting>
  <conditionalFormatting sqref="C143">
    <cfRule type="expression" dxfId="93" priority="262">
      <formula>C143="Kód dílu"</formula>
    </cfRule>
  </conditionalFormatting>
  <conditionalFormatting sqref="C152">
    <cfRule type="expression" dxfId="92" priority="225">
      <formula>C152=""</formula>
    </cfRule>
  </conditionalFormatting>
  <conditionalFormatting sqref="J152">
    <cfRule type="expression" dxfId="91" priority="216">
      <formula>J152=""</formula>
    </cfRule>
  </conditionalFormatting>
  <conditionalFormatting sqref="F137">
    <cfRule type="expression" dxfId="90" priority="280">
      <formula>F137="Název dílu"</formula>
    </cfRule>
  </conditionalFormatting>
  <conditionalFormatting sqref="C137">
    <cfRule type="expression" dxfId="89" priority="279">
      <formula>C137="Kód dílu"</formula>
    </cfRule>
  </conditionalFormatting>
  <conditionalFormatting sqref="F152">
    <cfRule type="expression" dxfId="88" priority="223">
      <formula>F152=""</formula>
    </cfRule>
  </conditionalFormatting>
  <conditionalFormatting sqref="F153">
    <cfRule type="expression" dxfId="87" priority="222">
      <formula>F153=""</formula>
    </cfRule>
  </conditionalFormatting>
  <conditionalFormatting sqref="F154">
    <cfRule type="expression" dxfId="86" priority="221">
      <formula>F154=""</formula>
    </cfRule>
  </conditionalFormatting>
  <conditionalFormatting sqref="D144">
    <cfRule type="expression" dxfId="85" priority="201">
      <formula>D144=""</formula>
    </cfRule>
  </conditionalFormatting>
  <conditionalFormatting sqref="D148">
    <cfRule type="expression" dxfId="84" priority="199">
      <formula>D148=""</formula>
    </cfRule>
  </conditionalFormatting>
  <conditionalFormatting sqref="D152">
    <cfRule type="expression" dxfId="83" priority="198">
      <formula>D152=""</formula>
    </cfRule>
  </conditionalFormatting>
  <conditionalFormatting sqref="E18">
    <cfRule type="expression" dxfId="82" priority="191">
      <formula>E18=""</formula>
    </cfRule>
  </conditionalFormatting>
  <conditionalFormatting sqref="E26">
    <cfRule type="expression" dxfId="81" priority="188">
      <formula>E26=""</formula>
    </cfRule>
  </conditionalFormatting>
  <conditionalFormatting sqref="E38">
    <cfRule type="expression" dxfId="80" priority="169">
      <formula>E38=""</formula>
    </cfRule>
  </conditionalFormatting>
  <conditionalFormatting sqref="E42">
    <cfRule type="expression" dxfId="79" priority="168">
      <formula>E42=""</formula>
    </cfRule>
  </conditionalFormatting>
  <conditionalFormatting sqref="E46">
    <cfRule type="expression" dxfId="78" priority="167">
      <formula>E46=""</formula>
    </cfRule>
  </conditionalFormatting>
  <conditionalFormatting sqref="E50">
    <cfRule type="expression" dxfId="77" priority="166">
      <formula>E50=""</formula>
    </cfRule>
  </conditionalFormatting>
  <conditionalFormatting sqref="E54">
    <cfRule type="expression" dxfId="76" priority="165">
      <formula>E54=""</formula>
    </cfRule>
  </conditionalFormatting>
  <conditionalFormatting sqref="E58">
    <cfRule type="expression" dxfId="75" priority="164">
      <formula>E58=""</formula>
    </cfRule>
  </conditionalFormatting>
  <conditionalFormatting sqref="E62">
    <cfRule type="expression" dxfId="74" priority="163">
      <formula>E62=""</formula>
    </cfRule>
  </conditionalFormatting>
  <conditionalFormatting sqref="E66">
    <cfRule type="expression" dxfId="73" priority="162">
      <formula>E66=""</formula>
    </cfRule>
  </conditionalFormatting>
  <conditionalFormatting sqref="E144 E138">
    <cfRule type="expression" dxfId="72" priority="149">
      <formula>E138=""</formula>
    </cfRule>
  </conditionalFormatting>
  <conditionalFormatting sqref="E152 E148">
    <cfRule type="expression" dxfId="71" priority="148">
      <formula>E148=""</formula>
    </cfRule>
  </conditionalFormatting>
  <conditionalFormatting sqref="E70">
    <cfRule type="expression" dxfId="70" priority="157">
      <formula>E70=""</formula>
    </cfRule>
  </conditionalFormatting>
  <conditionalFormatting sqref="E74">
    <cfRule type="expression" dxfId="69" priority="156">
      <formula>E74=""</formula>
    </cfRule>
  </conditionalFormatting>
  <conditionalFormatting sqref="E78">
    <cfRule type="expression" dxfId="68" priority="154">
      <formula>E78=""</formula>
    </cfRule>
  </conditionalFormatting>
  <conditionalFormatting sqref="E100 E96 E92 E88 E84">
    <cfRule type="expression" dxfId="67" priority="152">
      <formula>E84=""</formula>
    </cfRule>
  </conditionalFormatting>
  <conditionalFormatting sqref="E126">
    <cfRule type="expression" dxfId="66" priority="151">
      <formula>E126=""</formula>
    </cfRule>
  </conditionalFormatting>
  <conditionalFormatting sqref="F31">
    <cfRule type="expression" dxfId="65" priority="116">
      <formula>F31=""</formula>
    </cfRule>
  </conditionalFormatting>
  <conditionalFormatting sqref="F32">
    <cfRule type="expression" dxfId="64" priority="115">
      <formula>F32=""</formula>
    </cfRule>
  </conditionalFormatting>
  <conditionalFormatting sqref="F33">
    <cfRule type="expression" dxfId="63" priority="114">
      <formula>F33=""</formula>
    </cfRule>
  </conditionalFormatting>
  <conditionalFormatting sqref="G30">
    <cfRule type="expression" dxfId="62" priority="113">
      <formula>G30=""</formula>
    </cfRule>
  </conditionalFormatting>
  <conditionalFormatting sqref="H30">
    <cfRule type="expression" dxfId="61" priority="112">
      <formula>H30=""</formula>
    </cfRule>
  </conditionalFormatting>
  <conditionalFormatting sqref="I30">
    <cfRule type="expression" dxfId="60" priority="111">
      <formula>I30=""</formula>
    </cfRule>
  </conditionalFormatting>
  <conditionalFormatting sqref="J30">
    <cfRule type="expression" dxfId="59" priority="110">
      <formula>J30=""</formula>
    </cfRule>
  </conditionalFormatting>
  <conditionalFormatting sqref="K30">
    <cfRule type="expression" dxfId="58" priority="109">
      <formula>K30=""</formula>
    </cfRule>
  </conditionalFormatting>
  <conditionalFormatting sqref="D30">
    <cfRule type="expression" dxfId="57" priority="108">
      <formula>D30=""</formula>
    </cfRule>
  </conditionalFormatting>
  <conditionalFormatting sqref="E30">
    <cfRule type="expression" dxfId="56" priority="107">
      <formula>E30=""</formula>
    </cfRule>
  </conditionalFormatting>
  <conditionalFormatting sqref="H34">
    <cfRule type="expression" dxfId="55" priority="67">
      <formula>H34=""</formula>
    </cfRule>
  </conditionalFormatting>
  <conditionalFormatting sqref="C30">
    <cfRule type="expression" dxfId="54" priority="118">
      <formula>C30=""</formula>
    </cfRule>
  </conditionalFormatting>
  <conditionalFormatting sqref="F30">
    <cfRule type="expression" dxfId="53" priority="117">
      <formula>F30=""</formula>
    </cfRule>
  </conditionalFormatting>
  <conditionalFormatting sqref="I34">
    <cfRule type="expression" dxfId="52" priority="66">
      <formula>I34=""</formula>
    </cfRule>
  </conditionalFormatting>
  <conditionalFormatting sqref="J34">
    <cfRule type="expression" dxfId="51" priority="65">
      <formula>J34=""</formula>
    </cfRule>
  </conditionalFormatting>
  <conditionalFormatting sqref="G34">
    <cfRule type="expression" dxfId="50" priority="68">
      <formula>G34=""</formula>
    </cfRule>
  </conditionalFormatting>
  <conditionalFormatting sqref="F36">
    <cfRule type="expression" dxfId="49" priority="70">
      <formula>F36=""</formula>
    </cfRule>
  </conditionalFormatting>
  <conditionalFormatting sqref="D34">
    <cfRule type="expression" dxfId="48" priority="63">
      <formula>D34=""</formula>
    </cfRule>
  </conditionalFormatting>
  <conditionalFormatting sqref="E34">
    <cfRule type="expression" dxfId="47" priority="61">
      <formula>E34=""</formula>
    </cfRule>
  </conditionalFormatting>
  <conditionalFormatting sqref="E104">
    <cfRule type="expression" dxfId="46" priority="59">
      <formula>E104=""</formula>
    </cfRule>
  </conditionalFormatting>
  <conditionalFormatting sqref="K34">
    <cfRule type="expression" dxfId="45" priority="64">
      <formula>K34=""</formula>
    </cfRule>
  </conditionalFormatting>
  <conditionalFormatting sqref="E108">
    <cfRule type="expression" dxfId="44" priority="58">
      <formula>E108=""</formula>
    </cfRule>
  </conditionalFormatting>
  <conditionalFormatting sqref="C34">
    <cfRule type="expression" dxfId="43" priority="73">
      <formula>C34=""</formula>
    </cfRule>
  </conditionalFormatting>
  <conditionalFormatting sqref="F34">
    <cfRule type="expression" dxfId="42" priority="72">
      <formula>F34=""</formula>
    </cfRule>
  </conditionalFormatting>
  <conditionalFormatting sqref="F37">
    <cfRule type="expression" dxfId="41" priority="69">
      <formula>F37=""</formula>
    </cfRule>
  </conditionalFormatting>
  <conditionalFormatting sqref="F35">
    <cfRule type="expression" dxfId="40" priority="71">
      <formula>F35=""</formula>
    </cfRule>
  </conditionalFormatting>
  <conditionalFormatting sqref="F82">
    <cfRule type="expression" dxfId="39" priority="43">
      <formula>F82="Název dílu"</formula>
    </cfRule>
  </conditionalFormatting>
  <conditionalFormatting sqref="C82">
    <cfRule type="expression" dxfId="38" priority="42">
      <formula>C82="Kód dílu"</formula>
    </cfRule>
  </conditionalFormatting>
  <conditionalFormatting sqref="F112">
    <cfRule type="expression" dxfId="37" priority="41">
      <formula>F112="Název dílu"</formula>
    </cfRule>
  </conditionalFormatting>
  <conditionalFormatting sqref="C112">
    <cfRule type="expression" dxfId="36" priority="40">
      <formula>C112="Kód dílu"</formula>
    </cfRule>
  </conditionalFormatting>
  <conditionalFormatting sqref="F130">
    <cfRule type="expression" dxfId="35" priority="39">
      <formula>F130="Název dílu"</formula>
    </cfRule>
  </conditionalFormatting>
  <conditionalFormatting sqref="C130">
    <cfRule type="expression" dxfId="34" priority="38">
      <formula>C130="Kód dílu"</formula>
    </cfRule>
  </conditionalFormatting>
  <conditionalFormatting sqref="F136">
    <cfRule type="expression" dxfId="33" priority="37">
      <formula>F136="Název dílu"</formula>
    </cfRule>
  </conditionalFormatting>
  <conditionalFormatting sqref="C136">
    <cfRule type="expression" dxfId="32" priority="36">
      <formula>C136="Kód dílu"</formula>
    </cfRule>
  </conditionalFormatting>
  <conditionalFormatting sqref="F142">
    <cfRule type="expression" dxfId="31" priority="31">
      <formula>F142="Název dílu"</formula>
    </cfRule>
  </conditionalFormatting>
  <conditionalFormatting sqref="C142">
    <cfRule type="expression" dxfId="30" priority="30">
      <formula>C142="Kód dílu"</formula>
    </cfRule>
  </conditionalFormatting>
  <conditionalFormatting sqref="F156">
    <cfRule type="expression" dxfId="29" priority="29">
      <formula>F156="Název dílu"</formula>
    </cfRule>
  </conditionalFormatting>
  <conditionalFormatting sqref="C156">
    <cfRule type="expression" dxfId="28" priority="28">
      <formula>C156="Kód dílu"</formula>
    </cfRule>
  </conditionalFormatting>
  <conditionalFormatting sqref="K22">
    <cfRule type="expression" dxfId="27" priority="5">
      <formula>K22=""</formula>
    </cfRule>
  </conditionalFormatting>
  <conditionalFormatting sqref="F22">
    <cfRule type="expression" dxfId="26" priority="13">
      <formula>F22=""</formula>
    </cfRule>
  </conditionalFormatting>
  <conditionalFormatting sqref="F23">
    <cfRule type="expression" dxfId="25" priority="12">
      <formula>F23=""</formula>
    </cfRule>
  </conditionalFormatting>
  <conditionalFormatting sqref="F24">
    <cfRule type="expression" dxfId="24" priority="11">
      <formula>F24=""</formula>
    </cfRule>
  </conditionalFormatting>
  <conditionalFormatting sqref="F25">
    <cfRule type="expression" dxfId="23" priority="10">
      <formula>F25=""</formula>
    </cfRule>
  </conditionalFormatting>
  <conditionalFormatting sqref="H22">
    <cfRule type="expression" dxfId="22" priority="8">
      <formula>H22=""</formula>
    </cfRule>
  </conditionalFormatting>
  <conditionalFormatting sqref="D22">
    <cfRule type="expression" dxfId="21" priority="4">
      <formula>D22=""</formula>
    </cfRule>
  </conditionalFormatting>
  <conditionalFormatting sqref="G22">
    <cfRule type="expression" dxfId="20" priority="9">
      <formula>G22=""</formula>
    </cfRule>
  </conditionalFormatting>
  <conditionalFormatting sqref="I22">
    <cfRule type="expression" dxfId="19" priority="7">
      <formula>I22=""</formula>
    </cfRule>
  </conditionalFormatting>
  <conditionalFormatting sqref="J22">
    <cfRule type="expression" dxfId="18" priority="6">
      <formula>J22=""</formula>
    </cfRule>
  </conditionalFormatting>
  <conditionalFormatting sqref="E22">
    <cfRule type="expression" dxfId="17" priority="3">
      <formula>E22=""</formula>
    </cfRule>
  </conditionalFormatting>
  <conditionalFormatting sqref="C22">
    <cfRule type="expression" dxfId="16" priority="2">
      <formula>C22=""</formula>
    </cfRule>
  </conditionalFormatting>
  <conditionalFormatting sqref="F72">
    <cfRule type="expression" dxfId="15" priority="1">
      <formula>F72=""</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6 F38 F42 F46 F50 F54 F58 F62 F66 F70 F74 F78 F84 F88 F92 F96 F100 F104 F108 F114 F118 F122 F126 F132 F138 F144 F148 F152 F30 F34 F22"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7 F39 F43 F47 F51 F55 F59 F63 F67 F71 F75 F79 F85 F89 F93 F97 F101 F105 F109 F115 F119 F123 F127 F133 F139 F145 F149 F153 F31 F35 F23" xr:uid="{00000000-0002-0000-0000-00000B000000}"/>
    <dataValidation allowBlank="1" showInputMessage="1" showErrorMessage="1" promptTitle="Výkaz výměr:" prompt="způsob stanovení množství položky, nebo odkaz na příslušnou přílohu dokumentace." sqref="F16 F20 F28 F32 F40 F44 F48 F52 F56 F60 F64 F68 F24 F76 F80 F86 F90 F94 F98 F102 F106 F110 F116 F120 F124 F128 F134 F140 F146 F150 F154 F36 F72"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135 F29 F41 F45 F49 F53 F57 F61 F65 F69 F73 F77 F81 F87 F91 F33 F99 F103 F107 F111 F117 F121 F125 F129 F37 F141 F147 F151 F155 F95 F21 F25" xr:uid="{00000000-0002-0000-0000-00000D000000}"/>
    <dataValidation type="list" allowBlank="1" showInputMessage="1" showErrorMessage="1" sqref="D14 D18 D26 D38 D42 D46 D50 D54 D58 D62 D66 D70 D74 D78 D84 D88 D92 D96 D100 D104 D108 D114 D118 D122 D126 D132 D138 D152 D144 D148 D30 D34 D22"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7"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d:\pw_data\ales.budsky\</vt:lpwstr>
  </property>
</Properties>
</file>