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.1 - Práce žel. svršek" sheetId="2" r:id="rId2"/>
    <sheet name="01.2 - Práce žel. spodek" sheetId="3" r:id="rId3"/>
    <sheet name="02.1 - Materiál" sheetId="4" r:id="rId4"/>
    <sheet name="02.2 - Manipulace a přepravy" sheetId="5" r:id="rId5"/>
    <sheet name="Pokyny pro vyplnění" sheetId="6" r:id="rId6"/>
  </sheets>
  <definedNames>
    <definedName name="_xlnm.Print_Area" localSheetId="0">'Rekapitulace zakázky'!$D$4:$AO$33,'Rekapitulace zakázky'!$C$39:$AQ$56</definedName>
    <definedName name="_xlnm.Print_Titles" localSheetId="0">'Rekapitulace zakázky'!$49:$49</definedName>
    <definedName name="_xlnm._FilterDatabase" localSheetId="1" hidden="1">'01.1 - Práce žel. svršek'!$C$78:$K$306</definedName>
    <definedName name="_xlnm.Print_Area" localSheetId="1">'01.1 - Práce žel. svršek'!$C$4:$J$36,'01.1 - Práce žel. svršek'!$C$42:$J$60,'01.1 - Práce žel. svršek'!$C$66:$K$306</definedName>
    <definedName name="_xlnm.Print_Titles" localSheetId="1">'01.1 - Práce žel. svršek'!$78:$78</definedName>
    <definedName name="_xlnm._FilterDatabase" localSheetId="2" hidden="1">'01.2 - Práce žel. spodek'!$C$77:$K$130</definedName>
    <definedName name="_xlnm.Print_Area" localSheetId="2">'01.2 - Práce žel. spodek'!$C$4:$J$36,'01.2 - Práce žel. spodek'!$C$42:$J$59,'01.2 - Práce žel. spodek'!$C$65:$K$130</definedName>
    <definedName name="_xlnm.Print_Titles" localSheetId="2">'01.2 - Práce žel. spodek'!$77:$77</definedName>
    <definedName name="_xlnm._FilterDatabase" localSheetId="3" hidden="1">'02.1 - Materiál'!$C$75:$K$211</definedName>
    <definedName name="_xlnm.Print_Area" localSheetId="3">'02.1 - Materiál'!$C$4:$J$36,'02.1 - Materiál'!$C$42:$J$57,'02.1 - Materiál'!$C$63:$K$211</definedName>
    <definedName name="_xlnm.Print_Titles" localSheetId="3">'02.1 - Materiál'!$75:$75</definedName>
    <definedName name="_xlnm._FilterDatabase" localSheetId="4" hidden="1">'02.2 - Manipulace a přepravy'!$C$76:$K$101</definedName>
    <definedName name="_xlnm.Print_Area" localSheetId="4">'02.2 - Manipulace a přepravy'!$C$4:$J$36,'02.2 - Manipulace a přepravy'!$C$42:$J$58,'02.2 - Manipulace a přepravy'!$C$64:$K$101</definedName>
    <definedName name="_xlnm.Print_Titles" localSheetId="4">'02.2 - Manipulace a přepravy'!$76:$76</definedName>
  </definedNames>
  <calcPr/>
</workbook>
</file>

<file path=xl/calcChain.xml><?xml version="1.0" encoding="utf-8"?>
<calcChain xmlns="http://schemas.openxmlformats.org/spreadsheetml/2006/main">
  <c i="1" r="AY55"/>
  <c r="AX55"/>
  <c i="5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5"/>
  <c i="5" r="BH79"/>
  <c r="F33"/>
  <c i="1" r="BC55"/>
  <c i="5" r="BG79"/>
  <c r="F32"/>
  <c i="1" r="BB55"/>
  <c i="5" r="BF79"/>
  <c r="J31"/>
  <c i="1" r="AW55"/>
  <c i="5" r="F31"/>
  <c i="1" r="BA55"/>
  <c i="5" r="T79"/>
  <c r="T78"/>
  <c r="T77"/>
  <c r="R79"/>
  <c r="R78"/>
  <c r="R77"/>
  <c r="P79"/>
  <c r="P78"/>
  <c r="P77"/>
  <c i="1" r="AU55"/>
  <c i="5" r="BK79"/>
  <c r="BK78"/>
  <c r="J78"/>
  <c r="BK77"/>
  <c r="J77"/>
  <c r="J56"/>
  <c r="J27"/>
  <c i="1" r="AG55"/>
  <c i="5" r="J79"/>
  <c r="BE79"/>
  <c r="J30"/>
  <c i="1" r="AV55"/>
  <c i="5" r="F30"/>
  <c i="1" r="AZ55"/>
  <c i="5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4"/>
  <c r="AX54"/>
  <c i="4"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4"/>
  <c i="4" r="BH77"/>
  <c r="F33"/>
  <c i="1" r="BC54"/>
  <c i="4" r="BG77"/>
  <c r="F32"/>
  <c i="1" r="BB54"/>
  <c i="4" r="BF77"/>
  <c r="J31"/>
  <c i="1" r="AW54"/>
  <c i="4" r="F31"/>
  <c i="1" r="BA54"/>
  <c i="4" r="T77"/>
  <c r="T76"/>
  <c r="R77"/>
  <c r="R76"/>
  <c r="P77"/>
  <c r="P76"/>
  <c i="1" r="AU54"/>
  <c i="4" r="BK77"/>
  <c r="BK76"/>
  <c r="J76"/>
  <c r="J56"/>
  <c r="J27"/>
  <c i="1" r="AG54"/>
  <c i="4" r="J77"/>
  <c r="BE77"/>
  <c r="J30"/>
  <c i="1" r="AV54"/>
  <c i="4" r="F30"/>
  <c i="1" r="AZ54"/>
  <c i="4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AY53"/>
  <c r="AX53"/>
  <c i="3"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T288"/>
  <c r="R289"/>
  <c r="R288"/>
  <c r="P289"/>
  <c r="P288"/>
  <c r="BK289"/>
  <c r="BK288"/>
  <c r="J288"/>
  <c r="J289"/>
  <c r="BE289"/>
  <c r="J59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<sst xmlns="http://schemas.openxmlformats.org/spreadsheetml/2006/main">
  <si>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</si>
  <si>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</si>
  <si>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</si>
  <si>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</si>
  <si>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</si>
  <si>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</si>
  <si>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</si>
  <si>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{701ad3e9-9d51-46f1-801c-7dae5ac81f36}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</si>
  <si>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</si>
  <si>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</si>
  <si>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</si>
  <si>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</si>
  <si>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</si>
  <si>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</si>
  <si>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</si>
  <si>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</si>
  <si>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</si>
  <si>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20181029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</si>
  <si>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</si>
  <si>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</si>
  <si>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Údržba, opravy a odstraňování závad u ST Brno</t>
  </si>
  <si>
    <t>KSO:</t>
  </si>
  <si>
    <t>CC-CZ:</t>
  </si>
  <si>
    <t>Místo:</t>
  </si>
  <si>
    <t>ST Brno</t>
  </si>
  <si>
    <t>Datum:</t>
  </si>
  <si>
    <t>28. 10. 2018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</si>
  <si>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</si>
  <si>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</si>
  <si>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</si>
  <si>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</si>
  <si>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</si>
  <si>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</si>
  <si>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</si>
  <si>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</si>
  <si>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</si>
  <si>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</si>
  <si>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</si>
  <si>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</si>
  <si>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</si>
  <si>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</si>
  <si>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</si>
  <si>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</si>
  <si>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</si>
  <si>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</si>
  <si>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</si>
  <si>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</si>
  <si>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</si>
  <si>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</si>
  <si>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</si>
  <si>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</si>
  <si>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</si>
  <si>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</si>
  <si>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</si>
  <si>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</si>
  <si>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</si>
  <si>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</si>
  <si>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</si>
  <si>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</si>
  <si>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</si>
  <si>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</si>
  <si>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</si>
  <si>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</si>
  <si>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</si>
  <si>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</si>
  <si>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</si>
  <si>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</si>
  <si>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</si>
  <si>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</si>
  <si>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</si>
  <si>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</si>
  <si>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</si>
  <si>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</si>
  <si>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</si>
  <si>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</si>
  <si>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</si>
  <si>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 žel. svršek</t>
  </si>
  <si>
    <t>STA</t>
  </si>
  <si>
    <t>1</t>
  </si>
  <si>
    <t>{626dfd0c-7b13-45d7-9c12-6042f7ea4196}</t>
  </si>
  <si>
    <t>2</t>
  </si>
  <si>
    <t>01.2</t>
  </si>
  <si>
    <t>Práce žel. spodek</t>
  </si>
  <si>
    <t>{af428710-7251-460c-aaed-b0d3a404ee16}</t>
  </si>
  <si>
    <t>02.1</t>
  </si>
  <si>
    <t>Materiál</t>
  </si>
  <si>
    <t>{2ddff964-e728-4984-a2e3-da5e52490209}</t>
  </si>
  <si>
    <t>02.2</t>
  </si>
  <si>
    <t>Manipulace a přepravy</t>
  </si>
  <si>
    <t>{bc1495cb-839f-46a2-b8a5-fa9b7cb4d46b}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</si>
  <si>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</si>
  <si>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</si>
  <si>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</si>
  <si>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</si>
  <si>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</si>
  <si>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</si>
  <si>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</si>
  <si>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01.1 - Práce žel. svršek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</si>
  <si>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</si>
  <si>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</si>
  <si>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</si>
  <si>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</si>
  <si>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</si>
  <si>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</si>
  <si>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</si>
  <si>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</si>
  <si>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</si>
  <si>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</si>
  <si>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</si>
  <si>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</si>
  <si>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</si>
  <si>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</si>
  <si>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</si>
  <si>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</si>
  <si>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</si>
  <si>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</si>
  <si>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</si>
  <si>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</si>
  <si>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</si>
  <si>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</si>
  <si>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</si>
  <si>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</si>
  <si>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</si>
  <si>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</si>
  <si>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</si>
  <si>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</si>
  <si>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</si>
  <si>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</si>
  <si>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</si>
  <si>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2018</t>
  </si>
  <si>
    <t>4</t>
  </si>
  <si>
    <t>-1924580632</t>
  </si>
  <si>
    <t>5901005020</t>
  </si>
  <si>
    <t>Měření geometrických parametrů měřícím vozíkem ve výhybce. Poznámka: 1. V cenách jsou započteny náklady na měření provozních odchylek dle ČSN, zpracování a předání tištěných výstupů objednateli.</t>
  </si>
  <si>
    <t>m</t>
  </si>
  <si>
    <t>-110239190</t>
  </si>
  <si>
    <t>3</t>
  </si>
  <si>
    <t>5905010010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</si>
  <si>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</si>
  <si>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m2</t>
  </si>
  <si>
    <t>1291977556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</si>
  <si>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</si>
  <si>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stezky.2. V cenách nejsou obsaženy náklady na doplnění a úpravu štěrkodrtě.</t>
  </si>
  <si>
    <t>-804405495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</si>
  <si>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</si>
  <si>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stezky.2. V cenách nejsou obsaženy náklady na doplnění a úpravu štěrkodrtě.</t>
  </si>
  <si>
    <t>-1660849039</t>
  </si>
  <si>
    <t>6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</si>
  <si>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</si>
  <si>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</si>
  <si>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-1672233332</t>
  </si>
  <si>
    <t>7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</si>
  <si>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</si>
  <si>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</si>
  <si>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21651090</t>
  </si>
  <si>
    <t>8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</si>
  <si>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</si>
  <si>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</si>
  <si>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-385101146</t>
  </si>
  <si>
    <t>9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</si>
  <si>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</si>
  <si>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</si>
  <si>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-440126588</t>
  </si>
  <si>
    <t>10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</si>
  <si>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</si>
  <si>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</si>
  <si>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1129909683</t>
  </si>
  <si>
    <t>11</t>
  </si>
  <si>
    <t>5905025010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</si>
  <si>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</si>
  <si>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m3</t>
  </si>
  <si>
    <t>-423471411</t>
  </si>
  <si>
    <t>12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</si>
  <si>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</si>
  <si>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</si>
  <si>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281914197</t>
  </si>
  <si>
    <t>13</t>
  </si>
  <si>
    <t>5905050050</t>
  </si>
  <si>
    <t>Souvislá výměna KL se snesením KR koleje pražce betonové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</si>
  <si>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1673470672</t>
  </si>
  <si>
    <t>14</t>
  </si>
  <si>
    <t>5905050060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</si>
  <si>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</si>
  <si>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-796193461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</si>
  <si>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</si>
  <si>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</si>
  <si>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-87189572</t>
  </si>
  <si>
    <t>16</t>
  </si>
  <si>
    <t>5905050080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</si>
  <si>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</si>
  <si>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-357548018</t>
  </si>
  <si>
    <t>17</t>
  </si>
  <si>
    <t>5905050210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</si>
  <si>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</si>
  <si>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480264148</t>
  </si>
  <si>
    <t>18</t>
  </si>
  <si>
    <t>5905050220</t>
  </si>
  <si>
    <t>Souvislá výměna KL se snesením KR výhybky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</si>
  <si>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-1938822199</t>
  </si>
  <si>
    <t>19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</si>
  <si>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</si>
  <si>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nakladačem.2. V cenách nejsou obsaženy náklady na dodávku kameniva.</t>
  </si>
  <si>
    <t>-1391666036</t>
  </si>
  <si>
    <t>20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</si>
  <si>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</si>
  <si>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nakladačem.2. V cenách nejsou obsaženy náklady na dodávku kameniva.</t>
  </si>
  <si>
    <t>-2057023220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</si>
  <si>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</si>
  <si>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</si>
  <si>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2122288327</t>
  </si>
  <si>
    <t>22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</si>
  <si>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</si>
  <si>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nakladačem.2. V cenách nejsou obsaženy náklady na dodávku kameniva.</t>
  </si>
  <si>
    <t>1087369644</t>
  </si>
  <si>
    <t>23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</si>
  <si>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</si>
  <si>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</si>
  <si>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-1541455205</t>
  </si>
  <si>
    <t>24</t>
  </si>
  <si>
    <t>5905110020</t>
  </si>
  <si>
    <t>Snížení KL pod patou kolejnice ve výhybce. Poznámka: 1. V cenách jsou započteny náklady na snížení KL pod patrou kolejnice ručně vidlemi.2. V cenách nejsou obsaženy náklady na doplnění a dodávku kameniva.</t>
  </si>
  <si>
    <t>1893832526</t>
  </si>
  <si>
    <t>25</t>
  </si>
  <si>
    <t>5905115010</t>
  </si>
  <si>
    <t>Příplatek za úpravu nadvýšení KL v oblouku o malém poloměru. Poznámka: 1. V cenách jsou započteny náklady na úpravu nadvýšení KL ručně.2. V cenách nejsou obsaženy náklady na doplnění a zřízení nadvýšení z vozů a na dodávku kameniva.</t>
  </si>
  <si>
    <t>909874106</t>
  </si>
  <si>
    <t>26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</si>
  <si>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</si>
  <si>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</si>
  <si>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kus</t>
  </si>
  <si>
    <t>-668218182</t>
  </si>
  <si>
    <t>27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</si>
  <si>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</si>
  <si>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</si>
  <si>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-1981126642</t>
  </si>
  <si>
    <t>28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</si>
  <si>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</si>
  <si>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</si>
  <si>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-1169394162</t>
  </si>
  <si>
    <t>29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</si>
  <si>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</si>
  <si>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</si>
  <si>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-2694985</t>
  </si>
  <si>
    <t>30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</si>
  <si>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</si>
  <si>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</si>
  <si>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-875338473</t>
  </si>
  <si>
    <t>31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</si>
  <si>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</si>
  <si>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</si>
  <si>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871979257</t>
  </si>
  <si>
    <t>32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</si>
  <si>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</si>
  <si>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</si>
  <si>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1076344467</t>
  </si>
  <si>
    <t>33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</si>
  <si>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</si>
  <si>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</si>
  <si>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25646802</t>
  </si>
  <si>
    <t>34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</si>
  <si>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</si>
  <si>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</si>
  <si>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1168077518</t>
  </si>
  <si>
    <t>35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</si>
  <si>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</si>
  <si>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</si>
  <si>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-762750263</t>
  </si>
  <si>
    <t>36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</si>
  <si>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</si>
  <si>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</si>
  <si>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1434795672</t>
  </si>
  <si>
    <t>37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</si>
  <si>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</si>
  <si>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</si>
  <si>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1850366266</t>
  </si>
  <si>
    <t>38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</si>
  <si>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</si>
  <si>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</si>
  <si>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95786024</t>
  </si>
  <si>
    <t>39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</si>
  <si>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</si>
  <si>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</si>
  <si>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1024933163</t>
  </si>
  <si>
    <t>40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</si>
  <si>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</si>
  <si>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KL.2. V cenách nejsou obsaženy náklady na podbití pražce, doplnění a dodávku kameniva.</t>
  </si>
  <si>
    <t>703197573</t>
  </si>
  <si>
    <t>41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</si>
  <si>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</si>
  <si>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KL.2. V cenách nejsou obsaženy náklady na podbití pražce, doplnění a dodávku kameniva.</t>
  </si>
  <si>
    <t>-10787777</t>
  </si>
  <si>
    <t>42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</si>
  <si>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</si>
  <si>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KL.2. V cenách nejsou obsaženy náklady na podbití pražce, doplnění a dodávku kameniva.</t>
  </si>
  <si>
    <t>1044716620</t>
  </si>
  <si>
    <t>43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</si>
  <si>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</si>
  <si>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KR.2. V cenách nejsou obsaženy náklady na dodávku materiálu.</t>
  </si>
  <si>
    <t>-1507021431</t>
  </si>
  <si>
    <t>44</t>
  </si>
  <si>
    <t>5906130080</t>
  </si>
  <si>
    <t>Montáž kolejového roštu v ose koleje pražce dřevěné nevystrojené tv. S49 rozdělení "d". Poznámka: 1. V cenách jsou započteny náklady na vrtání pražců dřevěných nevystrojených, manipulaci a montáž KR.2. V cenách nejsou obsaženy náklady na dodávku materiálu.</t>
  </si>
  <si>
    <t>1815773721</t>
  </si>
  <si>
    <t>45</t>
  </si>
  <si>
    <t>5906130090</t>
  </si>
  <si>
    <t>Montáž kolejového roštu v ose koleje pražce dřevěné nevystrojené tv. S49 rozdělení "u". Poznámka: 1. V cenách jsou započteny náklady na vrtání pražců dřevěných nevystrojených, manipulaci a montáž KR.2. V cenách nejsou obsaženy náklady na dodávku materiálu.</t>
  </si>
  <si>
    <t>1677594882</t>
  </si>
  <si>
    <t>46</t>
  </si>
  <si>
    <t>5906130320</t>
  </si>
  <si>
    <t>Montáž kolejového roštu v ose koleje pražce betonové vystrojené tv. UIC60 rozdělení "c". Poznámka: 1. V cenách jsou započteny náklady na vrtání pražců dřevěných nevystrojených, manipulaci a montáž KR.2. V cenách nejsou obsaženy náklady na dodávku materiálu.</t>
  </si>
  <si>
    <t>1872045095</t>
  </si>
  <si>
    <t>47</t>
  </si>
  <si>
    <t>5906130330</t>
  </si>
  <si>
    <t>Montáž kolejového roštu v ose koleje pražce betonové vystrojené tv. UIC60 rozdělení "d". Poznámka: 1. V cenách jsou započteny náklady na vrtání pražců dřevěných nevystrojených, manipulaci a montáž KR.2. V cenách nejsou obsaženy náklady na dodávku materiálu.</t>
  </si>
  <si>
    <t>488861974</t>
  </si>
  <si>
    <t>48</t>
  </si>
  <si>
    <t>5906130340</t>
  </si>
  <si>
    <t>Montáž kolejového roštu v ose koleje pražce betonové vystrojené tv. UIC60 rozdělení "u". Poznámka: 1. V cenách jsou započteny náklady na vrtání pražců dřevěných nevystrojených, manipulaci a montáž KR.2. V cenách nejsou obsaženy náklady na dodávku materiálu.</t>
  </si>
  <si>
    <t>-1784726632</t>
  </si>
  <si>
    <t>49</t>
  </si>
  <si>
    <t>5906130350</t>
  </si>
  <si>
    <t>Montáž kolejového roštu v ose koleje pražce betonové vystrojené tv. R65 rozdělení "c". Poznámka: 1. V cenách jsou započteny náklady na vrtání pražců dřevěných nevystrojených, manipulaci a montáž KR.2. V cenách nejsou obsaženy náklady na dodávku materiálu.</t>
  </si>
  <si>
    <t>-520073926</t>
  </si>
  <si>
    <t>50</t>
  </si>
  <si>
    <t>5906130360</t>
  </si>
  <si>
    <t>Montáž kolejového roštu v ose koleje pražce betonové vystrojené tv. R65 rozdělení "d". Poznámka: 1. V cenách jsou započteny náklady na vrtání pražců dřevěných nevystrojených, manipulaci a montáž KR.2. V cenách nejsou obsaženy náklady na dodávku materiálu.</t>
  </si>
  <si>
    <t>1601604681</t>
  </si>
  <si>
    <t>51</t>
  </si>
  <si>
    <t>5906130370</t>
  </si>
  <si>
    <t>Montáž kolejového roštu v ose koleje pražce betonové vystrojené tv. R65 rozdělení "u". Poznámka: 1. V cenách jsou započteny náklady na vrtání pražců dřevěných nevystrojených, manipulaci a montáž KR.2. V cenách nejsou obsaženy náklady na dodávku materiálu.</t>
  </si>
  <si>
    <t>1896207705</t>
  </si>
  <si>
    <t>52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</si>
  <si>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</si>
  <si>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KR.2. V cenách nejsou obsaženy náklady na dodávku materiálu.</t>
  </si>
  <si>
    <t>1142286593</t>
  </si>
  <si>
    <t>53</t>
  </si>
  <si>
    <t>5906130390</t>
  </si>
  <si>
    <t>Montáž kolejového roštu v ose koleje pražce betonové vystrojené tv. S49 rozdělení "d". Poznámka: 1. V cenách jsou započteny náklady na vrtání pražců dřevěných nevystrojených, manipulaci a montáž KR.2. V cenách nejsou obsaženy náklady na dodávku materiálu.</t>
  </si>
  <si>
    <t>-1149144226</t>
  </si>
  <si>
    <t>54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</si>
  <si>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</si>
  <si>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KR.2. V cenách nejsou obsaženy náklady na dodávku materiálu.</t>
  </si>
  <si>
    <t>-2057360620</t>
  </si>
  <si>
    <t>55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</si>
  <si>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</si>
  <si>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</si>
  <si>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-27207681</t>
  </si>
  <si>
    <t>56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</si>
  <si>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</si>
  <si>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</si>
  <si>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1594855399</t>
  </si>
  <si>
    <t>57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</si>
  <si>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</si>
  <si>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</si>
  <si>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-2139553975</t>
  </si>
  <si>
    <t>58</t>
  </si>
  <si>
    <t>5906135180</t>
  </si>
  <si>
    <t>Demontáž kolejového roštu koleje na úložišti pražce betonové tv. R65 rozdělení "e".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</si>
  <si>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1466040214</t>
  </si>
  <si>
    <t>59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</si>
  <si>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</si>
  <si>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</si>
  <si>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145427829</t>
  </si>
  <si>
    <t>60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</si>
  <si>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</si>
  <si>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</si>
  <si>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1787157331</t>
  </si>
  <si>
    <t>61</t>
  </si>
  <si>
    <t>5906140060</t>
  </si>
  <si>
    <t>Demontáž kolejového roštu koleje v ose koleje pražce dřevěné tv. R65 rozdělení "e".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</si>
  <si>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-648845259</t>
  </si>
  <si>
    <t>62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</si>
  <si>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</si>
  <si>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</si>
  <si>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-1108912346</t>
  </si>
  <si>
    <t>63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</si>
  <si>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</si>
  <si>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</si>
  <si>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374120486</t>
  </si>
  <si>
    <t>64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</si>
  <si>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</si>
  <si>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</si>
  <si>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-132713628</t>
  </si>
  <si>
    <t>65</t>
  </si>
  <si>
    <t>5906140095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</si>
  <si>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</si>
  <si>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1791578868</t>
  </si>
  <si>
    <t>66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</si>
  <si>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</si>
  <si>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</si>
  <si>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-1672517177</t>
  </si>
  <si>
    <t>67</t>
  </si>
  <si>
    <t>5906140110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</si>
  <si>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</si>
  <si>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-905578012</t>
  </si>
  <si>
    <t>68</t>
  </si>
  <si>
    <t>5906140150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</si>
  <si>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</si>
  <si>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476007112</t>
  </si>
  <si>
    <t>69</t>
  </si>
  <si>
    <t>5906140180</t>
  </si>
  <si>
    <t>Demontáž kolejového roštu koleje v ose koleje pražce betonové tv. R65 rozdělení "e".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</si>
  <si>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-848620795</t>
  </si>
  <si>
    <t>70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</si>
  <si>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</si>
  <si>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</si>
  <si>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1639895796</t>
  </si>
  <si>
    <t>71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</si>
  <si>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</si>
  <si>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</si>
  <si>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-710976197</t>
  </si>
  <si>
    <t>72</t>
  </si>
  <si>
    <t>5906140210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</si>
  <si>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</si>
  <si>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253977831</t>
  </si>
  <si>
    <t>73</t>
  </si>
  <si>
    <t>5906140220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</si>
  <si>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</si>
  <si>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-1944531036</t>
  </si>
  <si>
    <t>74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</si>
  <si>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</si>
  <si>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</si>
  <si>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1182984096</t>
  </si>
  <si>
    <t>75</t>
  </si>
  <si>
    <t>5906140243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</si>
  <si>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</si>
  <si>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542697281</t>
  </si>
  <si>
    <t>76</t>
  </si>
  <si>
    <t>5906140250</t>
  </si>
  <si>
    <t>Demontáž kolejového roštu koleje v ose koleje pražce ocelové válcované tv. T nebo A válcované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</si>
  <si>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1415264086</t>
  </si>
  <si>
    <t>77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</si>
  <si>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</si>
  <si>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</si>
  <si>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-411118788</t>
  </si>
  <si>
    <t>78</t>
  </si>
  <si>
    <t>5907010060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</si>
  <si>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</si>
  <si>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380304476</t>
  </si>
  <si>
    <t>79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</si>
  <si>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</si>
  <si>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</si>
  <si>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-1591016924</t>
  </si>
  <si>
    <t>80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</si>
  <si>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</si>
  <si>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</si>
  <si>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-1585356457</t>
  </si>
  <si>
    <t>81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</si>
  <si>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</si>
  <si>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</si>
  <si>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-767254704</t>
  </si>
  <si>
    <t>82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</si>
  <si>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</si>
  <si>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</si>
  <si>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524706837</t>
  </si>
  <si>
    <t>83</t>
  </si>
  <si>
    <t>5907025385</t>
  </si>
  <si>
    <t>Výměna kolejnicových pásů současně s výměnou kompletů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</si>
  <si>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111584975</t>
  </si>
  <si>
    <t>84</t>
  </si>
  <si>
    <t>5907025405</t>
  </si>
  <si>
    <t>Výměna kolejnicových pásů současně s výměnou kompletů a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</si>
  <si>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-705919696</t>
  </si>
  <si>
    <t>85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</si>
  <si>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</si>
  <si>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</si>
  <si>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1613203665</t>
  </si>
  <si>
    <t>86</t>
  </si>
  <si>
    <t>5907025420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</si>
  <si>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</si>
  <si>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1518824721</t>
  </si>
  <si>
    <t>87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</si>
  <si>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</si>
  <si>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</si>
  <si>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-1671457887</t>
  </si>
  <si>
    <t>88</t>
  </si>
  <si>
    <t>5907025480</t>
  </si>
  <si>
    <t>Výměna kolejnicových pásů současně s výměnou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</si>
  <si>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-2032181372</t>
  </si>
  <si>
    <t>89</t>
  </si>
  <si>
    <t>5907025490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</si>
  <si>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</si>
  <si>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-760927656</t>
  </si>
  <si>
    <t>90</t>
  </si>
  <si>
    <t>5907025495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</si>
  <si>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</si>
  <si>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1256889448</t>
  </si>
  <si>
    <t>91</t>
  </si>
  <si>
    <t>5907025497</t>
  </si>
  <si>
    <t>Výměna kolejnicových pásů současně s výměnou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</si>
  <si>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-1670109815</t>
  </si>
  <si>
    <t>92</t>
  </si>
  <si>
    <t>5907025605</t>
  </si>
  <si>
    <t>Výměna kolejnicových pásů současně s výměnou kompletů, vodicích vložek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</si>
  <si>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1376863042</t>
  </si>
  <si>
    <t>93</t>
  </si>
  <si>
    <t>5907025615</t>
  </si>
  <si>
    <t>Výměna kolejnicových pásů současně s výměnou kompletů, vodicích vložek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</si>
  <si>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-434720683</t>
  </si>
  <si>
    <t>94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</si>
  <si>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</si>
  <si>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</si>
  <si>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-1142858590</t>
  </si>
  <si>
    <t>95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</si>
  <si>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</si>
  <si>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</si>
  <si>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-1877377842</t>
  </si>
  <si>
    <t>96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</si>
  <si>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</si>
  <si>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</si>
  <si>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625430764</t>
  </si>
  <si>
    <t>97</t>
  </si>
  <si>
    <t>5907050010</t>
  </si>
  <si>
    <t>Dělení kolejnic řezáním nebo rozbroušením tv. UIC60 nebo R65. Poznámka: 1. V cenách jsou započteny náklady na manipulaci podložení, označení a provedení řezu kolejnice.</t>
  </si>
  <si>
    <t>-468988251</t>
  </si>
  <si>
    <t>98</t>
  </si>
  <si>
    <t>5907050020</t>
  </si>
  <si>
    <t>Dělení kolejnic řezáním nebo rozbroušením tv. S49. Poznámka: 1. V cenách jsou započteny náklady na manipulaci podložení, označení a provedení řezu kolejnice.</t>
  </si>
  <si>
    <t>1398813011</t>
  </si>
  <si>
    <t>99</t>
  </si>
  <si>
    <t>5907050110</t>
  </si>
  <si>
    <t>Dělení kolejnic kyslíkem tv. UIC60 nebo R65. Poznámka: 1. V cenách jsou započteny náklady na manipulaci podložení, označení a provedení řezu kolejnice.</t>
  </si>
  <si>
    <t>484014399</t>
  </si>
  <si>
    <t>100</t>
  </si>
  <si>
    <t>5907050120</t>
  </si>
  <si>
    <t>Dělení kolejnic kyslíkem tv. S49. Poznámka: 1. V cenách jsou započteny náklady na manipulaci podložení, označení a provedení řezu kolejnice.</t>
  </si>
  <si>
    <t>-1124002584</t>
  </si>
  <si>
    <t>101</t>
  </si>
  <si>
    <t>5907055010</t>
  </si>
  <si>
    <t>Vrtání kolejnic otvor o průměru do 10 mm. Poznámka: 1. V cenách jsou započteny náklady na manipulaci podložení, označení a provedení vrtu ve stojině kolejnice.</t>
  </si>
  <si>
    <t>1113436137</t>
  </si>
  <si>
    <t>102</t>
  </si>
  <si>
    <t>5907055020</t>
  </si>
  <si>
    <t>Vrtání kolejnic otvor o průměru přes 10 do 23 mm. Poznámka: 1. V cenách jsou započteny náklady na manipulaci podložení, označení a provedení vrtu ve stojině kolejnice.</t>
  </si>
  <si>
    <t>783133188</t>
  </si>
  <si>
    <t>103</t>
  </si>
  <si>
    <t>5907055030</t>
  </si>
  <si>
    <t>Vrtání kolejnic otvor o průměru přes 23 mm. Poznámka: 1. V cenách jsou započteny náklady na manipulaci podložení, označení a provedení vrtu ve stojině kolejnice.</t>
  </si>
  <si>
    <t>-2042815520</t>
  </si>
  <si>
    <t>104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</si>
  <si>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</si>
  <si>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</si>
  <si>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styk</t>
  </si>
  <si>
    <t>-711216533</t>
  </si>
  <si>
    <t>105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</si>
  <si>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</si>
  <si>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</si>
  <si>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-1353029904</t>
  </si>
  <si>
    <t>106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</si>
  <si>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</si>
  <si>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</si>
  <si>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-1378864285</t>
  </si>
  <si>
    <t>107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</si>
  <si>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</si>
  <si>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</si>
  <si>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</si>
  <si>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-390622087</t>
  </si>
  <si>
    <t>108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</si>
  <si>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</si>
  <si>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prostředek.2. V cenách nejsou obsaženy náklady na vrtání pražce a dodávku materiálu.</t>
  </si>
  <si>
    <t>505989582</t>
  </si>
  <si>
    <t>109</t>
  </si>
  <si>
    <t>5908052010</t>
  </si>
  <si>
    <t>Výměna podložky pryžové pod patu kolejnice. Poznámka: 1. V cenách jsou započteny náklady na demontáž upevňovadel, výměnu součásti, montáž upevňovadel a ošetření součástí mazivem.2. V cenách nejsou obsaženy náklady na dodávku materiálu.</t>
  </si>
  <si>
    <t>771311840</t>
  </si>
  <si>
    <t>110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</si>
  <si>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</si>
  <si>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mazivem.2. V cenách nejsou obsaženy náklady na dodávku materiálu.</t>
  </si>
  <si>
    <t>1235023653</t>
  </si>
  <si>
    <t>111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</si>
  <si>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</si>
  <si>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</si>
  <si>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-509402206</t>
  </si>
  <si>
    <t>112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</si>
  <si>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</si>
  <si>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</si>
  <si>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-630464838</t>
  </si>
  <si>
    <t>113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</si>
  <si>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</si>
  <si>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</si>
  <si>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-1673299209</t>
  </si>
  <si>
    <t>114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</si>
  <si>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</si>
  <si>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</si>
  <si>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1240605537</t>
  </si>
  <si>
    <t>115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</si>
  <si>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</si>
  <si>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</si>
  <si>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1478069429</t>
  </si>
  <si>
    <t>116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</si>
  <si>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</si>
  <si>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</si>
  <si>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1536158998</t>
  </si>
  <si>
    <t>117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</si>
  <si>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</si>
  <si>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</si>
  <si>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-403660764</t>
  </si>
  <si>
    <t>118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</si>
  <si>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</si>
  <si>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</si>
  <si>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1008097358</t>
  </si>
  <si>
    <t>119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</si>
  <si>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</si>
  <si>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</si>
  <si>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1684466134</t>
  </si>
  <si>
    <t>120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</si>
  <si>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</si>
  <si>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</si>
  <si>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-654024509</t>
  </si>
  <si>
    <t>121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</si>
  <si>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</si>
  <si>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</si>
  <si>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882514472</t>
  </si>
  <si>
    <t>122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</si>
  <si>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</si>
  <si>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</si>
  <si>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-2005171446</t>
  </si>
  <si>
    <t>123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</si>
  <si>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</si>
  <si>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</si>
  <si>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-1165488566</t>
  </si>
  <si>
    <t>124</t>
  </si>
  <si>
    <t>5909015510</t>
  </si>
  <si>
    <t>Příplatek k cenám za podbití dvojčitých pražců</t>
  </si>
  <si>
    <t>1493001032</t>
  </si>
  <si>
    <t>125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</si>
  <si>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</si>
  <si>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</si>
  <si>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-2033124906</t>
  </si>
  <si>
    <t>126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</si>
  <si>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</si>
  <si>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</si>
  <si>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1147349914</t>
  </si>
  <si>
    <t>127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</si>
  <si>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</si>
  <si>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</si>
  <si>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-683762282</t>
  </si>
  <si>
    <t>128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</si>
  <si>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</si>
  <si>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</si>
  <si>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687259339</t>
  </si>
  <si>
    <t>129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</si>
  <si>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</si>
  <si>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</si>
  <si>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1581867084</t>
  </si>
  <si>
    <t>130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</si>
  <si>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</si>
  <si>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</si>
  <si>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360473475</t>
  </si>
  <si>
    <t>131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</si>
  <si>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</si>
  <si>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</si>
  <si>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-522556562</t>
  </si>
  <si>
    <t>132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</si>
  <si>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</si>
  <si>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</si>
  <si>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-828822795</t>
  </si>
  <si>
    <t>133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</si>
  <si>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</si>
  <si>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</si>
  <si>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1561217927</t>
  </si>
  <si>
    <t>134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</si>
  <si>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</si>
  <si>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</si>
  <si>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</si>
  <si>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-693917204</t>
  </si>
  <si>
    <t>135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</si>
  <si>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</si>
  <si>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</si>
  <si>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-1210003618</t>
  </si>
  <si>
    <t>136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</si>
  <si>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</si>
  <si>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</si>
  <si>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-1445684562</t>
  </si>
  <si>
    <t>137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</si>
  <si>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</si>
  <si>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</si>
  <si>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-1952982847</t>
  </si>
  <si>
    <t>138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</si>
  <si>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</si>
  <si>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</si>
  <si>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-68055121</t>
  </si>
  <si>
    <t>139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</si>
  <si>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</si>
  <si>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</si>
  <si>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614581188</t>
  </si>
  <si>
    <t>140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</si>
  <si>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</si>
  <si>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</si>
  <si>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1184864667</t>
  </si>
  <si>
    <t>141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</si>
  <si>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</si>
  <si>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</si>
  <si>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1267810300</t>
  </si>
  <si>
    <t>142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</si>
  <si>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</si>
  <si>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</si>
  <si>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-644995448</t>
  </si>
  <si>
    <t>143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</si>
  <si>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</si>
  <si>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</si>
  <si>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-1080057877</t>
  </si>
  <si>
    <t>144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</si>
  <si>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</si>
  <si>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</si>
  <si>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248744399</t>
  </si>
  <si>
    <t>145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</si>
  <si>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</si>
  <si>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</si>
  <si>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989658018</t>
  </si>
  <si>
    <t>146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</si>
  <si>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</si>
  <si>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měřidly.2. V cenách nejsou obsaženy náklady na kontrolu svaru ultrazvukem, podbití pražců a demontáž styku.</t>
  </si>
  <si>
    <t>-1861803154</t>
  </si>
  <si>
    <t>147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</si>
  <si>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</si>
  <si>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měřidly.2. V cenách nejsou obsaženy náklady na kontrolu svaru ultrazvukem, podbití pražců a demontáž styku.</t>
  </si>
  <si>
    <t>660392065</t>
  </si>
  <si>
    <t>148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</si>
  <si>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</si>
  <si>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měřidly.2. V cenách nejsou obsaženy náklady na kontrolu svaru ultrazvukem, podbití pražců a demontáž styku.</t>
  </si>
  <si>
    <t>249186683</t>
  </si>
  <si>
    <t>149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</si>
  <si>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</si>
  <si>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</si>
  <si>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1438050358</t>
  </si>
  <si>
    <t>150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</si>
  <si>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</si>
  <si>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</si>
  <si>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1090425423</t>
  </si>
  <si>
    <t>151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</si>
  <si>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</si>
  <si>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</si>
  <si>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727248522</t>
  </si>
  <si>
    <t>152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</si>
  <si>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</si>
  <si>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</si>
  <si>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1162544824</t>
  </si>
  <si>
    <t>153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</si>
  <si>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</si>
  <si>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</si>
  <si>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-916783176</t>
  </si>
  <si>
    <t>154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</si>
  <si>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</si>
  <si>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</si>
  <si>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1824481405</t>
  </si>
  <si>
    <t>155</t>
  </si>
  <si>
    <t>5910040340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</si>
  <si>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</si>
  <si>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-1872483427</t>
  </si>
  <si>
    <t>156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</si>
  <si>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</si>
  <si>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</si>
  <si>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262405130</t>
  </si>
  <si>
    <t>157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</si>
  <si>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</si>
  <si>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</si>
  <si>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-259685760</t>
  </si>
  <si>
    <t>158</t>
  </si>
  <si>
    <t>5910040440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</si>
  <si>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dokumentace.2. V cenách nejsou obsaženy náklady na demontáž kolejnicových spojek.</t>
  </si>
  <si>
    <t>663625366</t>
  </si>
  <si>
    <t>159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</si>
  <si>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</si>
  <si>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</si>
  <si>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52642270</t>
  </si>
  <si>
    <t>160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</si>
  <si>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</si>
  <si>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</si>
  <si>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720426410</t>
  </si>
  <si>
    <t>161</t>
  </si>
  <si>
    <t>5910045040</t>
  </si>
  <si>
    <t>Zajištění polohy kolejnice bočními válečkovými opěrkami rozdělení pražců "e". Poznámka: 1. V cenách jsou započteny náklady na montáž a demontáž bočních opěrek v oblouku o malém poloměru.</t>
  </si>
  <si>
    <t>895269218</t>
  </si>
  <si>
    <t>162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</si>
  <si>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</si>
  <si>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zkrácení.2. V cenách nejsou obsaženy náklady na demontáž spojek.</t>
  </si>
  <si>
    <t>1799572137</t>
  </si>
  <si>
    <t>163</t>
  </si>
  <si>
    <t>5910050020</t>
  </si>
  <si>
    <t>Umožnění volné dilatace dílů výhybek demontáž upevňovadel výhybka II. generace. Poznámka: 1. V cenách jsou započteny náklady na uvolnění dílů výhybky a jejich rovnoměrné prodloužení nebo zkrácení.2. V cenách nejsou obsaženy náklady na demontáž spojek.</t>
  </si>
  <si>
    <t>1247418821</t>
  </si>
  <si>
    <t>164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</si>
  <si>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</si>
  <si>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zkrácení.2. V cenách nejsou obsaženy náklady na demontáž spojek.</t>
  </si>
  <si>
    <t>-7589434</t>
  </si>
  <si>
    <t>165</t>
  </si>
  <si>
    <t>5910050120</t>
  </si>
  <si>
    <t>Umožnění volné dilatace dílů výhybek montáž upevňovadel výhybka II. generace. Poznámka: 1. V cenách jsou započteny náklady na uvolnění dílů výhybky a jejich rovnoměrné prodloužení nebo zkrácení.2. V cenách nejsou obsaženy náklady na demontáž spojek.</t>
  </si>
  <si>
    <t>1867777444</t>
  </si>
  <si>
    <t>166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</si>
  <si>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</si>
  <si>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mazivem.2. V cenách nejsou započteny náklady na dodávku dílů, dělení kolejnic, zřízení svaru, demontáž a montáž opěrek a styků.</t>
  </si>
  <si>
    <t>1719257457</t>
  </si>
  <si>
    <t>167</t>
  </si>
  <si>
    <t>5911029020</t>
  </si>
  <si>
    <t>Výměna jazyka a opornice výhybky jednoduché s jedním čelisťovým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mazivem.2. V cenách nejsou započteny náklady na dodávku dílů, dělení kolejnic, zřízení svaru, demontáž a montáž opěrek a styků.</t>
  </si>
  <si>
    <t>1165314293</t>
  </si>
  <si>
    <t>168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</si>
  <si>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</si>
  <si>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mazivem.2. V cenách nejsou započteny náklady na dodávku dílů, dělení kolejnic, zřízení svaru, demontáž a montáž opěrek a styků.</t>
  </si>
  <si>
    <t>1536181839</t>
  </si>
  <si>
    <t>169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</si>
  <si>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</si>
  <si>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zkoušky.2. V cenách nejsou obsaženy náklady na dodávku materiálu, dělení kolejnic, zřízení svaru, demontáž a montáž styků.</t>
  </si>
  <si>
    <t>t</t>
  </si>
  <si>
    <t>1449602963</t>
  </si>
  <si>
    <t>170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</si>
  <si>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</si>
  <si>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zkoušky.2. V cenách nejsou obsaženy náklady na dodávku materiálu, dělení kolejnic, zřízení svaru, demontáž a montáž styků.</t>
  </si>
  <si>
    <t>2062036542</t>
  </si>
  <si>
    <t>171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</si>
  <si>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</si>
  <si>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</si>
  <si>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-1614261161</t>
  </si>
  <si>
    <t>172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</si>
  <si>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</si>
  <si>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</si>
  <si>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-2857623</t>
  </si>
  <si>
    <t>173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</si>
  <si>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</si>
  <si>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</si>
  <si>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-1795608267</t>
  </si>
  <si>
    <t>174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</si>
  <si>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</si>
  <si>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mazivem.2. V cenách nejsou obsaženy náklady na dodávku materiálu.</t>
  </si>
  <si>
    <t>-2139066635</t>
  </si>
  <si>
    <t>175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</si>
  <si>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</si>
  <si>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mazivem.2. V cenách nejsou obsaženy náklady na dodávku materiálu.</t>
  </si>
  <si>
    <t>736668714</t>
  </si>
  <si>
    <t>176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</si>
  <si>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</si>
  <si>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mazivem.2. V cenách nejsou obsaženy náklady na dodávku materiálu.</t>
  </si>
  <si>
    <t>-1404256557</t>
  </si>
  <si>
    <t>177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</si>
  <si>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</si>
  <si>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</si>
  <si>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163037603</t>
  </si>
  <si>
    <t>178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</si>
  <si>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</si>
  <si>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</si>
  <si>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1793452278</t>
  </si>
  <si>
    <t>179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</si>
  <si>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</si>
  <si>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</si>
  <si>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-2016385011</t>
  </si>
  <si>
    <t>180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</si>
  <si>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</si>
  <si>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položením.2. V cenách nejsou obsaženy náklady na dodávku materiálu.</t>
  </si>
  <si>
    <t>-1043764614</t>
  </si>
  <si>
    <t>181</t>
  </si>
  <si>
    <t>5911633040</t>
  </si>
  <si>
    <t>Montáž křižovatkové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položením.2. V cenách nejsou obsaženy náklady na dodávku materiálu.</t>
  </si>
  <si>
    <t>-2097302423</t>
  </si>
  <si>
    <t>182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</si>
  <si>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</si>
  <si>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položením.2. V cenách nejsou obsaženy náklady na dodávku materiálu.</t>
  </si>
  <si>
    <t>-74473640</t>
  </si>
  <si>
    <t>183</t>
  </si>
  <si>
    <t>5911645040</t>
  </si>
  <si>
    <t>Montáž křižovatkové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položením.2. V cenách nejsou obsaženy náklady na dodávku materiálu.</t>
  </si>
  <si>
    <t>-745537687</t>
  </si>
  <si>
    <t>184</t>
  </si>
  <si>
    <t>5911681030</t>
  </si>
  <si>
    <t>Výměna MDZ s pohyblivým hrotem pražce dřevěné tv. S49.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</si>
  <si>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1251020986</t>
  </si>
  <si>
    <t>185</t>
  </si>
  <si>
    <t>5911685030</t>
  </si>
  <si>
    <t>Montáž MDZ s pohyblivým jazykem pražce dřevěné tv. S49. Poznámka: 1. V cenách jsou započteny náklady na na zřízení nebo demontáž prozatímních styků, vrtání otvorů u pražců dřevěných, montáž dílů, a ošetření kluzných částí mazivem. 2. V cenách nejsou započteny náklady na dodávku dílů, zřízení svaru a montáž styků.</t>
  </si>
  <si>
    <t>-1668744068</t>
  </si>
  <si>
    <t>186</t>
  </si>
  <si>
    <t>5911707010</t>
  </si>
  <si>
    <t>Demontáž pojistných úhelníků na mostech tv. UIC60. Poznámka: 1. V cenách jsou započteny náklady na demontáž, manipulaci a naložení na dopravní prostředek nebo uložení mimo most.</t>
  </si>
  <si>
    <t>1712848956</t>
  </si>
  <si>
    <t>187</t>
  </si>
  <si>
    <t>5911707020</t>
  </si>
  <si>
    <t>Demontáž pojistných úhelníků na mostech tv. R65. Poznámka: 1. V cenách jsou započteny náklady na demontáž, manipulaci a naložení na dopravní prostředek nebo uložení mimo most.</t>
  </si>
  <si>
    <t>225738257</t>
  </si>
  <si>
    <t>188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</si>
  <si>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</si>
  <si>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</si>
  <si>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476861282</t>
  </si>
  <si>
    <t>189</t>
  </si>
  <si>
    <t>5911709010</t>
  </si>
  <si>
    <t>Montáž pojistných úhelníků na mostech tv. UIC60. Poznámka: 1. V cenách jsou započteny náklady na montáž, vrtání otvorů pro vrtule.2. V cenách nejsou obsaženy náklady na dodávku materiálu.</t>
  </si>
  <si>
    <t>1375263696</t>
  </si>
  <si>
    <t>190</t>
  </si>
  <si>
    <t>5911709020</t>
  </si>
  <si>
    <t>Montáž pojistných úhelníků na mostech tv. R65. Poznámka: 1. V cenách jsou započteny náklady na montáž, vrtání otvorů pro vrtule.2. V cenách nejsou obsaženy náklady na dodávku materiálu.</t>
  </si>
  <si>
    <t>1079031459</t>
  </si>
  <si>
    <t>191</t>
  </si>
  <si>
    <t>5911709030</t>
  </si>
  <si>
    <t>Montáž pojistných úhelníků na mostech tv. S49. Poznámka: 1. V cenách jsou započteny náklady na montáž, vrtání otvorů pro vrtule.2. V cenách nejsou obsaženy náklady na dodávku materiálu.</t>
  </si>
  <si>
    <t>-1626997584</t>
  </si>
  <si>
    <t>192</t>
  </si>
  <si>
    <t>5912007010</t>
  </si>
  <si>
    <t>Výměna návěstidla námezníku. Poznámka: 1. V cenách jsou započteny náklady na demontáž, výměnu a montáž návěstidel umístěných ve stezce včetně úpravy místa uložení.2. V cenách nejsou obsaženy náklady na dodávku materiálu.</t>
  </si>
  <si>
    <t>1425406959</t>
  </si>
  <si>
    <t>193</t>
  </si>
  <si>
    <t>5912015030</t>
  </si>
  <si>
    <t>Výměna návěstidla včetně sloupku a patky předvěstníku. Poznámka: 1. V cenách jsou započteny náklady na demontáž, výměnu a montáž patky, sloupku a návěstidla, zához a rozprostření zeminy na terén.2. V cenách nejsou obsaženy náklady na dodávku materiálu.</t>
  </si>
  <si>
    <t>-1310223612</t>
  </si>
  <si>
    <t>194</t>
  </si>
  <si>
    <t>5912015040</t>
  </si>
  <si>
    <t>Výměna návěstidla včetně sloupku a patky rychlostníku. Poznámka: 1. V cenách jsou započteny náklady na demontáž, výměnu a montáž patky, sloupku a návěstidla, zához a rozprostření zeminy na terén.2. V cenách nejsou obsaženy náklady na dodávku materiálu.</t>
  </si>
  <si>
    <t>-1583528425</t>
  </si>
  <si>
    <t>195</t>
  </si>
  <si>
    <t>5912015080</t>
  </si>
  <si>
    <t>Výměna návěstidla včetně sloupku a patky výstražného kolíku. Poznámka: 1. V cenách jsou započteny náklady na demontáž, výměnu a montáž patky, sloupku a návěstidla, zához a rozprostření zeminy na terén.2. V cenách nejsou obsaženy náklady na dodávku materiálu.</t>
  </si>
  <si>
    <t>-1514001307</t>
  </si>
  <si>
    <t>196</t>
  </si>
  <si>
    <t>5912015100</t>
  </si>
  <si>
    <t>Výměna návěstidla včetně sloupku a patky tabule před zastávkou. Poznámka: 1. V cenách jsou započteny náklady na demontáž, výměnu a montáž patky, sloupku a návěstidla, zához a rozprostření zeminy na terén.2. V cenách nejsou obsaženy náklady na dodávku materiálu.</t>
  </si>
  <si>
    <t>96405379</t>
  </si>
  <si>
    <t>197</t>
  </si>
  <si>
    <t>5912015110</t>
  </si>
  <si>
    <t>Výměna návěstidla včetně sloupku a patky konce nástupiště. Poznámka: 1. V cenách jsou započteny náklady na demontáž, výměnu a montáž patky, sloupku a návěstidla, zához a rozprostření zeminy na terén.2. V cenách nejsou obsaženy náklady na dodávku materiálu.</t>
  </si>
  <si>
    <t>1364171763</t>
  </si>
  <si>
    <t>198</t>
  </si>
  <si>
    <t>5999005010</t>
  </si>
  <si>
    <t>Třídění spojovacích a upevňovacích součástí. Poznámka: 1. V cenách jsou započteny náklady na manipulaci, vytřídění a uložení materiálu na úložiště nebo do skladu.</t>
  </si>
  <si>
    <t>980577690</t>
  </si>
  <si>
    <t>199</t>
  </si>
  <si>
    <t>5999005020</t>
  </si>
  <si>
    <t>Třídění pražců a kolejnicových podpor. Poznámka: 1. V cenách jsou započteny náklady na manipulaci, vytřídění a uložení materiálu na úložiště nebo do skladu.</t>
  </si>
  <si>
    <t>1714975720</t>
  </si>
  <si>
    <t>200</t>
  </si>
  <si>
    <t>5999005030</t>
  </si>
  <si>
    <t>Třídění kolejnic. Poznámka: 1. V cenách jsou započteny náklady na manipulaci, vytřídění a uložení materiálu na úložiště nebo do skladu.</t>
  </si>
  <si>
    <t>276739880</t>
  </si>
  <si>
    <t>201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</si>
  <si>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</si>
  <si>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</si>
  <si>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1049568184</t>
  </si>
  <si>
    <t>202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</si>
  <si>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</si>
  <si>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</si>
  <si>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1583269885</t>
  </si>
  <si>
    <t>203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</si>
  <si>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</si>
  <si>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</si>
  <si>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1331730942</t>
  </si>
  <si>
    <t>204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</si>
  <si>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</si>
  <si>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</si>
  <si>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-1972488751</t>
  </si>
  <si>
    <t>205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</si>
  <si>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</si>
  <si>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</si>
  <si>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1975067800</t>
  </si>
  <si>
    <t>206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</si>
  <si>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</si>
  <si>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</si>
  <si>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183352930</t>
  </si>
  <si>
    <t>OST</t>
  </si>
  <si>
    <t>Ostatní</t>
  </si>
  <si>
    <t>207</t>
  </si>
  <si>
    <t>7497351560</t>
  </si>
  <si>
    <t>Montáž přímého ukolejnění na elektrizovaných tratích nebo v kolejových obvodech</t>
  </si>
  <si>
    <t>512</t>
  </si>
  <si>
    <t>2113400334</t>
  </si>
  <si>
    <t>208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</si>
  <si>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</si>
  <si>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</si>
  <si>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-178746325</t>
  </si>
  <si>
    <t>209</t>
  </si>
  <si>
    <t>7592005070</t>
  </si>
  <si>
    <t>Montáž počítacího bodu počítače náprav PZN 1 - uložení a připevnění na určené místo, seřízení polohy, přezkoušení</t>
  </si>
  <si>
    <t>101064937</t>
  </si>
  <si>
    <t>210</t>
  </si>
  <si>
    <t>7592005120</t>
  </si>
  <si>
    <t>Montáž informačního bodu MIB 6 - uložení a připevnění na určené místo, seřízení, přezkoušení</t>
  </si>
  <si>
    <t>624854294</t>
  </si>
  <si>
    <t>211</t>
  </si>
  <si>
    <t>7592005160</t>
  </si>
  <si>
    <t>Montáž balízy na pražec pomocí pásky</t>
  </si>
  <si>
    <t>677192761</t>
  </si>
  <si>
    <t>212</t>
  </si>
  <si>
    <t>7592005162</t>
  </si>
  <si>
    <t>Montáž balízy do kolejiště pomocí systému Vortok</t>
  </si>
  <si>
    <t>1862838486</t>
  </si>
  <si>
    <t>213</t>
  </si>
  <si>
    <t>7592007070</t>
  </si>
  <si>
    <t>Demontáž počítacího bodu počítače náprav PZN 1</t>
  </si>
  <si>
    <t>43154426</t>
  </si>
  <si>
    <t>214</t>
  </si>
  <si>
    <t>7592007120</t>
  </si>
  <si>
    <t>Demontáž informačního bodu MIB 6</t>
  </si>
  <si>
    <t>-985629033</t>
  </si>
  <si>
    <t>215</t>
  </si>
  <si>
    <t>7592007160</t>
  </si>
  <si>
    <t>Demontáž balízy upevněné na pražec pomocí pásky</t>
  </si>
  <si>
    <t>-525161188</t>
  </si>
  <si>
    <t>216</t>
  </si>
  <si>
    <t>7592007162</t>
  </si>
  <si>
    <t>Demontáž balízy upevněné pomocí systému Vortok</t>
  </si>
  <si>
    <t>1745905661</t>
  </si>
  <si>
    <t>217</t>
  </si>
  <si>
    <t>7594105010</t>
  </si>
  <si>
    <t>Odpojení a zpětné připojení lan propojovacích jednoho stykového transformátoru - včetně odpojení a připevnění lanového propojení na pražce nebo montážní trámky</t>
  </si>
  <si>
    <t>-848382797</t>
  </si>
  <si>
    <t>218</t>
  </si>
  <si>
    <t>7594105012</t>
  </si>
  <si>
    <t>Odpojení a zpětné připojení lan ke stojánku KSL - včetně odpojení a připevnění lanového propojení na pražce nebo montážní trámky</t>
  </si>
  <si>
    <t>550797075</t>
  </si>
  <si>
    <t>219</t>
  </si>
  <si>
    <t>7596205010</t>
  </si>
  <si>
    <t>Montáž indikátoru horkoběžnosti</t>
  </si>
  <si>
    <t>281365259</t>
  </si>
  <si>
    <t>220</t>
  </si>
  <si>
    <t>7596205040</t>
  </si>
  <si>
    <t>Montáž indikátoru plochých kol</t>
  </si>
  <si>
    <t>1587009101</t>
  </si>
  <si>
    <t>221</t>
  </si>
  <si>
    <t>7596205050</t>
  </si>
  <si>
    <t>Montáž kolejnicového doteku COK/HS</t>
  </si>
  <si>
    <t>1327739729</t>
  </si>
  <si>
    <t>222</t>
  </si>
  <si>
    <t>7596207010</t>
  </si>
  <si>
    <t>Demontáž indikátoru horkoběžnosti</t>
  </si>
  <si>
    <t>1806786496</t>
  </si>
  <si>
    <t>223</t>
  </si>
  <si>
    <t>7596207040</t>
  </si>
  <si>
    <t>Demontáž indikátoru plochých kol</t>
  </si>
  <si>
    <t>-1140501414</t>
  </si>
  <si>
    <t>224</t>
  </si>
  <si>
    <t>7596207050</t>
  </si>
  <si>
    <t>Demontáž kolejnicového doteku COK/HS</t>
  </si>
  <si>
    <t>484182056</t>
  </si>
  <si>
    <t>01.2 - Práce žel. spodek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</si>
  <si>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</si>
  <si>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</si>
  <si>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1264253325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</si>
  <si>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</si>
  <si>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</si>
  <si>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50220891</t>
  </si>
  <si>
    <t>5913035310</t>
  </si>
  <si>
    <t>Demontáž celopryžové přejezdové konstrukce silně zatížené ve výhybce část vnější a vnitřní bez závěrných zídek. Poznámka: 1. V cenách jsou započteny náklady na demontáž konstrukce, naložení na dopravní prostředek.</t>
  </si>
  <si>
    <t>1858500317</t>
  </si>
  <si>
    <t>5913035330</t>
  </si>
  <si>
    <t>Demontáž celopryžové přejezdové konstrukce silně zatížené ve výhybce část vnější a vnitřní včetně závěrných zídek. Poznámka: 1. V cenách jsou započteny náklady na demontáž konstrukce, naložení na dopravní prostředek.</t>
  </si>
  <si>
    <t>481168595</t>
  </si>
  <si>
    <t>5913040210</t>
  </si>
  <si>
    <t>Montáž celopryžové přejezdové konstrukce silně zatížené v koleji část vnější a vnitřní bez závěrných zídek. Poznámka: 1. V cenách jsou započteny náklady na montáž konstrukce.2. V cenách nejsou obsaženy náklady na dodávku materiálu.</t>
  </si>
  <si>
    <t>1085753690</t>
  </si>
  <si>
    <t>5913040230</t>
  </si>
  <si>
    <t>Montáž celopryžové přejezdové konstrukce silně zatížené v koleji část vnější a vnitřní včetně závěrných zídek. Poznámka: 1. V cenách jsou započteny náklady na montáž konstrukce.2. V cenách nejsou obsaženy náklady na dodávku materiálu.</t>
  </si>
  <si>
    <t>-1721066301</t>
  </si>
  <si>
    <t>5913040310</t>
  </si>
  <si>
    <t>Montáž celopryžové přejezdové konstrukce silně zatížené ve výhybce část vnější a vnitřní bez závěrných zídek. Poznámka: 1. V cenách jsou započteny náklady na montáž konstrukce.2. V cenách nejsou obsaženy náklady na dodávku materiálu.</t>
  </si>
  <si>
    <t>1044929645</t>
  </si>
  <si>
    <t>5913040330</t>
  </si>
  <si>
    <t>Montáž celopryžové přejezdové konstrukce silně zatížené ve výhybce část vnější a vnitřní včetně závěrných zídek. Poznámka: 1. V cenách jsou započteny náklady na montáž konstrukce.2. V cenách nejsou obsaženy náklady na dodávku materiálu.</t>
  </si>
  <si>
    <t>-59374304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</si>
  <si>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</si>
  <si>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</si>
  <si>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134657356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</si>
  <si>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</si>
  <si>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</si>
  <si>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-1347378888</t>
  </si>
  <si>
    <t>5913075010</t>
  </si>
  <si>
    <t>Montáž betonové přejezdové konstrukce část vnější a vnitřní bez závěrných zídek. Poznámka: 1. V cenách jsou započteny náklady na montáž konstrukce.2. V cenách nejsou obsaženy náklady na dodávku materiálu.</t>
  </si>
  <si>
    <t>693130931</t>
  </si>
  <si>
    <t>5913075030</t>
  </si>
  <si>
    <t>Montáž betonové přejezdové konstrukce část vnější a vnitřní včetně závěrných zídek. Poznámka: 1. V cenách jsou započteny náklady na montáž konstrukce.2. V cenách nejsou obsaženy náklady na dodávku materiálu.</t>
  </si>
  <si>
    <t>1650466304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</si>
  <si>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</si>
  <si>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prostředek.2. V cenách nejsou obsaženy náklady na dopravu a skládkovné.</t>
  </si>
  <si>
    <t>-532169099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</si>
  <si>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</si>
  <si>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prostředek.2. V cenách nejsou obsaženy náklady na dopravu a skládkovné.</t>
  </si>
  <si>
    <t>-988900485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</si>
  <si>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</si>
  <si>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prostředek.2. V cenách nejsou obsaženy náklady na dopravu a skládkovné.</t>
  </si>
  <si>
    <t>1505927041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</si>
  <si>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</si>
  <si>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prostředek.2. V cenách nejsou obsaženy náklady na dopravu a skládkovné.</t>
  </si>
  <si>
    <t>-1787770453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</si>
  <si>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</si>
  <si>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prostředek.2. V cenách nejsou obsaženy náklady na provedení výkopku, ruční dočištění a dodávku materiálu.</t>
  </si>
  <si>
    <t>-1690284352</t>
  </si>
  <si>
    <t>5914055010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</si>
  <si>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prostředek.2. V cenách nejsou obsaženy náklady na provedení výkopku, ruční dočištění a dodávku materiálu.</t>
  </si>
  <si>
    <t>-1566306629</t>
  </si>
  <si>
    <t>5914055020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</si>
  <si>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prostředek.2. V cenách nejsou obsaženy náklady na provedení výkopku, ruční dočištění a dodávku materiálu.</t>
  </si>
  <si>
    <t>-1775387911</t>
  </si>
  <si>
    <t>5914055060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</si>
  <si>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prostředek.2. V cenách nejsou obsaženy náklady na provedení výkopku, ruční dočištění a dodávku materiálu.</t>
  </si>
  <si>
    <t>-821209017</t>
  </si>
  <si>
    <t>5914075010</t>
  </si>
  <si>
    <t>Zřízení konstrukční vrstvy pražcového podloží bez geomateriálu tl. 0,15 m. Poznámka: 1. V cenách jsou započteny náklady na naložení výzisku na dopravní prostředek.2. V cenách nejsou obsaženy náklady na dodávku materiálu a odtěžení zeminy.</t>
  </si>
  <si>
    <t>1848281473</t>
  </si>
  <si>
    <t>5914075020</t>
  </si>
  <si>
    <t>Zřízení konstrukční vrstvy pražcového podloží bez geomateriálu tl. 0,30 m. Poznámka: 1. V cenách jsou započteny náklady na naložení výzisku na dopravní prostředek.2. V cenách nejsou obsaženy náklady na dodávku materiálu a odtěžení zeminy.</t>
  </si>
  <si>
    <t>1223418967</t>
  </si>
  <si>
    <t>5914075110</t>
  </si>
  <si>
    <t>Zřízení konstrukční vrstvy pražcového podloží včetně geotextilie tl. 0,15 m. Poznámka: 1. V cenách jsou započteny náklady na naložení výzisku na dopravní prostředek.2. V cenách nejsou obsaženy náklady na dodávku materiálu a odtěžení zeminy.</t>
  </si>
  <si>
    <t>899459690</t>
  </si>
  <si>
    <t>5914075120</t>
  </si>
  <si>
    <t>Zřízení konstrukční vrstvy pražcového podloží včetně geotextilie tl. 0,30 m. Poznámka: 1. V cenách jsou započteny náklady na naložení výzisku na dopravní prostředek.2. V cenách nejsou obsaženy náklady na dodávku materiálu a odtěžení zeminy.</t>
  </si>
  <si>
    <t>123041905</t>
  </si>
  <si>
    <t>5914075210</t>
  </si>
  <si>
    <t>Zřízení konstrukční vrstvy pražcového podloží včetně výztužného prvku tl. 0,15 m. Poznámka: 1. V cenách jsou započteny náklady na naložení výzisku na dopravní prostředek.2. V cenách nejsou obsaženy náklady na dodávku materiálu a odtěžení zeminy.</t>
  </si>
  <si>
    <t>1187852741</t>
  </si>
  <si>
    <t>5914075220</t>
  </si>
  <si>
    <t>Zřízení konstrukční vrstvy pražcového podloží včetně výztužného prvku tl. 0,30 m. Poznámka: 1. V cenách jsou započteny náklady na naložení výzisku na dopravní prostředek.2. V cenách nejsou obsaženy náklady na dodávku materiálu a odtěžení zeminy.</t>
  </si>
  <si>
    <t>1904517037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</si>
  <si>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</si>
  <si>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</si>
  <si>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-619434637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</si>
  <si>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</si>
  <si>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</si>
  <si>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1645136739</t>
  </si>
  <si>
    <t>5914115350</t>
  </si>
  <si>
    <t>Demontáž nástupištních desek Sudop KD 230. Poznámka: 1. V cenách jsou započteny náklady na snesení, uložení nebo naložení na dopravní prostředek a uložení na úložišti.</t>
  </si>
  <si>
    <t>-850660615</t>
  </si>
  <si>
    <t>5914125010</t>
  </si>
  <si>
    <t>Montáž nástupištních desek Sudop K (KD,KS) 145. Poznámka: 1. V cenách jsou započteny náklady na manipulaci a montáž desek podle vzorového listu.2. V cenách nejsou obsaženy náklady na dodávku materiálu.</t>
  </si>
  <si>
    <t>1014023027</t>
  </si>
  <si>
    <t>5914125030</t>
  </si>
  <si>
    <t>Montáž nástupištních desek Sudop K (KD,KS) 150. Poznámka: 1. V cenách jsou započteny náklady na manipulaci a montáž desek podle vzorového listu.2. V cenách nejsou obsaženy náklady na dodávku materiálu.</t>
  </si>
  <si>
    <t>685707827</t>
  </si>
  <si>
    <t>5914125050</t>
  </si>
  <si>
    <t>Montáž nástupištních desek Sudop KD 230. Poznámka: 1. V cenách jsou započteny náklady na manipulaci a montáž desek podle vzorového listu.2. V cenách nejsou obsaženy náklady na dodávku materiálu.</t>
  </si>
  <si>
    <t>292204389</t>
  </si>
  <si>
    <t>5914130020</t>
  </si>
  <si>
    <t>Montáž nástupiště úrovňového hrana Tischer. Poznámka: 1. V cenách jsou započteny náklady na úpravu terénu, montáž a zásyp podle vzorového listu.2. V cenách nejsou obsaženy náklady na dodávku materiálu.</t>
  </si>
  <si>
    <t>1460600891</t>
  </si>
  <si>
    <t>5914130040</t>
  </si>
  <si>
    <t>Montáž nástupiště úrovňového Tischer oboustranné. Poznámka: 1. V cenách jsou započteny náklady na úpravu terénu, montáž a zásyp podle vzorového listu.2. V cenách nejsou obsaženy náklady na dodávku materiálu.</t>
  </si>
  <si>
    <t>460602614</t>
  </si>
  <si>
    <t>5914130050</t>
  </si>
  <si>
    <t>Montáž nástupiště úrovňového Sudop K (KD,KS) 145. Poznámka: 1. V cenách jsou započteny náklady na úpravu terénu, montáž a zásyp podle vzorového listu.2. V cenách nejsou obsaženy náklady na dodávku materiálu.</t>
  </si>
  <si>
    <t>900597107</t>
  </si>
  <si>
    <t>5914130070</t>
  </si>
  <si>
    <t>Montáž nástupiště úrovňového Sudop K (KD,KS) 150. Poznámka: 1. V cenách jsou započteny náklady na úpravu terénu, montáž a zásyp podle vzorového listu.2. V cenách nejsou obsaženy náklady na dodávku materiálu.</t>
  </si>
  <si>
    <t>983271673</t>
  </si>
  <si>
    <t>5914130080</t>
  </si>
  <si>
    <t>Montáž nástupiště úrovňového Sudop K 230. Poznámka: 1. V cenách jsou započteny náklady na úpravu terénu, montáž a zásyp podle vzorového listu.2. V cenách nejsou obsaženy náklady na dodávku materiálu.</t>
  </si>
  <si>
    <t>-237359597</t>
  </si>
  <si>
    <t>5914150010</t>
  </si>
  <si>
    <t>Montáž zarážedla zemního. Poznámka: 1. V cenách jsou započteny náklady na manipulaci a naložení materiálu na dopravní prostředek podle vzorového listu.2. V cenách nejsou obsaženy náklady na dodávku materiálu.</t>
  </si>
  <si>
    <t>-2009129121</t>
  </si>
  <si>
    <t>5914150020</t>
  </si>
  <si>
    <t>Montáž zarážedla kolejnicového. Poznámka: 1. V cenách jsou započteny náklady na manipulaci a naložení materiálu na dopravní prostředek podle vzorového listu.2. V cenách nejsou obsaženy náklady na dodávku materiálu.</t>
  </si>
  <si>
    <t>557647719</t>
  </si>
  <si>
    <t>5915005010</t>
  </si>
  <si>
    <t>Hloubení rýh nebo jam na železničním spodku I. třídy. Poznámka: 1. V cenách jsou započteny náklady na hloubení a uložení výzisku na terén nebo naložení na dopravní prostředek a uložení na úložišti.</t>
  </si>
  <si>
    <t>-1953504942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</si>
  <si>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</si>
  <si>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</si>
  <si>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2019021373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</si>
  <si>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</si>
  <si>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</si>
  <si>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-971535020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</si>
  <si>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</si>
  <si>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</si>
  <si>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-1491679384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</si>
  <si>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</si>
  <si>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</si>
  <si>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1210719316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</si>
  <si>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</si>
  <si>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</si>
  <si>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-469256534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</si>
  <si>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</si>
  <si>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</si>
  <si>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1007866033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</si>
  <si>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</si>
  <si>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</si>
  <si>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-346044581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</si>
  <si>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</si>
  <si>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</si>
  <si>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-385718101</t>
  </si>
  <si>
    <t>5915025010</t>
  </si>
  <si>
    <t>Úprava vrstvy KL po snesení kolejového roštu koleje nebo výhybky. Poznámka: 1. V cenách jsou započteny náklady na rozhrnutí a urovnání KL a terénu z důvodu rušení trati.</t>
  </si>
  <si>
    <t>888160200</t>
  </si>
  <si>
    <t>5915030010</t>
  </si>
  <si>
    <t>Bourání drobných staveb železničního spodku zarážedel. Poznámka: 1. V cenách jsou započteny náklady na vybourání zdiva, uložení na terén, naložení na dopravní prostředek a uložení na skládce.2. V cenách nejsou obsaženy náklady na dopravu a skládkovné.</t>
  </si>
  <si>
    <t>-436241936</t>
  </si>
  <si>
    <t>02.1 - Materiál</t>
  </si>
  <si>
    <t>M</t>
  </si>
  <si>
    <t>5955101000</t>
  </si>
  <si>
    <t>Kamenivo drcené štěrk frakce 31,5/63 třídy BI</t>
  </si>
  <si>
    <t>-1103715143</t>
  </si>
  <si>
    <t>5955101025</t>
  </si>
  <si>
    <t>Kamenivo drcené drť frakce 4/8</t>
  </si>
  <si>
    <t>1357572350</t>
  </si>
  <si>
    <t>5955101030</t>
  </si>
  <si>
    <t>Kamenivo drcené drť frakce 8/16</t>
  </si>
  <si>
    <t>942680595</t>
  </si>
  <si>
    <t>5955101020</t>
  </si>
  <si>
    <t>Kamenivo drcené štěrkodrť frakce 0/32</t>
  </si>
  <si>
    <t>-1919206334</t>
  </si>
  <si>
    <t>5956101000</t>
  </si>
  <si>
    <t>Pražec dřevěný příčný nevystrojený dub 2600x260x160 mm</t>
  </si>
  <si>
    <t>1868184355</t>
  </si>
  <si>
    <t>5956101005</t>
  </si>
  <si>
    <t>Pražec dřevěný příčný nevystrojený dub 2600x260x150 mm</t>
  </si>
  <si>
    <t>1133813990</t>
  </si>
  <si>
    <t>5956119010</t>
  </si>
  <si>
    <t>Pražec dřevěný výhybkový dub skupina 3 2400x260x160</t>
  </si>
  <si>
    <t>-1318574682</t>
  </si>
  <si>
    <t>5956119015</t>
  </si>
  <si>
    <t>Pražec dřevěný výhybkový dub skupina 3 2500x260x160</t>
  </si>
  <si>
    <t>-888949755</t>
  </si>
  <si>
    <t>5956119020</t>
  </si>
  <si>
    <t>Pražec dřevěný výhybkový dub skupina 3 2600x260x160</t>
  </si>
  <si>
    <t>-198796703</t>
  </si>
  <si>
    <t>5956119025</t>
  </si>
  <si>
    <t>Pražec dřevěný výhybkový dub skupina 3 2700x260x160</t>
  </si>
  <si>
    <t>-227343380</t>
  </si>
  <si>
    <t>5956119030</t>
  </si>
  <si>
    <t>Pražec dřevěný výhybkový dub skupina 3 2800x260x160</t>
  </si>
  <si>
    <t>928218029</t>
  </si>
  <si>
    <t>5956119035</t>
  </si>
  <si>
    <t>Pražec dřevěný výhybkový dub skupina 3 2900x260x160</t>
  </si>
  <si>
    <t>-87821859</t>
  </si>
  <si>
    <t>5956119040</t>
  </si>
  <si>
    <t>Pražec dřevěný výhybkový dub skupina 3 3000x260x160</t>
  </si>
  <si>
    <t>-373195570</t>
  </si>
  <si>
    <t>5956119045</t>
  </si>
  <si>
    <t>Pražec dřevěný výhybkový dub skupina 3 3100x260x160</t>
  </si>
  <si>
    <t>-465225192</t>
  </si>
  <si>
    <t>5956119050</t>
  </si>
  <si>
    <t>Pražec dřevěný výhybkový dub skupina 3 3200x260x160</t>
  </si>
  <si>
    <t>-328155776</t>
  </si>
  <si>
    <t>5956119055</t>
  </si>
  <si>
    <t>Pražec dřevěný výhybkový dub skupina 3 3300x260x160</t>
  </si>
  <si>
    <t>-861448429</t>
  </si>
  <si>
    <t>5956119060</t>
  </si>
  <si>
    <t>Pražec dřevěný výhybkový dub skupina 3 3400x260x160</t>
  </si>
  <si>
    <t>-1624285747</t>
  </si>
  <si>
    <t>5956119065</t>
  </si>
  <si>
    <t>Pražec dřevěný výhybkový dub skupina 3 3500x260x160</t>
  </si>
  <si>
    <t>-1539619168</t>
  </si>
  <si>
    <t>5956119070</t>
  </si>
  <si>
    <t>Pražec dřevěný výhybkový dub skupina 3 3600x260x160</t>
  </si>
  <si>
    <t>-689966866</t>
  </si>
  <si>
    <t>5956119075</t>
  </si>
  <si>
    <t>Pražec dřevěný výhybkový dub skupina 3 3700x260x160</t>
  </si>
  <si>
    <t>-1148125899</t>
  </si>
  <si>
    <t>5956119080</t>
  </si>
  <si>
    <t>Pražec dřevěný výhybkový dub skupina 3 3800x260x160</t>
  </si>
  <si>
    <t>153415466</t>
  </si>
  <si>
    <t>5956119085</t>
  </si>
  <si>
    <t>Pražec dřevěný výhybkový dub skupina 3 3900x260x160</t>
  </si>
  <si>
    <t>1883662234</t>
  </si>
  <si>
    <t>5956119090</t>
  </si>
  <si>
    <t>Pražec dřevěný výhybkový dub skupina 3 4000x260x160</t>
  </si>
  <si>
    <t>2019527786</t>
  </si>
  <si>
    <t>5956119095</t>
  </si>
  <si>
    <t>Pražec dřevěný výhybkový dub skupina 3 4100x260x160</t>
  </si>
  <si>
    <t>-1172851349</t>
  </si>
  <si>
    <t>5956119100</t>
  </si>
  <si>
    <t>Pražec dřevěný výhybkový dub skupina 3 4200x260x160</t>
  </si>
  <si>
    <t>-702671867</t>
  </si>
  <si>
    <t>5956119105</t>
  </si>
  <si>
    <t>Pražec dřevěný výhybkový dub skupina 3 4300x260x160</t>
  </si>
  <si>
    <t>629338302</t>
  </si>
  <si>
    <t>5956119110</t>
  </si>
  <si>
    <t>Pražec dřevěný výhybkový dub skupina 3 4400x260x160</t>
  </si>
  <si>
    <t>-2108009737</t>
  </si>
  <si>
    <t>5956119115</t>
  </si>
  <si>
    <t>Pražec dřevěný výhybkový dub skupina 3 4500x260x160</t>
  </si>
  <si>
    <t>-300794407</t>
  </si>
  <si>
    <t>5956119120</t>
  </si>
  <si>
    <t>Pražec dřevěný výhybkový dub skupina 3 4600x260x160</t>
  </si>
  <si>
    <t>1027103947</t>
  </si>
  <si>
    <t>5956119125</t>
  </si>
  <si>
    <t>Pražec dřevěný výhybkový dub skupina 3 4700x260x160</t>
  </si>
  <si>
    <t>-60590209</t>
  </si>
  <si>
    <t>5956119130</t>
  </si>
  <si>
    <t>Pražec dřevěný výhybkový dub skupina 3 4800x260x160</t>
  </si>
  <si>
    <t>286869389</t>
  </si>
  <si>
    <t>5956119135</t>
  </si>
  <si>
    <t>Pražec dřevěný výhybkový dub skupina 3 4900x260x160</t>
  </si>
  <si>
    <t>-1195273940</t>
  </si>
  <si>
    <t>5956119140</t>
  </si>
  <si>
    <t>Pražec dřevěný výhybkový dub skupina 3 5000x260x160</t>
  </si>
  <si>
    <t>216597084</t>
  </si>
  <si>
    <t>5956140000</t>
  </si>
  <si>
    <t>Pražec betonový příčný nevystrojený tv. B 91S/1 (UIC)</t>
  </si>
  <si>
    <t>1156095337</t>
  </si>
  <si>
    <t>5956140005</t>
  </si>
  <si>
    <t>Pražec betonový příčný nevystrojený tv. B 91S/2 (S)</t>
  </si>
  <si>
    <t>-1057142025</t>
  </si>
  <si>
    <t>5956140020</t>
  </si>
  <si>
    <t>Pražec betonový příčný nevystrojený tv. SB 8 P</t>
  </si>
  <si>
    <t>1137020349</t>
  </si>
  <si>
    <t>5956140025</t>
  </si>
  <si>
    <t>Pražec betonový příčný vystrojený včetně kompletů tv. B 91S/1 (UIC)</t>
  </si>
  <si>
    <t>-797741221</t>
  </si>
  <si>
    <t>5956140030</t>
  </si>
  <si>
    <t>Pražec betonový příčný vystrojený včetně kompletů tv. B 91S/2 (S)</t>
  </si>
  <si>
    <t>-1866150560</t>
  </si>
  <si>
    <t>5956140040</t>
  </si>
  <si>
    <t>Pražec betonový příčný vystrojený včetně kompletů tv. B03 (S)</t>
  </si>
  <si>
    <t>447504071</t>
  </si>
  <si>
    <t>5956140045</t>
  </si>
  <si>
    <t>Pražec betonový příčný vystrojený včetně kompletů tv. SB 8 P upevnění tuhé-ŽS4</t>
  </si>
  <si>
    <t>-250468290</t>
  </si>
  <si>
    <t>5957101000</t>
  </si>
  <si>
    <t>Kolejnice třídy R260 tv. 60 E2 délky 25,000 m</t>
  </si>
  <si>
    <t>-711241221</t>
  </si>
  <si>
    <t>5957101025</t>
  </si>
  <si>
    <t>Kolejnice třídy R260 tv. R65 délky 20,000 m</t>
  </si>
  <si>
    <t>-1263875853</t>
  </si>
  <si>
    <t>5957101050</t>
  </si>
  <si>
    <t>Kolejnice třídy R260 tv. 49 E1 délky 25,000 m</t>
  </si>
  <si>
    <t>1205159765</t>
  </si>
  <si>
    <t>5957104005</t>
  </si>
  <si>
    <t>Kolejnicové pásy třídy R260 tv. 60 E2 délky 75 metrů</t>
  </si>
  <si>
    <t>312510870</t>
  </si>
  <si>
    <t>5957104025</t>
  </si>
  <si>
    <t>Kolejnicové pásy třídy R260 tv. 49 E1 délky 75 metrů</t>
  </si>
  <si>
    <t>-382923243</t>
  </si>
  <si>
    <t>5957104045</t>
  </si>
  <si>
    <t>Kolejnicové pásy třídy R260 tv. R65 délky 75 metrů</t>
  </si>
  <si>
    <t>42494925</t>
  </si>
  <si>
    <t>5957113005</t>
  </si>
  <si>
    <t>Kolejnice přechodové tv. R65/49 levá</t>
  </si>
  <si>
    <t>-1722727143</t>
  </si>
  <si>
    <t>5957113010</t>
  </si>
  <si>
    <t>Kolejnice přechodové tv. R65/49 pravá</t>
  </si>
  <si>
    <t>-388014513</t>
  </si>
  <si>
    <t>5957113015</t>
  </si>
  <si>
    <t>Kolejnice přechodové tv. R65/UIC60 levá</t>
  </si>
  <si>
    <t>-701034252</t>
  </si>
  <si>
    <t>5957113020</t>
  </si>
  <si>
    <t>Kolejnice přechodové tv. R65/UIC60 pravá</t>
  </si>
  <si>
    <t>105843578</t>
  </si>
  <si>
    <t>5957113025</t>
  </si>
  <si>
    <t>Kolejnice přechodové tv. UIC 60/S49 levá</t>
  </si>
  <si>
    <t>-948722896</t>
  </si>
  <si>
    <t>5957113030</t>
  </si>
  <si>
    <t>Kolejnice přechodové tv. UIC 60/S49 pravá</t>
  </si>
  <si>
    <t>-1578747545</t>
  </si>
  <si>
    <t>5957119010</t>
  </si>
  <si>
    <t>Lepený izolovaný styk tv. UIC60 s tepelně zpracovanou hlavou délky 3,60 m</t>
  </si>
  <si>
    <t>-466188308</t>
  </si>
  <si>
    <t>5957119070</t>
  </si>
  <si>
    <t>Lepený izolovaný styk tv. UIC60 s tepelně zpracovanou hlavou délky 4,80 m</t>
  </si>
  <si>
    <t>-1888126608</t>
  </si>
  <si>
    <t>5957122010</t>
  </si>
  <si>
    <t>Lepený izolovaný styk tv. UIC60 z kolejnic vyšší jakosti délky 3,60 m</t>
  </si>
  <si>
    <t>-1326127206</t>
  </si>
  <si>
    <t>5957122070</t>
  </si>
  <si>
    <t>Lepený izolovaný styk tv. UIC60 z kolejnic vyšší jakosti délky 4,80 m</t>
  </si>
  <si>
    <t>491134269</t>
  </si>
  <si>
    <t>5957128010</t>
  </si>
  <si>
    <t>Lepený izolovaný styk tv. R65 s tepelně zpracovanou hlavou délky 3,60 m</t>
  </si>
  <si>
    <t>-1672964305</t>
  </si>
  <si>
    <t>5957128070</t>
  </si>
  <si>
    <t>Lepený izolovaný styk tv. R65 s tepelně zpracovanou hlavou délky 4,80 m</t>
  </si>
  <si>
    <t>-2044052827</t>
  </si>
  <si>
    <t>5957134010</t>
  </si>
  <si>
    <t>Lepený izolovaný styk tv. S49 s tepelně zpracovanou hlavou délky 3,60 m</t>
  </si>
  <si>
    <t>622584975</t>
  </si>
  <si>
    <t>5957134070</t>
  </si>
  <si>
    <t>Lepený izolovaný styk tv. S49 s tepelně zpracovanou hlavou délky 4,80 m</t>
  </si>
  <si>
    <t>255290382</t>
  </si>
  <si>
    <t>5957137010</t>
  </si>
  <si>
    <t>Lepený izolovaný styk tv. S49 z kolejnic vyšší jakosti délky 3,60 m</t>
  </si>
  <si>
    <t>234093480</t>
  </si>
  <si>
    <t>5957137070</t>
  </si>
  <si>
    <t>Lepený izolovaný styk tv. S49 z kolejnic vyšší jakosti délky 4,80 m</t>
  </si>
  <si>
    <t>-1004503160</t>
  </si>
  <si>
    <t>5958125000</t>
  </si>
  <si>
    <t>Komplety s antikorozní úpravou Skl 14 (svěrka Skl14, vrtule R1, podložka Uls7)</t>
  </si>
  <si>
    <t>1758350903</t>
  </si>
  <si>
    <t>5958125005</t>
  </si>
  <si>
    <t>Komplety s antikorozní úpravou Skl 24 (svěrka Skl24, šroub RS0, matice M22, podložka Uls6)</t>
  </si>
  <si>
    <t>-811664213</t>
  </si>
  <si>
    <t>5958125010</t>
  </si>
  <si>
    <t>Komplety s antikorozní úpravou ŽS 4 (svěrka ŽS4, šroub RS 1, matice M24, podložka Fe6)</t>
  </si>
  <si>
    <t>2132629045</t>
  </si>
  <si>
    <t>5958128000</t>
  </si>
  <si>
    <t xml:space="preserve">Komplety Skl 14  (svěrka Skl 14, vrtule R1,podložka Uls7)</t>
  </si>
  <si>
    <t>-1121680467</t>
  </si>
  <si>
    <t>5958128005</t>
  </si>
  <si>
    <t>Komplety Skl 24 (šroub RS 0, matice M 22, podložka Uls 6)</t>
  </si>
  <si>
    <t>836627922</t>
  </si>
  <si>
    <t>5958128010</t>
  </si>
  <si>
    <t>Komplety ŽS 4 (šroub RS 1, matice M 24, podložka Fe6, svěrka ŽS4)</t>
  </si>
  <si>
    <t>471724376</t>
  </si>
  <si>
    <t>5958131050</t>
  </si>
  <si>
    <t>Součásti upevňovací s antikorozní úpravou vrtule R1(145)</t>
  </si>
  <si>
    <t>-837636392</t>
  </si>
  <si>
    <t>5958131055</t>
  </si>
  <si>
    <t>Součásti upevňovací s antikorozní úpravou vrtule R2 (160)</t>
  </si>
  <si>
    <t>-1876565338</t>
  </si>
  <si>
    <t>5958131070</t>
  </si>
  <si>
    <t>Součásti upevňovací s antikorozní úpravou kroužek pružný dvojitý Fe 6</t>
  </si>
  <si>
    <t>-1549114882</t>
  </si>
  <si>
    <t>5958134000</t>
  </si>
  <si>
    <t>Součásti upevňovací svěrka Skl 1K</t>
  </si>
  <si>
    <t>1730792203</t>
  </si>
  <si>
    <t>5958134040</t>
  </si>
  <si>
    <t>Součásti upevňovací kroužek pružný dvojitý Fe 6</t>
  </si>
  <si>
    <t>-598269555</t>
  </si>
  <si>
    <t>5958134075</t>
  </si>
  <si>
    <t>Součásti upevňovací vrtule R1(145)</t>
  </si>
  <si>
    <t>-2081621601</t>
  </si>
  <si>
    <t>5958134080</t>
  </si>
  <si>
    <t>Součásti upevňovací vrtule R2 (160)</t>
  </si>
  <si>
    <t>-2032192964</t>
  </si>
  <si>
    <t>5958134085</t>
  </si>
  <si>
    <t>Součásti upevňovací vrtule R3 (180)</t>
  </si>
  <si>
    <t>1274119632</t>
  </si>
  <si>
    <t>5958134140</t>
  </si>
  <si>
    <t>Součásti upevňovací vložka M</t>
  </si>
  <si>
    <t>397075639</t>
  </si>
  <si>
    <t>5958140000</t>
  </si>
  <si>
    <t>Podkladnice žebrová tv. S4</t>
  </si>
  <si>
    <t>627208369</t>
  </si>
  <si>
    <t>5958140005</t>
  </si>
  <si>
    <t>Podkladnice žebrová tv. S4pl</t>
  </si>
  <si>
    <t>1970898975</t>
  </si>
  <si>
    <t>5958140015</t>
  </si>
  <si>
    <t>Podkladnice žebrová tv. R4</t>
  </si>
  <si>
    <t>625735640</t>
  </si>
  <si>
    <t>5958140020</t>
  </si>
  <si>
    <t>Podkladnice žebrová tv. U60 (R4pl)</t>
  </si>
  <si>
    <t>-1091807981</t>
  </si>
  <si>
    <t>5958155000</t>
  </si>
  <si>
    <t>Úhlové vodicí vložky Wfp 14K 600 základní 12</t>
  </si>
  <si>
    <t>-374225079</t>
  </si>
  <si>
    <t>5958158005</t>
  </si>
  <si>
    <t xml:space="preserve">Podložka pryžová pod patu kolejnice S49  183/126/6</t>
  </si>
  <si>
    <t>-1742849272</t>
  </si>
  <si>
    <t>5958158020</t>
  </si>
  <si>
    <t>Podložka pryžová pod patu kolejnice R65 183/151/6</t>
  </si>
  <si>
    <t>2099814754</t>
  </si>
  <si>
    <t>5958158025</t>
  </si>
  <si>
    <t>Podložka pryžová pod patu kolejnice WS7 149x152x7 (Vossloh)</t>
  </si>
  <si>
    <t>-751560751</t>
  </si>
  <si>
    <t>5958158030</t>
  </si>
  <si>
    <t>Podložka pryžová pod patu kolejnice WU 7 174x152x7 (Vossloh)</t>
  </si>
  <si>
    <t>1378300184</t>
  </si>
  <si>
    <t>5958158060</t>
  </si>
  <si>
    <t>Podložka polyetylenová pod podkladnici 330/170/2 (tv. T5)</t>
  </si>
  <si>
    <t>1564081595</t>
  </si>
  <si>
    <t>5958158065</t>
  </si>
  <si>
    <t>Podložka polyetylenová pod podkladnici 430/130/2 (ŽT)</t>
  </si>
  <si>
    <t>961927822</t>
  </si>
  <si>
    <t>5958158070</t>
  </si>
  <si>
    <t>Podložka polyetylenová pod podkladnici 380/160/2 (S4, R4)</t>
  </si>
  <si>
    <t>-1658881248</t>
  </si>
  <si>
    <t>5958173000</t>
  </si>
  <si>
    <t>Polyetylenové pásy v kotoučích</t>
  </si>
  <si>
    <t>625873748</t>
  </si>
  <si>
    <t>5960101000</t>
  </si>
  <si>
    <t>Pražcové kotvy TDHB pro pražec betonový B 91</t>
  </si>
  <si>
    <t>-1196193624</t>
  </si>
  <si>
    <t>5960101005</t>
  </si>
  <si>
    <t>Pražcové kotvy TDHB pro pražec betonový SB 8</t>
  </si>
  <si>
    <t>-1723666834</t>
  </si>
  <si>
    <t>5960101040</t>
  </si>
  <si>
    <t>Pražcové kotvy TDHB pro pražec dřevěný</t>
  </si>
  <si>
    <t>-1273644103</t>
  </si>
  <si>
    <t>5960101045</t>
  </si>
  <si>
    <t>Pražcové kotvy pro pražec betonový výhybkový VPS</t>
  </si>
  <si>
    <t>-1559425503</t>
  </si>
  <si>
    <t>5961179045</t>
  </si>
  <si>
    <t>Dilatační zařízení KMDZS49 1:20 dilatující délka 30-80 m, 4200 mm dl.</t>
  </si>
  <si>
    <t>574350348</t>
  </si>
  <si>
    <t>5962101010</t>
  </si>
  <si>
    <t>Návěstidlo rychlostník - obdélník</t>
  </si>
  <si>
    <t>1460926982</t>
  </si>
  <si>
    <t>5962101020</t>
  </si>
  <si>
    <t>Návěstidlo očekávejte traťovou rychlost - trojúhelník</t>
  </si>
  <si>
    <t>667171334</t>
  </si>
  <si>
    <t>5962101035</t>
  </si>
  <si>
    <t>Návěstidlo reflexní posun zakázán</t>
  </si>
  <si>
    <t>-1483406672</t>
  </si>
  <si>
    <t>5962101045</t>
  </si>
  <si>
    <t>Návěstidlo konec nástupiště</t>
  </si>
  <si>
    <t>636702553</t>
  </si>
  <si>
    <t>5962101050</t>
  </si>
  <si>
    <t>Návěstidlo tabule před zastávkou</t>
  </si>
  <si>
    <t>-445062770</t>
  </si>
  <si>
    <t>5962104005</t>
  </si>
  <si>
    <t>Hranice námezník betonový vč. Nátěru</t>
  </si>
  <si>
    <t>1624516913</t>
  </si>
  <si>
    <t>5962107000</t>
  </si>
  <si>
    <t>Piktogramy zákaz vstupu</t>
  </si>
  <si>
    <t>806683840</t>
  </si>
  <si>
    <t>5962113005</t>
  </si>
  <si>
    <t>Sloupek ocelový pozinkovaný 60 mm</t>
  </si>
  <si>
    <t>-713893373</t>
  </si>
  <si>
    <t>5962114000</t>
  </si>
  <si>
    <t>Výstroj sloupku objímka 50 až 100 mm kompletní</t>
  </si>
  <si>
    <t>1518693377</t>
  </si>
  <si>
    <t>5962114025</t>
  </si>
  <si>
    <t>Výstroj sloupku patka hliníková kompletní (4 otvory)</t>
  </si>
  <si>
    <t>1825631711</t>
  </si>
  <si>
    <t>5963101003</t>
  </si>
  <si>
    <t>Přejezd celopryžový pro zatížené komunikace se závěrnou zídkou tv. T</t>
  </si>
  <si>
    <t>1130187859</t>
  </si>
  <si>
    <t>5963101050</t>
  </si>
  <si>
    <t>Přejezd celopryžový Strail spínací táhlo střední 1200 mm</t>
  </si>
  <si>
    <t>-1801439384</t>
  </si>
  <si>
    <t>5964103010</t>
  </si>
  <si>
    <t>Drenážní plastové díly trubka celoperforovaná DN 200 mm</t>
  </si>
  <si>
    <t>1391212689</t>
  </si>
  <si>
    <t>5964103030</t>
  </si>
  <si>
    <t>Drenážní plastové díly trubka s částečnou perforací DN 160 mm</t>
  </si>
  <si>
    <t>-1956482078</t>
  </si>
  <si>
    <t>5964103050</t>
  </si>
  <si>
    <t>Drenážní plastové díly spojka-spojovací nátrubek DN 200 mm</t>
  </si>
  <si>
    <t>1869403561</t>
  </si>
  <si>
    <t>5964103070</t>
  </si>
  <si>
    <t>Drenážní plastové díly koleno 90° DN 200 mm</t>
  </si>
  <si>
    <t>1911551927</t>
  </si>
  <si>
    <t>5964103090</t>
  </si>
  <si>
    <t>Drenážní plastové díly koleno 45° DN 200 mm</t>
  </si>
  <si>
    <t>-715756085</t>
  </si>
  <si>
    <t>5964103110</t>
  </si>
  <si>
    <t>Drenážní plastové díly T kus DN 200 mm</t>
  </si>
  <si>
    <t>-403622513</t>
  </si>
  <si>
    <t>5964103120</t>
  </si>
  <si>
    <t xml:space="preserve">Drenážní plastové díly šachta průchozí DN 400/250  1 vtok/1 odtok DN 250 mm</t>
  </si>
  <si>
    <t>656574793</t>
  </si>
  <si>
    <t>5964103125</t>
  </si>
  <si>
    <t xml:space="preserve">Drenážní plastové díly šachta odbočná DN 400/250  2 vtoky/1 odtok DN 250 mm</t>
  </si>
  <si>
    <t>-1950022140</t>
  </si>
  <si>
    <t>5964103130</t>
  </si>
  <si>
    <t>Drenážní plastové díly prodlužovací nástavec šachty D 400, délka 3 m</t>
  </si>
  <si>
    <t>-1012078173</t>
  </si>
  <si>
    <t>5964103135</t>
  </si>
  <si>
    <t>Drenážní plastové díly krytka šachty plastová D 400</t>
  </si>
  <si>
    <t>1235795364</t>
  </si>
  <si>
    <t>5964119000</t>
  </si>
  <si>
    <t>Příkopová tvárnice TZZ 3</t>
  </si>
  <si>
    <t>-34928710</t>
  </si>
  <si>
    <t>5964119010</t>
  </si>
  <si>
    <t>Příkopová tvárnice TZZ 4a</t>
  </si>
  <si>
    <t>-1776252699</t>
  </si>
  <si>
    <t>5963101055</t>
  </si>
  <si>
    <t>Přejezd celopryžový Strail náběhový klín pero</t>
  </si>
  <si>
    <t>722404951</t>
  </si>
  <si>
    <t>5963101060</t>
  </si>
  <si>
    <t>Přejezd celopryžový Strail náběhový klín drážka</t>
  </si>
  <si>
    <t>745436487</t>
  </si>
  <si>
    <t>5963101075</t>
  </si>
  <si>
    <t>Přejezd celopryžový Strail spínací táhlo střední 1800 mm</t>
  </si>
  <si>
    <t>1968440994</t>
  </si>
  <si>
    <t>5963101080</t>
  </si>
  <si>
    <t>Přejezd celopryžový Strail spínací táhlo 1800 mm</t>
  </si>
  <si>
    <t>-2099315908</t>
  </si>
  <si>
    <t>5963101085</t>
  </si>
  <si>
    <t>Přejezd celopryžový Strail spínací táhlo 1200 mm</t>
  </si>
  <si>
    <t>-420194783</t>
  </si>
  <si>
    <t>5963101090</t>
  </si>
  <si>
    <t>Přejezd celopryžový Strail spínací táhlo 900 mm</t>
  </si>
  <si>
    <t>-1068245687</t>
  </si>
  <si>
    <t>5963101135</t>
  </si>
  <si>
    <t>Přejezd celopryžový Strail pojistka proti posuvu</t>
  </si>
  <si>
    <t>1021757187</t>
  </si>
  <si>
    <t>5963125030</t>
  </si>
  <si>
    <t>Panel železobetonový pro provizorní vozovky 300/200/18</t>
  </si>
  <si>
    <t>-703262477</t>
  </si>
  <si>
    <t>5964133005</t>
  </si>
  <si>
    <t>Geotextilie separační</t>
  </si>
  <si>
    <t>-554962079</t>
  </si>
  <si>
    <t>5964135000</t>
  </si>
  <si>
    <t>Geomříže výztužné</t>
  </si>
  <si>
    <t>-1928850866</t>
  </si>
  <si>
    <t>5964151000</t>
  </si>
  <si>
    <t>Dlažba zámková hladká cihla</t>
  </si>
  <si>
    <t>777172571</t>
  </si>
  <si>
    <t>5964151025</t>
  </si>
  <si>
    <t>Dlažba zámková pro nevidomé cihla</t>
  </si>
  <si>
    <t>-1107605268</t>
  </si>
  <si>
    <t>5964159000</t>
  </si>
  <si>
    <t>Obrubník krajový</t>
  </si>
  <si>
    <t>357326149</t>
  </si>
  <si>
    <t>5964161010</t>
  </si>
  <si>
    <t>Beton lehce zhutnitelný C 20/25;X0 F5 2 285 2 765</t>
  </si>
  <si>
    <t>-361681301</t>
  </si>
  <si>
    <t>5964163000</t>
  </si>
  <si>
    <t>Řezivo fošny</t>
  </si>
  <si>
    <t>-800141219</t>
  </si>
  <si>
    <t>5964175005</t>
  </si>
  <si>
    <t>Zarážedlo kolejové tvaru S49</t>
  </si>
  <si>
    <t>-1671548767</t>
  </si>
  <si>
    <t>02.2 - Manipulace a přepravy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</si>
  <si>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</si>
  <si>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</si>
  <si>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-1417914032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</si>
  <si>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</si>
  <si>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</si>
  <si>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1375150949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</si>
  <si>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</si>
  <si>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</si>
  <si>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1223305086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</si>
  <si>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</si>
  <si>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</si>
  <si>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2017283414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</si>
  <si>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</si>
  <si>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</si>
  <si>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810335080</t>
  </si>
  <si>
    <t>9902109100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</si>
  <si>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</si>
  <si>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-1282067940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</si>
  <si>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</si>
  <si>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</si>
  <si>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-1610168588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</si>
  <si>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</si>
  <si>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</si>
  <si>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-687754583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</si>
  <si>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</si>
  <si>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</si>
  <si>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1203868577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</si>
  <si>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</si>
  <si>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</si>
  <si>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-100117029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</si>
  <si>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</si>
  <si>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</si>
  <si>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-1578694986</t>
  </si>
  <si>
    <t>9902209100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</si>
  <si>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</si>
  <si>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1978426221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</si>
  <si>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</si>
  <si>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</si>
  <si>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-1109164664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</si>
  <si>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</si>
  <si>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</si>
  <si>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-344256787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</si>
  <si>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</si>
  <si>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</si>
  <si>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-1186095800</t>
  </si>
  <si>
    <t>9903109100</t>
  </si>
  <si>
    <t xml:space="preserve">Přeprava mechanizace na místo prováděných prací o hmotnosti do 12 t příplatek za každý další 1 km Poznámka: Ceny jsou určeny pro dopravu mechanizmů na místo prováděných prací po silnici i po kolejích.
V ceně jsou započteny i náklady na zpáteční cestu dopravního prostředku. 
Měrnou jednotkou je kus přepravovaného stroje. 
</t>
  </si>
  <si>
    <t>1945670339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</si>
  <si>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</si>
  <si>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</si>
  <si>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-741030342</t>
  </si>
  <si>
    <t>9903209100</t>
  </si>
  <si>
    <t xml:space="preserve">Přeprava mechanizace na místo prováděných prací o hmotnosti přes 12 t příplatek za každý další 1 km Poznámka: Ceny jsou určeny pro dopravu mechanizmů na místo prováděných prací po silnici i po kolejích.
V ceně jsou započteny i náklady na zpáteční cestu dopravního prostředku. 
Měrnou jednotkou je kus přepravovaného stroje. 
</t>
  </si>
  <si>
    <t>835640138</t>
  </si>
  <si>
    <t>9909000100</t>
  </si>
  <si>
    <t>Poplatek za uložení suti nebo hmot na oficiální skládku Poznámka: V cenách jsou započteny náklady na uložení stavebního odpadu na oficiální skládku.</t>
  </si>
  <si>
    <t>1389524939</t>
  </si>
  <si>
    <t>9909000200</t>
  </si>
  <si>
    <t>Poplatek za uložení nebezpečného odpadu na oficiální skládku Poznámka: V cenách jsou započteny náklady na uložení stavebního odpadu na oficiální skládku.</t>
  </si>
  <si>
    <t>1614485370</t>
  </si>
  <si>
    <t>9909000300</t>
  </si>
  <si>
    <t>Poplatek za likvidaci dřevěných kolejnicových podpor Poznámka: V cenách jsou započteny náklady na uložení stavebního odpadu na oficiální skládku.</t>
  </si>
  <si>
    <t>464156554</t>
  </si>
  <si>
    <t>9909000400</t>
  </si>
  <si>
    <t>Poplatek za likvidaci plastových součástí Poznámka: V cenách jsou započteny náklady na uložení stavebního odpadu na oficiální skládku.</t>
  </si>
  <si>
    <t>-1062539277</t>
  </si>
  <si>
    <t>9909000500</t>
  </si>
  <si>
    <t>Poplatek uložení odpadu betonových prefabrikátů Poznámka: V cenách jsou započteny náklady na uložení stavebního odpadu na oficiální skládku.</t>
  </si>
  <si>
    <t>-1628142976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</si>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</sst>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8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4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33" fillId="0" borderId="29" xfId="0" applyFont="1" applyBorder="1" applyAlignment="1">
      <alignment vertical="center" wrapText="1"/>
      <protection locked="0"/>
    </xf>
    <xf numFmtId="0" fontId="33" fillId="0" borderId="30" xfId="0" applyFont="1" applyBorder="1" applyAlignment="1">
      <alignment vertical="center" wrapText="1"/>
      <protection locked="0"/>
    </xf>
    <xf numFmtId="0" fontId="33" fillId="0" borderId="31" xfId="0" applyFont="1" applyBorder="1" applyAlignment="1">
      <alignment vertical="center" wrapText="1"/>
      <protection locked="0"/>
    </xf>
    <xf numFmtId="0" fontId="33" fillId="0" borderId="32" xfId="0" applyFont="1" applyBorder="1" applyAlignment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3" fillId="0" borderId="33" xfId="0" applyFont="1" applyBorder="1" applyAlignment="1">
      <alignment horizontal="center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horizontal="left" wrapText="1"/>
      <protection locked="0"/>
    </xf>
    <xf numFmtId="0" fontId="33" fillId="0" borderId="33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49" fontId="36" fillId="0" borderId="1" xfId="0" applyNumberFormat="1" applyFont="1" applyBorder="1" applyAlignment="1">
      <alignment horizontal="left" vertical="center" wrapText="1"/>
      <protection locked="0"/>
    </xf>
    <xf numFmtId="49" fontId="36" fillId="0" borderId="1" xfId="0" applyNumberFormat="1" applyFont="1" applyBorder="1" applyAlignment="1">
      <alignment vertical="center" wrapText="1"/>
      <protection locked="0"/>
    </xf>
    <xf numFmtId="0" fontId="33" fillId="0" borderId="35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vertical="center" wrapText="1"/>
      <protection locked="0"/>
    </xf>
    <xf numFmtId="0" fontId="33" fillId="0" borderId="36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top"/>
      <protection locked="0"/>
    </xf>
    <xf numFmtId="0" fontId="33" fillId="0" borderId="0" xfId="0" applyFont="1" applyAlignment="1">
      <alignment vertical="top"/>
      <protection locked="0"/>
    </xf>
    <xf numFmtId="0" fontId="33" fillId="0" borderId="29" xfId="0" applyFont="1" applyBorder="1" applyAlignment="1">
      <alignment horizontal="left" vertical="center"/>
      <protection locked="0"/>
    </xf>
    <xf numFmtId="0" fontId="33" fillId="0" borderId="30" xfId="0" applyFont="1" applyBorder="1" applyAlignment="1">
      <alignment horizontal="left" vertical="center"/>
      <protection locked="0"/>
    </xf>
    <xf numFmtId="0" fontId="33" fillId="0" borderId="31" xfId="0" applyFont="1" applyBorder="1" applyAlignment="1">
      <alignment horizontal="left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center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center" vertical="center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3" fillId="0" borderId="29" xfId="0" applyFont="1" applyBorder="1" applyAlignment="1">
      <alignment horizontal="left" vertical="center" wrapText="1"/>
      <protection locked="0"/>
    </xf>
    <xf numFmtId="0" fontId="33" fillId="0" borderId="30" xfId="0" applyFont="1" applyBorder="1" applyAlignment="1">
      <alignment horizontal="left" vertical="center" wrapText="1"/>
      <protection locked="0"/>
    </xf>
    <xf numFmtId="0" fontId="33" fillId="0" borderId="3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5" xfId="0" applyFont="1" applyBorder="1" applyAlignment="1">
      <alignment horizontal="left" vertical="center" wrapText="1"/>
      <protection locked="0"/>
    </xf>
    <xf numFmtId="0" fontId="36" fillId="0" borderId="34" xfId="0" applyFont="1" applyBorder="1" applyAlignment="1">
      <alignment horizontal="left" vertical="center" wrapText="1"/>
      <protection locked="0"/>
    </xf>
    <xf numFmtId="0" fontId="36" fillId="0" borderId="36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1" xfId="0" applyFont="1" applyBorder="1" applyAlignment="1">
      <alignment horizontal="center" vertical="top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8" fillId="0" borderId="0" xfId="0" applyFont="1" applyAlignment="1">
      <alignment vertical="center"/>
      <protection locked="0"/>
    </xf>
    <xf numFmtId="0" fontId="35" fillId="0" borderId="1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5" fillId="0" borderId="34" xfId="0" applyFont="1" applyBorder="1" applyAlignment="1">
      <alignment horizontal="left"/>
      <protection locked="0"/>
    </xf>
    <xf numFmtId="0" fontId="38" fillId="0" borderId="34" xfId="0" applyFont="1" applyBorder="1" applyAlignment="1">
      <protection locked="0"/>
    </xf>
    <xf numFmtId="0" fontId="33" fillId="0" borderId="32" xfId="0" applyFont="1" applyBorder="1" applyAlignment="1">
      <alignment vertical="top"/>
      <protection locked="0"/>
    </xf>
    <xf numFmtId="0" fontId="33" fillId="0" borderId="33" xfId="0" applyFont="1" applyBorder="1" applyAlignment="1">
      <alignment vertical="top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35" xfId="0" applyFont="1" applyBorder="1" applyAlignment="1">
      <alignment vertical="top"/>
      <protection locked="0"/>
    </xf>
    <xf numFmtId="0" fontId="33" fillId="0" borderId="34" xfId="0" applyFont="1" applyBorder="1" applyAlignment="1">
      <alignment vertical="top"/>
      <protection locked="0"/>
    </xf>
    <xf numFmtId="0" fontId="3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 s="20" t="s">
        <v>8</v>
      </c>
      <c r="BS2" s="21" t="s">
        <v>9</v>
      </c>
      <c r="BT2" s="21" t="s">
        <v>10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ht="36.96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ht="14.4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2" t="s">
        <v>17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18</v>
      </c>
      <c r="BS5" s="21" t="s">
        <v>9</v>
      </c>
    </row>
    <row r="6" ht="36.96" customHeight="1">
      <c r="B6" s="25"/>
      <c r="C6" s="26"/>
      <c r="D6" s="34" t="s">
        <v>19</v>
      </c>
      <c r="E6" s="26"/>
      <c r="F6" s="26"/>
      <c r="G6" s="26"/>
      <c r="H6" s="26"/>
      <c r="I6" s="26"/>
      <c r="J6" s="26"/>
      <c r="K6" s="35" t="s">
        <v>20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9</v>
      </c>
    </row>
    <row r="7" ht="14.4" customHeight="1">
      <c r="B7" s="25"/>
      <c r="C7" s="26"/>
      <c r="D7" s="37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5</v>
      </c>
      <c r="AO7" s="26"/>
      <c r="AP7" s="26"/>
      <c r="AQ7" s="28"/>
      <c r="BE7" s="36"/>
      <c r="BS7" s="21" t="s">
        <v>9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9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9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5</v>
      </c>
      <c r="AO10" s="26"/>
      <c r="AP10" s="26"/>
      <c r="AQ10" s="28"/>
      <c r="BE10" s="36"/>
      <c r="BS10" s="21" t="s">
        <v>9</v>
      </c>
    </row>
    <row r="11" ht="18.48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30</v>
      </c>
      <c r="AL11" s="26"/>
      <c r="AM11" s="26"/>
      <c r="AN11" s="32" t="s">
        <v>5</v>
      </c>
      <c r="AO11" s="26"/>
      <c r="AP11" s="26"/>
      <c r="AQ11" s="28"/>
      <c r="BE11" s="36"/>
      <c r="BS11" s="21" t="s">
        <v>9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9</v>
      </c>
    </row>
    <row r="13" ht="14.4" customHeight="1">
      <c r="B13" s="25"/>
      <c r="C13" s="26"/>
      <c r="D13" s="37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32</v>
      </c>
      <c r="AO13" s="26"/>
      <c r="AP13" s="26"/>
      <c r="AQ13" s="28"/>
      <c r="BE13" s="36"/>
      <c r="BS13" s="21" t="s">
        <v>9</v>
      </c>
    </row>
    <row r="14">
      <c r="B14" s="25"/>
      <c r="C14" s="26"/>
      <c r="D14" s="26"/>
      <c r="E14" s="39" t="s">
        <v>32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30</v>
      </c>
      <c r="AL14" s="26"/>
      <c r="AM14" s="26"/>
      <c r="AN14" s="39" t="s">
        <v>32</v>
      </c>
      <c r="AO14" s="26"/>
      <c r="AP14" s="26"/>
      <c r="AQ14" s="28"/>
      <c r="BE14" s="36"/>
      <c r="BS14" s="21" t="s">
        <v>9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5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29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30</v>
      </c>
      <c r="AL17" s="26"/>
      <c r="AM17" s="26"/>
      <c r="AN17" s="32" t="s">
        <v>5</v>
      </c>
      <c r="AO17" s="26"/>
      <c r="AP17" s="26"/>
      <c r="AQ17" s="28"/>
      <c r="BE17" s="36"/>
      <c r="BS17" s="21" t="s">
        <v>34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9</v>
      </c>
    </row>
    <row r="19" ht="14.4" customHeight="1">
      <c r="B19" s="25"/>
      <c r="C19" s="26"/>
      <c r="D19" s="37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9</v>
      </c>
    </row>
    <row r="20" ht="16.5" customHeight="1">
      <c r="B20" s="25"/>
      <c r="C20" s="26"/>
      <c r="D20" s="26"/>
      <c r="E20" s="41" t="s">
        <v>5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36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37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38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39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40</v>
      </c>
      <c r="E26" s="51"/>
      <c r="F26" s="52" t="s">
        <v>41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42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43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44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45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46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47</v>
      </c>
      <c r="U32" s="58"/>
      <c r="V32" s="58"/>
      <c r="W32" s="58"/>
      <c r="X32" s="60" t="s">
        <v>48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43"/>
    </row>
    <row r="39" s="1" customFormat="1" ht="36.96" customHeight="1">
      <c r="B39" s="43"/>
      <c r="C39" s="69" t="s">
        <v>49</v>
      </c>
      <c r="AR39" s="43"/>
    </row>
    <row r="40" s="1" customFormat="1" ht="6.96" customHeight="1">
      <c r="B40" s="43"/>
      <c r="AR40" s="43"/>
    </row>
    <row r="41" s="3" customFormat="1" ht="14.4" customHeight="1">
      <c r="B41" s="70"/>
      <c r="C41" s="71" t="s">
        <v>16</v>
      </c>
      <c r="L41" s="3" t="str">
        <f>K5</f>
        <v>20181029</v>
      </c>
      <c r="AR41" s="70"/>
    </row>
    <row r="42" s="4" customFormat="1" ht="36.96" customHeight="1">
      <c r="B42" s="72"/>
      <c r="C42" s="73" t="s">
        <v>19</v>
      </c>
      <c r="L42" s="74" t="str">
        <f>K6</f>
        <v>Údržba, opravy a odstraňování závad u ST Brno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2"/>
    </row>
    <row r="43" s="1" customFormat="1" ht="6.96" customHeight="1">
      <c r="B43" s="43"/>
      <c r="AR43" s="43"/>
    </row>
    <row r="44" s="1" customFormat="1">
      <c r="B44" s="43"/>
      <c r="C44" s="71" t="s">
        <v>23</v>
      </c>
      <c r="L44" s="75" t="str">
        <f>IF(K8="","",K8)</f>
        <v>ST Brno</v>
      </c>
      <c r="AI44" s="71" t="s">
        <v>25</v>
      </c>
      <c r="AM44" s="76" t="str">
        <f>IF(AN8= "","",AN8)</f>
        <v>28. 10. 2018</v>
      </c>
      <c r="AN44" s="76"/>
      <c r="AR44" s="43"/>
    </row>
    <row r="45" s="1" customFormat="1" ht="6.96" customHeight="1">
      <c r="B45" s="43"/>
      <c r="AR45" s="43"/>
    </row>
    <row r="46" s="1" customFormat="1">
      <c r="B46" s="43"/>
      <c r="C46" s="71" t="s">
        <v>27</v>
      </c>
      <c r="L46" s="3" t="str">
        <f>IF(E11= "","",E11)</f>
        <v xml:space="preserve"> </v>
      </c>
      <c r="AI46" s="71" t="s">
        <v>33</v>
      </c>
      <c r="AM46" s="3" t="str">
        <f>IF(E17="","",E17)</f>
        <v xml:space="preserve"> </v>
      </c>
      <c r="AN46" s="3"/>
      <c r="AO46" s="3"/>
      <c r="AP46" s="3"/>
      <c r="AR46" s="43"/>
      <c r="AS46" s="77" t="s">
        <v>50</v>
      </c>
      <c r="AT46" s="78"/>
      <c r="AU46" s="79"/>
      <c r="AV46" s="79"/>
      <c r="AW46" s="79"/>
      <c r="AX46" s="79"/>
      <c r="AY46" s="79"/>
      <c r="AZ46" s="79"/>
      <c r="BA46" s="79"/>
      <c r="BB46" s="79"/>
      <c r="BC46" s="79"/>
      <c r="BD46" s="80"/>
    </row>
    <row r="47" s="1" customFormat="1">
      <c r="B47" s="43"/>
      <c r="C47" s="71" t="s">
        <v>31</v>
      </c>
      <c r="L47" s="3" t="str">
        <f>IF(E14= "Vyplň údaj","",E14)</f>
        <v/>
      </c>
      <c r="AR47" s="43"/>
      <c r="AS47" s="81"/>
      <c r="AT47" s="52"/>
      <c r="AU47" s="44"/>
      <c r="AV47" s="44"/>
      <c r="AW47" s="44"/>
      <c r="AX47" s="44"/>
      <c r="AY47" s="44"/>
      <c r="AZ47" s="44"/>
      <c r="BA47" s="44"/>
      <c r="BB47" s="44"/>
      <c r="BC47" s="44"/>
      <c r="BD47" s="82"/>
    </row>
    <row r="48" s="1" customFormat="1" ht="10.8" customHeight="1">
      <c r="B48" s="43"/>
      <c r="AR48" s="43"/>
      <c r="AS48" s="8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82"/>
    </row>
    <row r="49" s="1" customFormat="1" ht="29.28" customHeight="1">
      <c r="B49" s="43"/>
      <c r="C49" s="83" t="s">
        <v>51</v>
      </c>
      <c r="D49" s="84"/>
      <c r="E49" s="84"/>
      <c r="F49" s="84"/>
      <c r="G49" s="84"/>
      <c r="H49" s="85"/>
      <c r="I49" s="86" t="s">
        <v>52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7" t="s">
        <v>53</v>
      </c>
      <c r="AH49" s="84"/>
      <c r="AI49" s="84"/>
      <c r="AJ49" s="84"/>
      <c r="AK49" s="84"/>
      <c r="AL49" s="84"/>
      <c r="AM49" s="84"/>
      <c r="AN49" s="86" t="s">
        <v>54</v>
      </c>
      <c r="AO49" s="84"/>
      <c r="AP49" s="84"/>
      <c r="AQ49" s="88" t="s">
        <v>55</v>
      </c>
      <c r="AR49" s="43"/>
      <c r="AS49" s="89" t="s">
        <v>56</v>
      </c>
      <c r="AT49" s="90" t="s">
        <v>57</v>
      </c>
      <c r="AU49" s="90" t="s">
        <v>58</v>
      </c>
      <c r="AV49" s="90" t="s">
        <v>59</v>
      </c>
      <c r="AW49" s="90" t="s">
        <v>60</v>
      </c>
      <c r="AX49" s="90" t="s">
        <v>61</v>
      </c>
      <c r="AY49" s="90" t="s">
        <v>62</v>
      </c>
      <c r="AZ49" s="90" t="s">
        <v>63</v>
      </c>
      <c r="BA49" s="90" t="s">
        <v>64</v>
      </c>
      <c r="BB49" s="90" t="s">
        <v>65</v>
      </c>
      <c r="BC49" s="90" t="s">
        <v>66</v>
      </c>
      <c r="BD49" s="91" t="s">
        <v>67</v>
      </c>
    </row>
    <row r="50" s="1" customFormat="1" ht="10.8" customHeight="1">
      <c r="B50" s="43"/>
      <c r="AR50" s="43"/>
      <c r="AS50" s="92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4" customFormat="1" ht="32.4" customHeight="1">
      <c r="B51" s="72"/>
      <c r="C51" s="93" t="s">
        <v>68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5">
        <f>ROUND(SUM(AG52:AG55),2)</f>
        <v>0</v>
      </c>
      <c r="AH51" s="95"/>
      <c r="AI51" s="95"/>
      <c r="AJ51" s="95"/>
      <c r="AK51" s="95"/>
      <c r="AL51" s="95"/>
      <c r="AM51" s="95"/>
      <c r="AN51" s="96">
        <f>SUM(AG51,AT51)</f>
        <v>0</v>
      </c>
      <c r="AO51" s="96"/>
      <c r="AP51" s="96"/>
      <c r="AQ51" s="97" t="s">
        <v>5</v>
      </c>
      <c r="AR51" s="72"/>
      <c r="AS51" s="98">
        <f>ROUND(SUM(AS52:AS55),2)</f>
        <v>0</v>
      </c>
      <c r="AT51" s="99">
        <f>ROUND(SUM(AV51:AW51),2)</f>
        <v>0</v>
      </c>
      <c r="AU51" s="100">
        <f>ROUND(SUM(AU52:AU55),5)</f>
        <v>0</v>
      </c>
      <c r="AV51" s="99">
        <f>ROUND(AZ51*L26,2)</f>
        <v>0</v>
      </c>
      <c r="AW51" s="99">
        <f>ROUND(BA51*L27,2)</f>
        <v>0</v>
      </c>
      <c r="AX51" s="99">
        <f>ROUND(BB51*L26,2)</f>
        <v>0</v>
      </c>
      <c r="AY51" s="99">
        <f>ROUND(BC51*L27,2)</f>
        <v>0</v>
      </c>
      <c r="AZ51" s="99">
        <f>ROUND(SUM(AZ52:AZ55),2)</f>
        <v>0</v>
      </c>
      <c r="BA51" s="99">
        <f>ROUND(SUM(BA52:BA55),2)</f>
        <v>0</v>
      </c>
      <c r="BB51" s="99">
        <f>ROUND(SUM(BB52:BB55),2)</f>
        <v>0</v>
      </c>
      <c r="BC51" s="99">
        <f>ROUND(SUM(BC52:BC55),2)</f>
        <v>0</v>
      </c>
      <c r="BD51" s="101">
        <f>ROUND(SUM(BD52:BD55),2)</f>
        <v>0</v>
      </c>
      <c r="BS51" s="73" t="s">
        <v>69</v>
      </c>
      <c r="BT51" s="73" t="s">
        <v>70</v>
      </c>
      <c r="BU51" s="102" t="s">
        <v>71</v>
      </c>
      <c r="BV51" s="73" t="s">
        <v>72</v>
      </c>
      <c r="BW51" s="73" t="s">
        <v>7</v>
      </c>
      <c r="BX51" s="73" t="s">
        <v>73</v>
      </c>
      <c r="CL51" s="73" t="s">
        <v>5</v>
      </c>
    </row>
    <row r="52" s="5" customFormat="1" ht="16.5" customHeight="1">
      <c r="A52" s="103" t="s">
        <v>74</v>
      </c>
      <c r="B52" s="104"/>
      <c r="C52" s="105"/>
      <c r="D52" s="106" t="s">
        <v>75</v>
      </c>
      <c r="E52" s="106"/>
      <c r="F52" s="106"/>
      <c r="G52" s="106"/>
      <c r="H52" s="106"/>
      <c r="I52" s="107"/>
      <c r="J52" s="106" t="s">
        <v>76</v>
      </c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8">
        <f>'01.1 - Práce žel. svršek'!J27</f>
        <v>0</v>
      </c>
      <c r="AH52" s="107"/>
      <c r="AI52" s="107"/>
      <c r="AJ52" s="107"/>
      <c r="AK52" s="107"/>
      <c r="AL52" s="107"/>
      <c r="AM52" s="107"/>
      <c r="AN52" s="108">
        <f>SUM(AG52,AT52)</f>
        <v>0</v>
      </c>
      <c r="AO52" s="107"/>
      <c r="AP52" s="107"/>
      <c r="AQ52" s="109" t="s">
        <v>77</v>
      </c>
      <c r="AR52" s="104"/>
      <c r="AS52" s="110">
        <v>0</v>
      </c>
      <c r="AT52" s="111">
        <f>ROUND(SUM(AV52:AW52),2)</f>
        <v>0</v>
      </c>
      <c r="AU52" s="112">
        <f>'01.1 - Práce žel. svršek'!P79</f>
        <v>0</v>
      </c>
      <c r="AV52" s="111">
        <f>'01.1 - Práce žel. svršek'!J30</f>
        <v>0</v>
      </c>
      <c r="AW52" s="111">
        <f>'01.1 - Práce žel. svršek'!J31</f>
        <v>0</v>
      </c>
      <c r="AX52" s="111">
        <f>'01.1 - Práce žel. svršek'!J32</f>
        <v>0</v>
      </c>
      <c r="AY52" s="111">
        <f>'01.1 - Práce žel. svršek'!J33</f>
        <v>0</v>
      </c>
      <c r="AZ52" s="111">
        <f>'01.1 - Práce žel. svršek'!F30</f>
        <v>0</v>
      </c>
      <c r="BA52" s="111">
        <f>'01.1 - Práce žel. svršek'!F31</f>
        <v>0</v>
      </c>
      <c r="BB52" s="111">
        <f>'01.1 - Práce žel. svršek'!F32</f>
        <v>0</v>
      </c>
      <c r="BC52" s="111">
        <f>'01.1 - Práce žel. svršek'!F33</f>
        <v>0</v>
      </c>
      <c r="BD52" s="113">
        <f>'01.1 - Práce žel. svršek'!F34</f>
        <v>0</v>
      </c>
      <c r="BT52" s="114" t="s">
        <v>78</v>
      </c>
      <c r="BV52" s="114" t="s">
        <v>72</v>
      </c>
      <c r="BW52" s="114" t="s">
        <v>79</v>
      </c>
      <c r="BX52" s="114" t="s">
        <v>7</v>
      </c>
      <c r="CL52" s="114" t="s">
        <v>5</v>
      </c>
      <c r="CM52" s="114" t="s">
        <v>80</v>
      </c>
    </row>
    <row r="53" s="5" customFormat="1" ht="16.5" customHeight="1">
      <c r="A53" s="103" t="s">
        <v>74</v>
      </c>
      <c r="B53" s="104"/>
      <c r="C53" s="105"/>
      <c r="D53" s="106" t="s">
        <v>81</v>
      </c>
      <c r="E53" s="106"/>
      <c r="F53" s="106"/>
      <c r="G53" s="106"/>
      <c r="H53" s="106"/>
      <c r="I53" s="107"/>
      <c r="J53" s="106" t="s">
        <v>82</v>
      </c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8">
        <f>'01.2 - Práce žel. spodek'!J27</f>
        <v>0</v>
      </c>
      <c r="AH53" s="107"/>
      <c r="AI53" s="107"/>
      <c r="AJ53" s="107"/>
      <c r="AK53" s="107"/>
      <c r="AL53" s="107"/>
      <c r="AM53" s="107"/>
      <c r="AN53" s="108">
        <f>SUM(AG53,AT53)</f>
        <v>0</v>
      </c>
      <c r="AO53" s="107"/>
      <c r="AP53" s="107"/>
      <c r="AQ53" s="109" t="s">
        <v>77</v>
      </c>
      <c r="AR53" s="104"/>
      <c r="AS53" s="110">
        <v>0</v>
      </c>
      <c r="AT53" s="111">
        <f>ROUND(SUM(AV53:AW53),2)</f>
        <v>0</v>
      </c>
      <c r="AU53" s="112">
        <f>'01.2 - Práce žel. spodek'!P78</f>
        <v>0</v>
      </c>
      <c r="AV53" s="111">
        <f>'01.2 - Práce žel. spodek'!J30</f>
        <v>0</v>
      </c>
      <c r="AW53" s="111">
        <f>'01.2 - Práce žel. spodek'!J31</f>
        <v>0</v>
      </c>
      <c r="AX53" s="111">
        <f>'01.2 - Práce žel. spodek'!J32</f>
        <v>0</v>
      </c>
      <c r="AY53" s="111">
        <f>'01.2 - Práce žel. spodek'!J33</f>
        <v>0</v>
      </c>
      <c r="AZ53" s="111">
        <f>'01.2 - Práce žel. spodek'!F30</f>
        <v>0</v>
      </c>
      <c r="BA53" s="111">
        <f>'01.2 - Práce žel. spodek'!F31</f>
        <v>0</v>
      </c>
      <c r="BB53" s="111">
        <f>'01.2 - Práce žel. spodek'!F32</f>
        <v>0</v>
      </c>
      <c r="BC53" s="111">
        <f>'01.2 - Práce žel. spodek'!F33</f>
        <v>0</v>
      </c>
      <c r="BD53" s="113">
        <f>'01.2 - Práce žel. spodek'!F34</f>
        <v>0</v>
      </c>
      <c r="BT53" s="114" t="s">
        <v>78</v>
      </c>
      <c r="BV53" s="114" t="s">
        <v>72</v>
      </c>
      <c r="BW53" s="114" t="s">
        <v>83</v>
      </c>
      <c r="BX53" s="114" t="s">
        <v>7</v>
      </c>
      <c r="CL53" s="114" t="s">
        <v>5</v>
      </c>
      <c r="CM53" s="114" t="s">
        <v>80</v>
      </c>
    </row>
    <row r="54" s="5" customFormat="1" ht="16.5" customHeight="1">
      <c r="A54" s="103" t="s">
        <v>74</v>
      </c>
      <c r="B54" s="104"/>
      <c r="C54" s="105"/>
      <c r="D54" s="106" t="s">
        <v>84</v>
      </c>
      <c r="E54" s="106"/>
      <c r="F54" s="106"/>
      <c r="G54" s="106"/>
      <c r="H54" s="106"/>
      <c r="I54" s="107"/>
      <c r="J54" s="106" t="s">
        <v>85</v>
      </c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8">
        <f>'02.1 - Materiál'!J27</f>
        <v>0</v>
      </c>
      <c r="AH54" s="107"/>
      <c r="AI54" s="107"/>
      <c r="AJ54" s="107"/>
      <c r="AK54" s="107"/>
      <c r="AL54" s="107"/>
      <c r="AM54" s="107"/>
      <c r="AN54" s="108">
        <f>SUM(AG54,AT54)</f>
        <v>0</v>
      </c>
      <c r="AO54" s="107"/>
      <c r="AP54" s="107"/>
      <c r="AQ54" s="109" t="s">
        <v>77</v>
      </c>
      <c r="AR54" s="104"/>
      <c r="AS54" s="110">
        <v>0</v>
      </c>
      <c r="AT54" s="111">
        <f>ROUND(SUM(AV54:AW54),2)</f>
        <v>0</v>
      </c>
      <c r="AU54" s="112">
        <f>'02.1 - Materiál'!P76</f>
        <v>0</v>
      </c>
      <c r="AV54" s="111">
        <f>'02.1 - Materiál'!J30</f>
        <v>0</v>
      </c>
      <c r="AW54" s="111">
        <f>'02.1 - Materiál'!J31</f>
        <v>0</v>
      </c>
      <c r="AX54" s="111">
        <f>'02.1 - Materiál'!J32</f>
        <v>0</v>
      </c>
      <c r="AY54" s="111">
        <f>'02.1 - Materiál'!J33</f>
        <v>0</v>
      </c>
      <c r="AZ54" s="111">
        <f>'02.1 - Materiál'!F30</f>
        <v>0</v>
      </c>
      <c r="BA54" s="111">
        <f>'02.1 - Materiál'!F31</f>
        <v>0</v>
      </c>
      <c r="BB54" s="111">
        <f>'02.1 - Materiál'!F32</f>
        <v>0</v>
      </c>
      <c r="BC54" s="111">
        <f>'02.1 - Materiál'!F33</f>
        <v>0</v>
      </c>
      <c r="BD54" s="113">
        <f>'02.1 - Materiál'!F34</f>
        <v>0</v>
      </c>
      <c r="BT54" s="114" t="s">
        <v>78</v>
      </c>
      <c r="BV54" s="114" t="s">
        <v>72</v>
      </c>
      <c r="BW54" s="114" t="s">
        <v>86</v>
      </c>
      <c r="BX54" s="114" t="s">
        <v>7</v>
      </c>
      <c r="CL54" s="114" t="s">
        <v>5</v>
      </c>
      <c r="CM54" s="114" t="s">
        <v>80</v>
      </c>
    </row>
    <row r="55" s="5" customFormat="1" ht="16.5" customHeight="1">
      <c r="A55" s="103" t="s">
        <v>74</v>
      </c>
      <c r="B55" s="104"/>
      <c r="C55" s="105"/>
      <c r="D55" s="106" t="s">
        <v>87</v>
      </c>
      <c r="E55" s="106"/>
      <c r="F55" s="106"/>
      <c r="G55" s="106"/>
      <c r="H55" s="106"/>
      <c r="I55" s="107"/>
      <c r="J55" s="106" t="s">
        <v>88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'02.2 - Manipulace a přepravy'!J27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77</v>
      </c>
      <c r="AR55" s="104"/>
      <c r="AS55" s="115">
        <v>0</v>
      </c>
      <c r="AT55" s="116">
        <f>ROUND(SUM(AV55:AW55),2)</f>
        <v>0</v>
      </c>
      <c r="AU55" s="117">
        <f>'02.2 - Manipulace a přepravy'!P77</f>
        <v>0</v>
      </c>
      <c r="AV55" s="116">
        <f>'02.2 - Manipulace a přepravy'!J30</f>
        <v>0</v>
      </c>
      <c r="AW55" s="116">
        <f>'02.2 - Manipulace a přepravy'!J31</f>
        <v>0</v>
      </c>
      <c r="AX55" s="116">
        <f>'02.2 - Manipulace a přepravy'!J32</f>
        <v>0</v>
      </c>
      <c r="AY55" s="116">
        <f>'02.2 - Manipulace a přepravy'!J33</f>
        <v>0</v>
      </c>
      <c r="AZ55" s="116">
        <f>'02.2 - Manipulace a přepravy'!F30</f>
        <v>0</v>
      </c>
      <c r="BA55" s="116">
        <f>'02.2 - Manipulace a přepravy'!F31</f>
        <v>0</v>
      </c>
      <c r="BB55" s="116">
        <f>'02.2 - Manipulace a přepravy'!F32</f>
        <v>0</v>
      </c>
      <c r="BC55" s="116">
        <f>'02.2 - Manipulace a přepravy'!F33</f>
        <v>0</v>
      </c>
      <c r="BD55" s="118">
        <f>'02.2 - Manipulace a přepravy'!F34</f>
        <v>0</v>
      </c>
      <c r="BT55" s="114" t="s">
        <v>78</v>
      </c>
      <c r="BV55" s="114" t="s">
        <v>72</v>
      </c>
      <c r="BW55" s="114" t="s">
        <v>89</v>
      </c>
      <c r="BX55" s="114" t="s">
        <v>7</v>
      </c>
      <c r="CL55" s="114" t="s">
        <v>5</v>
      </c>
      <c r="CM55" s="114" t="s">
        <v>80</v>
      </c>
    </row>
    <row r="56" s="1" customFormat="1" ht="30" customHeight="1">
      <c r="B56" s="43"/>
      <c r="AR56" s="43"/>
    </row>
    <row r="57" s="1" customFormat="1" ht="6.96" customHeight="1">
      <c r="B57" s="64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43"/>
    </row>
  </sheetData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.1 - Práce žel. svršek'!C2" display="/"/>
    <hyperlink ref="A53" location="'01.2 - Práce žel. spodek'!C2" display="/"/>
    <hyperlink ref="A54" location="'02.1 - Materiál'!C2" display="/"/>
    <hyperlink ref="A55" location="'02.2 - Manipulace a přeprav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0"/>
      <c r="C1" s="120"/>
      <c r="D1" s="121" t="s">
        <v>1</v>
      </c>
      <c r="E1" s="120"/>
      <c r="F1" s="122" t="s">
        <v>90</v>
      </c>
      <c r="G1" s="122" t="s">
        <v>91</v>
      </c>
      <c r="H1" s="122"/>
      <c r="I1" s="123"/>
      <c r="J1" s="122" t="s">
        <v>92</v>
      </c>
      <c r="K1" s="121" t="s">
        <v>93</v>
      </c>
      <c r="L1" s="122" t="s">
        <v>94</v>
      </c>
      <c r="M1" s="122"/>
      <c r="N1" s="122"/>
      <c r="O1" s="122"/>
      <c r="P1" s="122"/>
      <c r="Q1" s="122"/>
      <c r="R1" s="122"/>
      <c r="S1" s="122"/>
      <c r="T1" s="122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79</v>
      </c>
    </row>
    <row r="3" ht="6.96" customHeight="1">
      <c r="B3" s="22"/>
      <c r="C3" s="23"/>
      <c r="D3" s="23"/>
      <c r="E3" s="23"/>
      <c r="F3" s="23"/>
      <c r="G3" s="23"/>
      <c r="H3" s="23"/>
      <c r="I3" s="124"/>
      <c r="J3" s="23"/>
      <c r="K3" s="24"/>
      <c r="AT3" s="21" t="s">
        <v>80</v>
      </c>
    </row>
    <row r="4" ht="36.96" customHeight="1">
      <c r="B4" s="25"/>
      <c r="C4" s="26"/>
      <c r="D4" s="27" t="s">
        <v>95</v>
      </c>
      <c r="E4" s="26"/>
      <c r="F4" s="26"/>
      <c r="G4" s="26"/>
      <c r="H4" s="26"/>
      <c r="I4" s="125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5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5"/>
      <c r="J6" s="26"/>
      <c r="K6" s="28"/>
    </row>
    <row r="7" ht="16.5" customHeight="1">
      <c r="B7" s="25"/>
      <c r="C7" s="26"/>
      <c r="D7" s="26"/>
      <c r="E7" s="126" t="str">
        <f>'Rekapitulace zakázky'!K6</f>
        <v>Údržba, opravy a odstraňování závad u ST Brno</v>
      </c>
      <c r="F7" s="37"/>
      <c r="G7" s="37"/>
      <c r="H7" s="37"/>
      <c r="I7" s="125"/>
      <c r="J7" s="26"/>
      <c r="K7" s="28"/>
    </row>
    <row r="8" s="1" customFormat="1">
      <c r="B8" s="43"/>
      <c r="C8" s="44"/>
      <c r="D8" s="37" t="s">
        <v>96</v>
      </c>
      <c r="E8" s="44"/>
      <c r="F8" s="44"/>
      <c r="G8" s="44"/>
      <c r="H8" s="44"/>
      <c r="I8" s="127"/>
      <c r="J8" s="44"/>
      <c r="K8" s="48"/>
    </row>
    <row r="9" s="1" customFormat="1" ht="36.96" customHeight="1">
      <c r="B9" s="43"/>
      <c r="C9" s="44"/>
      <c r="D9" s="44"/>
      <c r="E9" s="128" t="s">
        <v>97</v>
      </c>
      <c r="F9" s="44"/>
      <c r="G9" s="44"/>
      <c r="H9" s="44"/>
      <c r="I9" s="127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7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9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9" t="s">
        <v>25</v>
      </c>
      <c r="J12" s="130" t="str">
        <f>'Rekapitulace zakázky'!AN8</f>
        <v>28. 10. 2018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7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9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29" t="s">
        <v>30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7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9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29" t="s">
        <v>30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7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9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29" t="s">
        <v>30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7"/>
      <c r="J22" s="44"/>
      <c r="K22" s="48"/>
    </row>
    <row r="23" s="1" customFormat="1" ht="14.4" customHeight="1">
      <c r="B23" s="43"/>
      <c r="C23" s="44"/>
      <c r="D23" s="37" t="s">
        <v>35</v>
      </c>
      <c r="E23" s="44"/>
      <c r="F23" s="44"/>
      <c r="G23" s="44"/>
      <c r="H23" s="44"/>
      <c r="I23" s="127"/>
      <c r="J23" s="44"/>
      <c r="K23" s="48"/>
    </row>
    <row r="24" s="6" customFormat="1" ht="16.5" customHeight="1">
      <c r="B24" s="131"/>
      <c r="C24" s="132"/>
      <c r="D24" s="132"/>
      <c r="E24" s="41" t="s">
        <v>5</v>
      </c>
      <c r="F24" s="41"/>
      <c r="G24" s="41"/>
      <c r="H24" s="41"/>
      <c r="I24" s="133"/>
      <c r="J24" s="132"/>
      <c r="K24" s="134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7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5"/>
      <c r="J26" s="79"/>
      <c r="K26" s="136"/>
    </row>
    <row r="27" s="1" customFormat="1" ht="25.44" customHeight="1">
      <c r="B27" s="43"/>
      <c r="C27" s="44"/>
      <c r="D27" s="137" t="s">
        <v>36</v>
      </c>
      <c r="E27" s="44"/>
      <c r="F27" s="44"/>
      <c r="G27" s="44"/>
      <c r="H27" s="44"/>
      <c r="I27" s="127"/>
      <c r="J27" s="138">
        <f>ROUND(J79,2)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5"/>
      <c r="J28" s="79"/>
      <c r="K28" s="136"/>
    </row>
    <row r="29" s="1" customFormat="1" ht="14.4" customHeight="1">
      <c r="B29" s="43"/>
      <c r="C29" s="44"/>
      <c r="D29" s="44"/>
      <c r="E29" s="44"/>
      <c r="F29" s="49" t="s">
        <v>38</v>
      </c>
      <c r="G29" s="44"/>
      <c r="H29" s="44"/>
      <c r="I29" s="139" t="s">
        <v>37</v>
      </c>
      <c r="J29" s="49" t="s">
        <v>39</v>
      </c>
      <c r="K29" s="48"/>
    </row>
    <row r="30" s="1" customFormat="1" ht="14.4" customHeight="1">
      <c r="B30" s="43"/>
      <c r="C30" s="44"/>
      <c r="D30" s="52" t="s">
        <v>40</v>
      </c>
      <c r="E30" s="52" t="s">
        <v>41</v>
      </c>
      <c r="F30" s="140">
        <f>ROUND(SUM(BE79:BE306), 2)</f>
        <v>0</v>
      </c>
      <c r="G30" s="44"/>
      <c r="H30" s="44"/>
      <c r="I30" s="141">
        <v>0.20999999999999999</v>
      </c>
      <c r="J30" s="140">
        <f>ROUND(ROUND((SUM(BE79:BE306)), 2)*I30, 2)</f>
        <v>0</v>
      </c>
      <c r="K30" s="48"/>
    </row>
    <row r="31" s="1" customFormat="1" ht="14.4" customHeight="1">
      <c r="B31" s="43"/>
      <c r="C31" s="44"/>
      <c r="D31" s="44"/>
      <c r="E31" s="52" t="s">
        <v>42</v>
      </c>
      <c r="F31" s="140">
        <f>ROUND(SUM(BF79:BF306), 2)</f>
        <v>0</v>
      </c>
      <c r="G31" s="44"/>
      <c r="H31" s="44"/>
      <c r="I31" s="141">
        <v>0.14999999999999999</v>
      </c>
      <c r="J31" s="140">
        <f>ROUND(ROUND((SUM(BF79:BF306)),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43</v>
      </c>
      <c r="F32" s="140">
        <f>ROUND(SUM(BG79:BG306), 2)</f>
        <v>0</v>
      </c>
      <c r="G32" s="44"/>
      <c r="H32" s="44"/>
      <c r="I32" s="141">
        <v>0.20999999999999999</v>
      </c>
      <c r="J32" s="140">
        <v>0</v>
      </c>
      <c r="K32" s="48"/>
    </row>
    <row r="33" hidden="1" s="1" customFormat="1" ht="14.4" customHeight="1">
      <c r="B33" s="43"/>
      <c r="C33" s="44"/>
      <c r="D33" s="44"/>
      <c r="E33" s="52" t="s">
        <v>44</v>
      </c>
      <c r="F33" s="140">
        <f>ROUND(SUM(BH79:BH306), 2)</f>
        <v>0</v>
      </c>
      <c r="G33" s="44"/>
      <c r="H33" s="44"/>
      <c r="I33" s="141">
        <v>0.14999999999999999</v>
      </c>
      <c r="J33" s="140">
        <v>0</v>
      </c>
      <c r="K33" s="48"/>
    </row>
    <row r="34" hidden="1" s="1" customFormat="1" ht="14.4" customHeight="1">
      <c r="B34" s="43"/>
      <c r="C34" s="44"/>
      <c r="D34" s="44"/>
      <c r="E34" s="52" t="s">
        <v>45</v>
      </c>
      <c r="F34" s="140">
        <f>ROUND(SUM(BI79:BI306), 2)</f>
        <v>0</v>
      </c>
      <c r="G34" s="44"/>
      <c r="H34" s="44"/>
      <c r="I34" s="141">
        <v>0</v>
      </c>
      <c r="J34" s="140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7"/>
      <c r="J35" s="44"/>
      <c r="K35" s="48"/>
    </row>
    <row r="36" s="1" customFormat="1" ht="25.44" customHeight="1">
      <c r="B36" s="43"/>
      <c r="C36" s="142"/>
      <c r="D36" s="143" t="s">
        <v>46</v>
      </c>
      <c r="E36" s="85"/>
      <c r="F36" s="85"/>
      <c r="G36" s="144" t="s">
        <v>47</v>
      </c>
      <c r="H36" s="145" t="s">
        <v>48</v>
      </c>
      <c r="I36" s="146"/>
      <c r="J36" s="147">
        <f>SUM(J27:J34)</f>
        <v>0</v>
      </c>
      <c r="K36" s="148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9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50"/>
      <c r="J41" s="68"/>
      <c r="K41" s="151"/>
    </row>
    <row r="42" s="1" customFormat="1" ht="36.96" customHeight="1">
      <c r="B42" s="43"/>
      <c r="C42" s="27" t="s">
        <v>98</v>
      </c>
      <c r="D42" s="44"/>
      <c r="E42" s="44"/>
      <c r="F42" s="44"/>
      <c r="G42" s="44"/>
      <c r="H42" s="44"/>
      <c r="I42" s="127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7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7"/>
      <c r="J44" s="44"/>
      <c r="K44" s="48"/>
    </row>
    <row r="45" s="1" customFormat="1" ht="16.5" customHeight="1">
      <c r="B45" s="43"/>
      <c r="C45" s="44"/>
      <c r="D45" s="44"/>
      <c r="E45" s="126" t="str">
        <f>E7</f>
        <v>Údržba, opravy a odstraňování závad u ST Brno</v>
      </c>
      <c r="F45" s="37"/>
      <c r="G45" s="37"/>
      <c r="H45" s="37"/>
      <c r="I45" s="127"/>
      <c r="J45" s="44"/>
      <c r="K45" s="48"/>
    </row>
    <row r="46" s="1" customFormat="1" ht="14.4" customHeight="1">
      <c r="B46" s="43"/>
      <c r="C46" s="37" t="s">
        <v>96</v>
      </c>
      <c r="D46" s="44"/>
      <c r="E46" s="44"/>
      <c r="F46" s="44"/>
      <c r="G46" s="44"/>
      <c r="H46" s="44"/>
      <c r="I46" s="127"/>
      <c r="J46" s="44"/>
      <c r="K46" s="48"/>
    </row>
    <row r="47" s="1" customFormat="1" ht="17.25" customHeight="1">
      <c r="B47" s="43"/>
      <c r="C47" s="44"/>
      <c r="D47" s="44"/>
      <c r="E47" s="128" t="str">
        <f>E9</f>
        <v>01.1 - Práce žel. svršek</v>
      </c>
      <c r="F47" s="44"/>
      <c r="G47" s="44"/>
      <c r="H47" s="44"/>
      <c r="I47" s="127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7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ST Brno</v>
      </c>
      <c r="G49" s="44"/>
      <c r="H49" s="44"/>
      <c r="I49" s="129" t="s">
        <v>25</v>
      </c>
      <c r="J49" s="130" t="str">
        <f>IF(J12="","",J12)</f>
        <v>28. 10. 2018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7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29" t="s">
        <v>33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7"/>
      <c r="J52" s="152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7"/>
      <c r="J53" s="44"/>
      <c r="K53" s="48"/>
    </row>
    <row r="54" s="1" customFormat="1" ht="29.28" customHeight="1">
      <c r="B54" s="43"/>
      <c r="C54" s="153" t="s">
        <v>99</v>
      </c>
      <c r="D54" s="142"/>
      <c r="E54" s="142"/>
      <c r="F54" s="142"/>
      <c r="G54" s="142"/>
      <c r="H54" s="142"/>
      <c r="I54" s="154"/>
      <c r="J54" s="155" t="s">
        <v>100</v>
      </c>
      <c r="K54" s="156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7"/>
      <c r="J55" s="44"/>
      <c r="K55" s="48"/>
    </row>
    <row r="56" s="1" customFormat="1" ht="29.28" customHeight="1">
      <c r="B56" s="43"/>
      <c r="C56" s="157" t="s">
        <v>101</v>
      </c>
      <c r="D56" s="44"/>
      <c r="E56" s="44"/>
      <c r="F56" s="44"/>
      <c r="G56" s="44"/>
      <c r="H56" s="44"/>
      <c r="I56" s="127"/>
      <c r="J56" s="138">
        <f>J79</f>
        <v>0</v>
      </c>
      <c r="K56" s="48"/>
      <c r="AU56" s="21" t="s">
        <v>102</v>
      </c>
    </row>
    <row r="57" s="7" customFormat="1" ht="24.96" customHeight="1">
      <c r="B57" s="158"/>
      <c r="C57" s="159"/>
      <c r="D57" s="160" t="s">
        <v>103</v>
      </c>
      <c r="E57" s="161"/>
      <c r="F57" s="161"/>
      <c r="G57" s="161"/>
      <c r="H57" s="161"/>
      <c r="I57" s="162"/>
      <c r="J57" s="163">
        <f>J80</f>
        <v>0</v>
      </c>
      <c r="K57" s="164"/>
    </row>
    <row r="58" s="8" customFormat="1" ht="19.92" customHeight="1">
      <c r="B58" s="165"/>
      <c r="C58" s="166"/>
      <c r="D58" s="167" t="s">
        <v>104</v>
      </c>
      <c r="E58" s="168"/>
      <c r="F58" s="168"/>
      <c r="G58" s="168"/>
      <c r="H58" s="168"/>
      <c r="I58" s="169"/>
      <c r="J58" s="170">
        <f>J81</f>
        <v>0</v>
      </c>
      <c r="K58" s="171"/>
    </row>
    <row r="59" s="7" customFormat="1" ht="24.96" customHeight="1">
      <c r="B59" s="158"/>
      <c r="C59" s="159"/>
      <c r="D59" s="160" t="s">
        <v>105</v>
      </c>
      <c r="E59" s="161"/>
      <c r="F59" s="161"/>
      <c r="G59" s="161"/>
      <c r="H59" s="161"/>
      <c r="I59" s="162"/>
      <c r="J59" s="163">
        <f>J288</f>
        <v>0</v>
      </c>
      <c r="K59" s="164"/>
    </row>
    <row r="60" s="1" customFormat="1" ht="21.84" customHeight="1">
      <c r="B60" s="43"/>
      <c r="C60" s="44"/>
      <c r="D60" s="44"/>
      <c r="E60" s="44"/>
      <c r="F60" s="44"/>
      <c r="G60" s="44"/>
      <c r="H60" s="44"/>
      <c r="I60" s="127"/>
      <c r="J60" s="44"/>
      <c r="K60" s="48"/>
    </row>
    <row r="61" s="1" customFormat="1" ht="6.96" customHeight="1">
      <c r="B61" s="64"/>
      <c r="C61" s="65"/>
      <c r="D61" s="65"/>
      <c r="E61" s="65"/>
      <c r="F61" s="65"/>
      <c r="G61" s="65"/>
      <c r="H61" s="65"/>
      <c r="I61" s="149"/>
      <c r="J61" s="65"/>
      <c r="K61" s="66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50"/>
      <c r="J65" s="68"/>
      <c r="K65" s="68"/>
      <c r="L65" s="43"/>
    </row>
    <row r="66" s="1" customFormat="1" ht="36.96" customHeight="1">
      <c r="B66" s="43"/>
      <c r="C66" s="69" t="s">
        <v>106</v>
      </c>
      <c r="L66" s="43"/>
    </row>
    <row r="67" s="1" customFormat="1" ht="6.96" customHeight="1">
      <c r="B67" s="43"/>
      <c r="L67" s="43"/>
    </row>
    <row r="68" s="1" customFormat="1" ht="14.4" customHeight="1">
      <c r="B68" s="43"/>
      <c r="C68" s="71" t="s">
        <v>19</v>
      </c>
      <c r="L68" s="43"/>
    </row>
    <row r="69" s="1" customFormat="1" ht="16.5" customHeight="1">
      <c r="B69" s="43"/>
      <c r="E69" s="172" t="str">
        <f>E7</f>
        <v>Údržba, opravy a odstraňování závad u ST Brno</v>
      </c>
      <c r="F69" s="71"/>
      <c r="G69" s="71"/>
      <c r="H69" s="71"/>
      <c r="L69" s="43"/>
    </row>
    <row r="70" s="1" customFormat="1" ht="14.4" customHeight="1">
      <c r="B70" s="43"/>
      <c r="C70" s="71" t="s">
        <v>96</v>
      </c>
      <c r="L70" s="43"/>
    </row>
    <row r="71" s="1" customFormat="1" ht="17.25" customHeight="1">
      <c r="B71" s="43"/>
      <c r="E71" s="74" t="str">
        <f>E9</f>
        <v>01.1 - Práce žel. svršek</v>
      </c>
      <c r="F71" s="1"/>
      <c r="G71" s="1"/>
      <c r="H71" s="1"/>
      <c r="L71" s="43"/>
    </row>
    <row r="72" s="1" customFormat="1" ht="6.96" customHeight="1">
      <c r="B72" s="43"/>
      <c r="L72" s="43"/>
    </row>
    <row r="73" s="1" customFormat="1" ht="18" customHeight="1">
      <c r="B73" s="43"/>
      <c r="C73" s="71" t="s">
        <v>23</v>
      </c>
      <c r="F73" s="173" t="str">
        <f>F12</f>
        <v>ST Brno</v>
      </c>
      <c r="I73" s="174" t="s">
        <v>25</v>
      </c>
      <c r="J73" s="76" t="str">
        <f>IF(J12="","",J12)</f>
        <v>28. 10. 2018</v>
      </c>
      <c r="L73" s="43"/>
    </row>
    <row r="74" s="1" customFormat="1" ht="6.96" customHeight="1">
      <c r="B74" s="43"/>
      <c r="L74" s="43"/>
    </row>
    <row r="75" s="1" customFormat="1">
      <c r="B75" s="43"/>
      <c r="C75" s="71" t="s">
        <v>27</v>
      </c>
      <c r="F75" s="173" t="str">
        <f>E15</f>
        <v xml:space="preserve"> </v>
      </c>
      <c r="I75" s="174" t="s">
        <v>33</v>
      </c>
      <c r="J75" s="173" t="str">
        <f>E21</f>
        <v xml:space="preserve"> </v>
      </c>
      <c r="L75" s="43"/>
    </row>
    <row r="76" s="1" customFormat="1" ht="14.4" customHeight="1">
      <c r="B76" s="43"/>
      <c r="C76" s="71" t="s">
        <v>31</v>
      </c>
      <c r="F76" s="173" t="str">
        <f>IF(E18="","",E18)</f>
        <v/>
      </c>
      <c r="L76" s="43"/>
    </row>
    <row r="77" s="1" customFormat="1" ht="10.32" customHeight="1">
      <c r="B77" s="43"/>
      <c r="L77" s="43"/>
    </row>
    <row r="78" s="9" customFormat="1" ht="29.28" customHeight="1">
      <c r="B78" s="175"/>
      <c r="C78" s="176" t="s">
        <v>107</v>
      </c>
      <c r="D78" s="177" t="s">
        <v>55</v>
      </c>
      <c r="E78" s="177" t="s">
        <v>51</v>
      </c>
      <c r="F78" s="177" t="s">
        <v>108</v>
      </c>
      <c r="G78" s="177" t="s">
        <v>109</v>
      </c>
      <c r="H78" s="177" t="s">
        <v>110</v>
      </c>
      <c r="I78" s="178" t="s">
        <v>111</v>
      </c>
      <c r="J78" s="177" t="s">
        <v>100</v>
      </c>
      <c r="K78" s="179" t="s">
        <v>112</v>
      </c>
      <c r="L78" s="175"/>
      <c r="M78" s="89" t="s">
        <v>113</v>
      </c>
      <c r="N78" s="90" t="s">
        <v>40</v>
      </c>
      <c r="O78" s="90" t="s">
        <v>114</v>
      </c>
      <c r="P78" s="90" t="s">
        <v>115</v>
      </c>
      <c r="Q78" s="90" t="s">
        <v>116</v>
      </c>
      <c r="R78" s="90" t="s">
        <v>117</v>
      </c>
      <c r="S78" s="90" t="s">
        <v>118</v>
      </c>
      <c r="T78" s="91" t="s">
        <v>119</v>
      </c>
    </row>
    <row r="79" s="1" customFormat="1" ht="29.28" customHeight="1">
      <c r="B79" s="43"/>
      <c r="C79" s="93" t="s">
        <v>101</v>
      </c>
      <c r="J79" s="180">
        <f>BK79</f>
        <v>0</v>
      </c>
      <c r="L79" s="43"/>
      <c r="M79" s="92"/>
      <c r="N79" s="79"/>
      <c r="O79" s="79"/>
      <c r="P79" s="181">
        <f>P80+P288</f>
        <v>0</v>
      </c>
      <c r="Q79" s="79"/>
      <c r="R79" s="181">
        <f>R80+R288</f>
        <v>0</v>
      </c>
      <c r="S79" s="79"/>
      <c r="T79" s="182">
        <f>T80+T288</f>
        <v>0</v>
      </c>
      <c r="AT79" s="21" t="s">
        <v>69</v>
      </c>
      <c r="AU79" s="21" t="s">
        <v>102</v>
      </c>
      <c r="BK79" s="183">
        <f>BK80+BK288</f>
        <v>0</v>
      </c>
    </row>
    <row r="80" s="10" customFormat="1" ht="37.44" customHeight="1">
      <c r="B80" s="184"/>
      <c r="D80" s="185" t="s">
        <v>69</v>
      </c>
      <c r="E80" s="186" t="s">
        <v>120</v>
      </c>
      <c r="F80" s="186" t="s">
        <v>121</v>
      </c>
      <c r="I80" s="187"/>
      <c r="J80" s="188">
        <f>BK80</f>
        <v>0</v>
      </c>
      <c r="L80" s="184"/>
      <c r="M80" s="189"/>
      <c r="N80" s="190"/>
      <c r="O80" s="190"/>
      <c r="P80" s="191">
        <f>P81</f>
        <v>0</v>
      </c>
      <c r="Q80" s="190"/>
      <c r="R80" s="191">
        <f>R81</f>
        <v>0</v>
      </c>
      <c r="S80" s="190"/>
      <c r="T80" s="192">
        <f>T81</f>
        <v>0</v>
      </c>
      <c r="AR80" s="185" t="s">
        <v>78</v>
      </c>
      <c r="AT80" s="193" t="s">
        <v>69</v>
      </c>
      <c r="AU80" s="193" t="s">
        <v>70</v>
      </c>
      <c r="AY80" s="185" t="s">
        <v>122</v>
      </c>
      <c r="BK80" s="194">
        <f>BK81</f>
        <v>0</v>
      </c>
    </row>
    <row r="81" s="10" customFormat="1" ht="19.92" customHeight="1">
      <c r="B81" s="184"/>
      <c r="D81" s="185" t="s">
        <v>69</v>
      </c>
      <c r="E81" s="195" t="s">
        <v>123</v>
      </c>
      <c r="F81" s="195" t="s">
        <v>124</v>
      </c>
      <c r="I81" s="187"/>
      <c r="J81" s="196">
        <f>BK81</f>
        <v>0</v>
      </c>
      <c r="L81" s="184"/>
      <c r="M81" s="189"/>
      <c r="N81" s="190"/>
      <c r="O81" s="190"/>
      <c r="P81" s="191">
        <f>SUM(P82:P287)</f>
        <v>0</v>
      </c>
      <c r="Q81" s="190"/>
      <c r="R81" s="191">
        <f>SUM(R82:R287)</f>
        <v>0</v>
      </c>
      <c r="S81" s="190"/>
      <c r="T81" s="192">
        <f>SUM(T82:T287)</f>
        <v>0</v>
      </c>
      <c r="AR81" s="185" t="s">
        <v>78</v>
      </c>
      <c r="AT81" s="193" t="s">
        <v>69</v>
      </c>
      <c r="AU81" s="193" t="s">
        <v>78</v>
      </c>
      <c r="AY81" s="185" t="s">
        <v>122</v>
      </c>
      <c r="BK81" s="194">
        <f>SUM(BK82:BK287)</f>
        <v>0</v>
      </c>
    </row>
    <row r="82" s="1" customFormat="1" ht="38.25" customHeight="1">
      <c r="B82" s="197"/>
      <c r="C82" s="198" t="s">
        <v>78</v>
      </c>
      <c r="D82" s="198" t="s">
        <v>125</v>
      </c>
      <c r="E82" s="199" t="s">
        <v>126</v>
      </c>
      <c r="F82" s="200" t="s">
        <v>127</v>
      </c>
      <c r="G82" s="201" t="s">
        <v>128</v>
      </c>
      <c r="H82" s="202">
        <v>10</v>
      </c>
      <c r="I82" s="203"/>
      <c r="J82" s="204">
        <f>ROUND(I82*H82,2)</f>
        <v>0</v>
      </c>
      <c r="K82" s="200" t="s">
        <v>129</v>
      </c>
      <c r="L82" s="43"/>
      <c r="M82" s="205" t="s">
        <v>5</v>
      </c>
      <c r="N82" s="206" t="s">
        <v>41</v>
      </c>
      <c r="O82" s="4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AR82" s="21" t="s">
        <v>130</v>
      </c>
      <c r="AT82" s="21" t="s">
        <v>125</v>
      </c>
      <c r="AU82" s="21" t="s">
        <v>80</v>
      </c>
      <c r="AY82" s="21" t="s">
        <v>122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21" t="s">
        <v>78</v>
      </c>
      <c r="BK82" s="209">
        <f>ROUND(I82*H82,2)</f>
        <v>0</v>
      </c>
      <c r="BL82" s="21" t="s">
        <v>130</v>
      </c>
      <c r="BM82" s="21" t="s">
        <v>131</v>
      </c>
    </row>
    <row r="83" s="1" customFormat="1" ht="38.25" customHeight="1">
      <c r="B83" s="197"/>
      <c r="C83" s="198" t="s">
        <v>80</v>
      </c>
      <c r="D83" s="198" t="s">
        <v>125</v>
      </c>
      <c r="E83" s="199" t="s">
        <v>132</v>
      </c>
      <c r="F83" s="200" t="s">
        <v>133</v>
      </c>
      <c r="G83" s="201" t="s">
        <v>134</v>
      </c>
      <c r="H83" s="202">
        <v>100</v>
      </c>
      <c r="I83" s="203"/>
      <c r="J83" s="204">
        <f>ROUND(I83*H83,2)</f>
        <v>0</v>
      </c>
      <c r="K83" s="200" t="s">
        <v>129</v>
      </c>
      <c r="L83" s="43"/>
      <c r="M83" s="205" t="s">
        <v>5</v>
      </c>
      <c r="N83" s="206" t="s">
        <v>41</v>
      </c>
      <c r="O83" s="44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AR83" s="21" t="s">
        <v>130</v>
      </c>
      <c r="AT83" s="21" t="s">
        <v>125</v>
      </c>
      <c r="AU83" s="21" t="s">
        <v>80</v>
      </c>
      <c r="AY83" s="21" t="s">
        <v>122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21" t="s">
        <v>78</v>
      </c>
      <c r="BK83" s="209">
        <f>ROUND(I83*H83,2)</f>
        <v>0</v>
      </c>
      <c r="BL83" s="21" t="s">
        <v>130</v>
      </c>
      <c r="BM83" s="21" t="s">
        <v>135</v>
      </c>
    </row>
    <row r="84" s="1" customFormat="1" ht="51" customHeight="1">
      <c r="B84" s="197"/>
      <c r="C84" s="198" t="s">
        <v>136</v>
      </c>
      <c r="D84" s="198" t="s">
        <v>125</v>
      </c>
      <c r="E84" s="199" t="s">
        <v>137</v>
      </c>
      <c r="F84" s="200" t="s">
        <v>138</v>
      </c>
      <c r="G84" s="201" t="s">
        <v>139</v>
      </c>
      <c r="H84" s="202">
        <v>100</v>
      </c>
      <c r="I84" s="203"/>
      <c r="J84" s="204">
        <f>ROUND(I84*H84,2)</f>
        <v>0</v>
      </c>
      <c r="K84" s="200" t="s">
        <v>129</v>
      </c>
      <c r="L84" s="43"/>
      <c r="M84" s="205" t="s">
        <v>5</v>
      </c>
      <c r="N84" s="206" t="s">
        <v>41</v>
      </c>
      <c r="O84" s="4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AR84" s="21" t="s">
        <v>130</v>
      </c>
      <c r="AT84" s="21" t="s">
        <v>125</v>
      </c>
      <c r="AU84" s="21" t="s">
        <v>80</v>
      </c>
      <c r="AY84" s="21" t="s">
        <v>122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21" t="s">
        <v>78</v>
      </c>
      <c r="BK84" s="209">
        <f>ROUND(I84*H84,2)</f>
        <v>0</v>
      </c>
      <c r="BL84" s="21" t="s">
        <v>130</v>
      </c>
      <c r="BM84" s="21" t="s">
        <v>140</v>
      </c>
    </row>
    <row r="85" s="1" customFormat="1" ht="63.75" customHeight="1">
      <c r="B85" s="197"/>
      <c r="C85" s="198" t="s">
        <v>130</v>
      </c>
      <c r="D85" s="198" t="s">
        <v>125</v>
      </c>
      <c r="E85" s="199" t="s">
        <v>141</v>
      </c>
      <c r="F85" s="200" t="s">
        <v>142</v>
      </c>
      <c r="G85" s="201" t="s">
        <v>139</v>
      </c>
      <c r="H85" s="202">
        <v>100</v>
      </c>
      <c r="I85" s="203"/>
      <c r="J85" s="204">
        <f>ROUND(I85*H85,2)</f>
        <v>0</v>
      </c>
      <c r="K85" s="200" t="s">
        <v>129</v>
      </c>
      <c r="L85" s="43"/>
      <c r="M85" s="205" t="s">
        <v>5</v>
      </c>
      <c r="N85" s="206" t="s">
        <v>41</v>
      </c>
      <c r="O85" s="4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AR85" s="21" t="s">
        <v>130</v>
      </c>
      <c r="AT85" s="21" t="s">
        <v>125</v>
      </c>
      <c r="AU85" s="21" t="s">
        <v>80</v>
      </c>
      <c r="AY85" s="21" t="s">
        <v>122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21" t="s">
        <v>78</v>
      </c>
      <c r="BK85" s="209">
        <f>ROUND(I85*H85,2)</f>
        <v>0</v>
      </c>
      <c r="BL85" s="21" t="s">
        <v>130</v>
      </c>
      <c r="BM85" s="21" t="s">
        <v>143</v>
      </c>
    </row>
    <row r="86" s="1" customFormat="1" ht="63.75" customHeight="1">
      <c r="B86" s="197"/>
      <c r="C86" s="198" t="s">
        <v>123</v>
      </c>
      <c r="D86" s="198" t="s">
        <v>125</v>
      </c>
      <c r="E86" s="199" t="s">
        <v>144</v>
      </c>
      <c r="F86" s="200" t="s">
        <v>145</v>
      </c>
      <c r="G86" s="201" t="s">
        <v>139</v>
      </c>
      <c r="H86" s="202">
        <v>100</v>
      </c>
      <c r="I86" s="203"/>
      <c r="J86" s="204">
        <f>ROUND(I86*H86,2)</f>
        <v>0</v>
      </c>
      <c r="K86" s="200" t="s">
        <v>129</v>
      </c>
      <c r="L86" s="43"/>
      <c r="M86" s="205" t="s">
        <v>5</v>
      </c>
      <c r="N86" s="206" t="s">
        <v>41</v>
      </c>
      <c r="O86" s="4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AR86" s="21" t="s">
        <v>130</v>
      </c>
      <c r="AT86" s="21" t="s">
        <v>125</v>
      </c>
      <c r="AU86" s="21" t="s">
        <v>80</v>
      </c>
      <c r="AY86" s="21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21" t="s">
        <v>78</v>
      </c>
      <c r="BK86" s="209">
        <f>ROUND(I86*H86,2)</f>
        <v>0</v>
      </c>
      <c r="BL86" s="21" t="s">
        <v>130</v>
      </c>
      <c r="BM86" s="21" t="s">
        <v>146</v>
      </c>
    </row>
    <row r="87" s="1" customFormat="1" ht="51" customHeight="1">
      <c r="B87" s="197"/>
      <c r="C87" s="198" t="s">
        <v>147</v>
      </c>
      <c r="D87" s="198" t="s">
        <v>125</v>
      </c>
      <c r="E87" s="199" t="s">
        <v>148</v>
      </c>
      <c r="F87" s="200" t="s">
        <v>149</v>
      </c>
      <c r="G87" s="201" t="s">
        <v>139</v>
      </c>
      <c r="H87" s="202">
        <v>100</v>
      </c>
      <c r="I87" s="203"/>
      <c r="J87" s="204">
        <f>ROUND(I87*H87,2)</f>
        <v>0</v>
      </c>
      <c r="K87" s="200" t="s">
        <v>129</v>
      </c>
      <c r="L87" s="43"/>
      <c r="M87" s="205" t="s">
        <v>5</v>
      </c>
      <c r="N87" s="206" t="s">
        <v>41</v>
      </c>
      <c r="O87" s="4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AR87" s="21" t="s">
        <v>130</v>
      </c>
      <c r="AT87" s="21" t="s">
        <v>125</v>
      </c>
      <c r="AU87" s="21" t="s">
        <v>80</v>
      </c>
      <c r="AY87" s="21" t="s">
        <v>122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21" t="s">
        <v>78</v>
      </c>
      <c r="BK87" s="209">
        <f>ROUND(I87*H87,2)</f>
        <v>0</v>
      </c>
      <c r="BL87" s="21" t="s">
        <v>130</v>
      </c>
      <c r="BM87" s="21" t="s">
        <v>150</v>
      </c>
    </row>
    <row r="88" s="1" customFormat="1" ht="51" customHeight="1">
      <c r="B88" s="197"/>
      <c r="C88" s="198" t="s">
        <v>151</v>
      </c>
      <c r="D88" s="198" t="s">
        <v>125</v>
      </c>
      <c r="E88" s="199" t="s">
        <v>152</v>
      </c>
      <c r="F88" s="200" t="s">
        <v>153</v>
      </c>
      <c r="G88" s="201" t="s">
        <v>139</v>
      </c>
      <c r="H88" s="202">
        <v>100</v>
      </c>
      <c r="I88" s="203"/>
      <c r="J88" s="204">
        <f>ROUND(I88*H88,2)</f>
        <v>0</v>
      </c>
      <c r="K88" s="200" t="s">
        <v>129</v>
      </c>
      <c r="L88" s="43"/>
      <c r="M88" s="205" t="s">
        <v>5</v>
      </c>
      <c r="N88" s="206" t="s">
        <v>41</v>
      </c>
      <c r="O88" s="4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AR88" s="21" t="s">
        <v>130</v>
      </c>
      <c r="AT88" s="21" t="s">
        <v>125</v>
      </c>
      <c r="AU88" s="21" t="s">
        <v>80</v>
      </c>
      <c r="AY88" s="21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21" t="s">
        <v>78</v>
      </c>
      <c r="BK88" s="209">
        <f>ROUND(I88*H88,2)</f>
        <v>0</v>
      </c>
      <c r="BL88" s="21" t="s">
        <v>130</v>
      </c>
      <c r="BM88" s="21" t="s">
        <v>154</v>
      </c>
    </row>
    <row r="89" s="1" customFormat="1" ht="51" customHeight="1">
      <c r="B89" s="197"/>
      <c r="C89" s="198" t="s">
        <v>155</v>
      </c>
      <c r="D89" s="198" t="s">
        <v>125</v>
      </c>
      <c r="E89" s="199" t="s">
        <v>156</v>
      </c>
      <c r="F89" s="200" t="s">
        <v>157</v>
      </c>
      <c r="G89" s="201" t="s">
        <v>139</v>
      </c>
      <c r="H89" s="202">
        <v>100</v>
      </c>
      <c r="I89" s="203"/>
      <c r="J89" s="204">
        <f>ROUND(I89*H89,2)</f>
        <v>0</v>
      </c>
      <c r="K89" s="200" t="s">
        <v>129</v>
      </c>
      <c r="L89" s="43"/>
      <c r="M89" s="205" t="s">
        <v>5</v>
      </c>
      <c r="N89" s="206" t="s">
        <v>41</v>
      </c>
      <c r="O89" s="4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21" t="s">
        <v>130</v>
      </c>
      <c r="AT89" s="21" t="s">
        <v>125</v>
      </c>
      <c r="AU89" s="21" t="s">
        <v>80</v>
      </c>
      <c r="AY89" s="21" t="s">
        <v>122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21" t="s">
        <v>78</v>
      </c>
      <c r="BK89" s="209">
        <f>ROUND(I89*H89,2)</f>
        <v>0</v>
      </c>
      <c r="BL89" s="21" t="s">
        <v>130</v>
      </c>
      <c r="BM89" s="21" t="s">
        <v>158</v>
      </c>
    </row>
    <row r="90" s="1" customFormat="1" ht="63.75" customHeight="1">
      <c r="B90" s="197"/>
      <c r="C90" s="198" t="s">
        <v>159</v>
      </c>
      <c r="D90" s="198" t="s">
        <v>125</v>
      </c>
      <c r="E90" s="199" t="s">
        <v>160</v>
      </c>
      <c r="F90" s="200" t="s">
        <v>161</v>
      </c>
      <c r="G90" s="201" t="s">
        <v>139</v>
      </c>
      <c r="H90" s="202">
        <v>100</v>
      </c>
      <c r="I90" s="203"/>
      <c r="J90" s="204">
        <f>ROUND(I90*H90,2)</f>
        <v>0</v>
      </c>
      <c r="K90" s="200" t="s">
        <v>129</v>
      </c>
      <c r="L90" s="43"/>
      <c r="M90" s="205" t="s">
        <v>5</v>
      </c>
      <c r="N90" s="206" t="s">
        <v>41</v>
      </c>
      <c r="O90" s="4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21" t="s">
        <v>130</v>
      </c>
      <c r="AT90" s="21" t="s">
        <v>125</v>
      </c>
      <c r="AU90" s="21" t="s">
        <v>80</v>
      </c>
      <c r="AY90" s="21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1" t="s">
        <v>78</v>
      </c>
      <c r="BK90" s="209">
        <f>ROUND(I90*H90,2)</f>
        <v>0</v>
      </c>
      <c r="BL90" s="21" t="s">
        <v>130</v>
      </c>
      <c r="BM90" s="21" t="s">
        <v>162</v>
      </c>
    </row>
    <row r="91" s="1" customFormat="1" ht="63.75" customHeight="1">
      <c r="B91" s="197"/>
      <c r="C91" s="198" t="s">
        <v>163</v>
      </c>
      <c r="D91" s="198" t="s">
        <v>125</v>
      </c>
      <c r="E91" s="199" t="s">
        <v>164</v>
      </c>
      <c r="F91" s="200" t="s">
        <v>165</v>
      </c>
      <c r="G91" s="201" t="s">
        <v>139</v>
      </c>
      <c r="H91" s="202">
        <v>100</v>
      </c>
      <c r="I91" s="203"/>
      <c r="J91" s="204">
        <f>ROUND(I91*H91,2)</f>
        <v>0</v>
      </c>
      <c r="K91" s="200" t="s">
        <v>129</v>
      </c>
      <c r="L91" s="43"/>
      <c r="M91" s="205" t="s">
        <v>5</v>
      </c>
      <c r="N91" s="206" t="s">
        <v>41</v>
      </c>
      <c r="O91" s="4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1" t="s">
        <v>130</v>
      </c>
      <c r="AT91" s="21" t="s">
        <v>125</v>
      </c>
      <c r="AU91" s="21" t="s">
        <v>80</v>
      </c>
      <c r="AY91" s="21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1" t="s">
        <v>78</v>
      </c>
      <c r="BK91" s="209">
        <f>ROUND(I91*H91,2)</f>
        <v>0</v>
      </c>
      <c r="BL91" s="21" t="s">
        <v>130</v>
      </c>
      <c r="BM91" s="21" t="s">
        <v>166</v>
      </c>
    </row>
    <row r="92" s="1" customFormat="1" ht="51" customHeight="1">
      <c r="B92" s="197"/>
      <c r="C92" s="198" t="s">
        <v>167</v>
      </c>
      <c r="D92" s="198" t="s">
        <v>125</v>
      </c>
      <c r="E92" s="199" t="s">
        <v>168</v>
      </c>
      <c r="F92" s="200" t="s">
        <v>169</v>
      </c>
      <c r="G92" s="201" t="s">
        <v>170</v>
      </c>
      <c r="H92" s="202">
        <v>10</v>
      </c>
      <c r="I92" s="203"/>
      <c r="J92" s="204">
        <f>ROUND(I92*H92,2)</f>
        <v>0</v>
      </c>
      <c r="K92" s="200" t="s">
        <v>129</v>
      </c>
      <c r="L92" s="43"/>
      <c r="M92" s="205" t="s">
        <v>5</v>
      </c>
      <c r="N92" s="206" t="s">
        <v>41</v>
      </c>
      <c r="O92" s="4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21" t="s">
        <v>130</v>
      </c>
      <c r="AT92" s="21" t="s">
        <v>125</v>
      </c>
      <c r="AU92" s="21" t="s">
        <v>80</v>
      </c>
      <c r="AY92" s="21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1" t="s">
        <v>78</v>
      </c>
      <c r="BK92" s="209">
        <f>ROUND(I92*H92,2)</f>
        <v>0</v>
      </c>
      <c r="BL92" s="21" t="s">
        <v>130</v>
      </c>
      <c r="BM92" s="21" t="s">
        <v>171</v>
      </c>
    </row>
    <row r="93" s="1" customFormat="1" ht="51" customHeight="1">
      <c r="B93" s="197"/>
      <c r="C93" s="198" t="s">
        <v>172</v>
      </c>
      <c r="D93" s="198" t="s">
        <v>125</v>
      </c>
      <c r="E93" s="199" t="s">
        <v>173</v>
      </c>
      <c r="F93" s="200" t="s">
        <v>174</v>
      </c>
      <c r="G93" s="201" t="s">
        <v>170</v>
      </c>
      <c r="H93" s="202">
        <v>10</v>
      </c>
      <c r="I93" s="203"/>
      <c r="J93" s="204">
        <f>ROUND(I93*H93,2)</f>
        <v>0</v>
      </c>
      <c r="K93" s="200" t="s">
        <v>129</v>
      </c>
      <c r="L93" s="43"/>
      <c r="M93" s="205" t="s">
        <v>5</v>
      </c>
      <c r="N93" s="206" t="s">
        <v>41</v>
      </c>
      <c r="O93" s="4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21" t="s">
        <v>130</v>
      </c>
      <c r="AT93" s="21" t="s">
        <v>125</v>
      </c>
      <c r="AU93" s="21" t="s">
        <v>80</v>
      </c>
      <c r="AY93" s="21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1" t="s">
        <v>78</v>
      </c>
      <c r="BK93" s="209">
        <f>ROUND(I93*H93,2)</f>
        <v>0</v>
      </c>
      <c r="BL93" s="21" t="s">
        <v>130</v>
      </c>
      <c r="BM93" s="21" t="s">
        <v>175</v>
      </c>
    </row>
    <row r="94" s="1" customFormat="1" ht="127.5" customHeight="1">
      <c r="B94" s="197"/>
      <c r="C94" s="198" t="s">
        <v>176</v>
      </c>
      <c r="D94" s="198" t="s">
        <v>125</v>
      </c>
      <c r="E94" s="199" t="s">
        <v>177</v>
      </c>
      <c r="F94" s="200" t="s">
        <v>178</v>
      </c>
      <c r="G94" s="201" t="s">
        <v>128</v>
      </c>
      <c r="H94" s="202">
        <v>0.5</v>
      </c>
      <c r="I94" s="203"/>
      <c r="J94" s="204">
        <f>ROUND(I94*H94,2)</f>
        <v>0</v>
      </c>
      <c r="K94" s="200" t="s">
        <v>129</v>
      </c>
      <c r="L94" s="43"/>
      <c r="M94" s="205" t="s">
        <v>5</v>
      </c>
      <c r="N94" s="206" t="s">
        <v>41</v>
      </c>
      <c r="O94" s="4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21" t="s">
        <v>130</v>
      </c>
      <c r="AT94" s="21" t="s">
        <v>125</v>
      </c>
      <c r="AU94" s="21" t="s">
        <v>80</v>
      </c>
      <c r="AY94" s="21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1" t="s">
        <v>78</v>
      </c>
      <c r="BK94" s="209">
        <f>ROUND(I94*H94,2)</f>
        <v>0</v>
      </c>
      <c r="BL94" s="21" t="s">
        <v>130</v>
      </c>
      <c r="BM94" s="21" t="s">
        <v>179</v>
      </c>
    </row>
    <row r="95" s="1" customFormat="1" ht="127.5" customHeight="1">
      <c r="B95" s="197"/>
      <c r="C95" s="198" t="s">
        <v>180</v>
      </c>
      <c r="D95" s="198" t="s">
        <v>125</v>
      </c>
      <c r="E95" s="199" t="s">
        <v>181</v>
      </c>
      <c r="F95" s="200" t="s">
        <v>182</v>
      </c>
      <c r="G95" s="201" t="s">
        <v>128</v>
      </c>
      <c r="H95" s="202">
        <v>0.5</v>
      </c>
      <c r="I95" s="203"/>
      <c r="J95" s="204">
        <f>ROUND(I95*H95,2)</f>
        <v>0</v>
      </c>
      <c r="K95" s="200" t="s">
        <v>129</v>
      </c>
      <c r="L95" s="43"/>
      <c r="M95" s="205" t="s">
        <v>5</v>
      </c>
      <c r="N95" s="206" t="s">
        <v>41</v>
      </c>
      <c r="O95" s="4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1" t="s">
        <v>130</v>
      </c>
      <c r="AT95" s="21" t="s">
        <v>125</v>
      </c>
      <c r="AU95" s="21" t="s">
        <v>80</v>
      </c>
      <c r="AY95" s="21" t="s">
        <v>122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1" t="s">
        <v>78</v>
      </c>
      <c r="BK95" s="209">
        <f>ROUND(I95*H95,2)</f>
        <v>0</v>
      </c>
      <c r="BL95" s="21" t="s">
        <v>130</v>
      </c>
      <c r="BM95" s="21" t="s">
        <v>183</v>
      </c>
    </row>
    <row r="96" s="1" customFormat="1" ht="127.5" customHeight="1">
      <c r="B96" s="197"/>
      <c r="C96" s="198" t="s">
        <v>11</v>
      </c>
      <c r="D96" s="198" t="s">
        <v>125</v>
      </c>
      <c r="E96" s="199" t="s">
        <v>184</v>
      </c>
      <c r="F96" s="200" t="s">
        <v>185</v>
      </c>
      <c r="G96" s="201" t="s">
        <v>128</v>
      </c>
      <c r="H96" s="202">
        <v>0.5</v>
      </c>
      <c r="I96" s="203"/>
      <c r="J96" s="204">
        <f>ROUND(I96*H96,2)</f>
        <v>0</v>
      </c>
      <c r="K96" s="200" t="s">
        <v>129</v>
      </c>
      <c r="L96" s="43"/>
      <c r="M96" s="205" t="s">
        <v>5</v>
      </c>
      <c r="N96" s="206" t="s">
        <v>41</v>
      </c>
      <c r="O96" s="4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21" t="s">
        <v>130</v>
      </c>
      <c r="AT96" s="21" t="s">
        <v>125</v>
      </c>
      <c r="AU96" s="21" t="s">
        <v>80</v>
      </c>
      <c r="AY96" s="21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1" t="s">
        <v>78</v>
      </c>
      <c r="BK96" s="209">
        <f>ROUND(I96*H96,2)</f>
        <v>0</v>
      </c>
      <c r="BL96" s="21" t="s">
        <v>130</v>
      </c>
      <c r="BM96" s="21" t="s">
        <v>186</v>
      </c>
    </row>
    <row r="97" s="1" customFormat="1" ht="127.5" customHeight="1">
      <c r="B97" s="197"/>
      <c r="C97" s="198" t="s">
        <v>187</v>
      </c>
      <c r="D97" s="198" t="s">
        <v>125</v>
      </c>
      <c r="E97" s="199" t="s">
        <v>188</v>
      </c>
      <c r="F97" s="200" t="s">
        <v>189</v>
      </c>
      <c r="G97" s="201" t="s">
        <v>128</v>
      </c>
      <c r="H97" s="202">
        <v>0.5</v>
      </c>
      <c r="I97" s="203"/>
      <c r="J97" s="204">
        <f>ROUND(I97*H97,2)</f>
        <v>0</v>
      </c>
      <c r="K97" s="200" t="s">
        <v>129</v>
      </c>
      <c r="L97" s="43"/>
      <c r="M97" s="205" t="s">
        <v>5</v>
      </c>
      <c r="N97" s="206" t="s">
        <v>41</v>
      </c>
      <c r="O97" s="4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1" t="s">
        <v>130</v>
      </c>
      <c r="AT97" s="21" t="s">
        <v>125</v>
      </c>
      <c r="AU97" s="21" t="s">
        <v>80</v>
      </c>
      <c r="AY97" s="21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1" t="s">
        <v>78</v>
      </c>
      <c r="BK97" s="209">
        <f>ROUND(I97*H97,2)</f>
        <v>0</v>
      </c>
      <c r="BL97" s="21" t="s">
        <v>130</v>
      </c>
      <c r="BM97" s="21" t="s">
        <v>190</v>
      </c>
    </row>
    <row r="98" s="1" customFormat="1" ht="127.5" customHeight="1">
      <c r="B98" s="197"/>
      <c r="C98" s="198" t="s">
        <v>191</v>
      </c>
      <c r="D98" s="198" t="s">
        <v>125</v>
      </c>
      <c r="E98" s="199" t="s">
        <v>192</v>
      </c>
      <c r="F98" s="200" t="s">
        <v>193</v>
      </c>
      <c r="G98" s="201" t="s">
        <v>134</v>
      </c>
      <c r="H98" s="202">
        <v>100</v>
      </c>
      <c r="I98" s="203"/>
      <c r="J98" s="204">
        <f>ROUND(I98*H98,2)</f>
        <v>0</v>
      </c>
      <c r="K98" s="200" t="s">
        <v>129</v>
      </c>
      <c r="L98" s="43"/>
      <c r="M98" s="205" t="s">
        <v>5</v>
      </c>
      <c r="N98" s="206" t="s">
        <v>41</v>
      </c>
      <c r="O98" s="4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1" t="s">
        <v>130</v>
      </c>
      <c r="AT98" s="21" t="s">
        <v>125</v>
      </c>
      <c r="AU98" s="21" t="s">
        <v>80</v>
      </c>
      <c r="AY98" s="21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1" t="s">
        <v>78</v>
      </c>
      <c r="BK98" s="209">
        <f>ROUND(I98*H98,2)</f>
        <v>0</v>
      </c>
      <c r="BL98" s="21" t="s">
        <v>130</v>
      </c>
      <c r="BM98" s="21" t="s">
        <v>194</v>
      </c>
    </row>
    <row r="99" s="1" customFormat="1" ht="127.5" customHeight="1">
      <c r="B99" s="197"/>
      <c r="C99" s="198" t="s">
        <v>195</v>
      </c>
      <c r="D99" s="198" t="s">
        <v>125</v>
      </c>
      <c r="E99" s="199" t="s">
        <v>196</v>
      </c>
      <c r="F99" s="200" t="s">
        <v>197</v>
      </c>
      <c r="G99" s="201" t="s">
        <v>134</v>
      </c>
      <c r="H99" s="202">
        <v>100</v>
      </c>
      <c r="I99" s="203"/>
      <c r="J99" s="204">
        <f>ROUND(I99*H99,2)</f>
        <v>0</v>
      </c>
      <c r="K99" s="200" t="s">
        <v>129</v>
      </c>
      <c r="L99" s="43"/>
      <c r="M99" s="205" t="s">
        <v>5</v>
      </c>
      <c r="N99" s="206" t="s">
        <v>41</v>
      </c>
      <c r="O99" s="4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21" t="s">
        <v>130</v>
      </c>
      <c r="AT99" s="21" t="s">
        <v>125</v>
      </c>
      <c r="AU99" s="21" t="s">
        <v>80</v>
      </c>
      <c r="AY99" s="21" t="s">
        <v>122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1" t="s">
        <v>78</v>
      </c>
      <c r="BK99" s="209">
        <f>ROUND(I99*H99,2)</f>
        <v>0</v>
      </c>
      <c r="BL99" s="21" t="s">
        <v>130</v>
      </c>
      <c r="BM99" s="21" t="s">
        <v>198</v>
      </c>
    </row>
    <row r="100" s="1" customFormat="1" ht="51" customHeight="1">
      <c r="B100" s="197"/>
      <c r="C100" s="198" t="s">
        <v>199</v>
      </c>
      <c r="D100" s="198" t="s">
        <v>125</v>
      </c>
      <c r="E100" s="199" t="s">
        <v>200</v>
      </c>
      <c r="F100" s="200" t="s">
        <v>201</v>
      </c>
      <c r="G100" s="201" t="s">
        <v>170</v>
      </c>
      <c r="H100" s="202">
        <v>20</v>
      </c>
      <c r="I100" s="203"/>
      <c r="J100" s="204">
        <f>ROUND(I100*H100,2)</f>
        <v>0</v>
      </c>
      <c r="K100" s="200" t="s">
        <v>129</v>
      </c>
      <c r="L100" s="43"/>
      <c r="M100" s="205" t="s">
        <v>5</v>
      </c>
      <c r="N100" s="206" t="s">
        <v>41</v>
      </c>
      <c r="O100" s="4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1" t="s">
        <v>130</v>
      </c>
      <c r="AT100" s="21" t="s">
        <v>125</v>
      </c>
      <c r="AU100" s="21" t="s">
        <v>80</v>
      </c>
      <c r="AY100" s="21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1" t="s">
        <v>78</v>
      </c>
      <c r="BK100" s="209">
        <f>ROUND(I100*H100,2)</f>
        <v>0</v>
      </c>
      <c r="BL100" s="21" t="s">
        <v>130</v>
      </c>
      <c r="BM100" s="21" t="s">
        <v>202</v>
      </c>
    </row>
    <row r="101" s="1" customFormat="1" ht="51" customHeight="1">
      <c r="B101" s="197"/>
      <c r="C101" s="198" t="s">
        <v>203</v>
      </c>
      <c r="D101" s="198" t="s">
        <v>125</v>
      </c>
      <c r="E101" s="199" t="s">
        <v>204</v>
      </c>
      <c r="F101" s="200" t="s">
        <v>205</v>
      </c>
      <c r="G101" s="201" t="s">
        <v>170</v>
      </c>
      <c r="H101" s="202">
        <v>20</v>
      </c>
      <c r="I101" s="203"/>
      <c r="J101" s="204">
        <f>ROUND(I101*H101,2)</f>
        <v>0</v>
      </c>
      <c r="K101" s="200" t="s">
        <v>129</v>
      </c>
      <c r="L101" s="43"/>
      <c r="M101" s="205" t="s">
        <v>5</v>
      </c>
      <c r="N101" s="206" t="s">
        <v>41</v>
      </c>
      <c r="O101" s="4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21" t="s">
        <v>130</v>
      </c>
      <c r="AT101" s="21" t="s">
        <v>125</v>
      </c>
      <c r="AU101" s="21" t="s">
        <v>80</v>
      </c>
      <c r="AY101" s="21" t="s">
        <v>122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1" t="s">
        <v>78</v>
      </c>
      <c r="BK101" s="209">
        <f>ROUND(I101*H101,2)</f>
        <v>0</v>
      </c>
      <c r="BL101" s="21" t="s">
        <v>130</v>
      </c>
      <c r="BM101" s="21" t="s">
        <v>206</v>
      </c>
    </row>
    <row r="102" s="1" customFormat="1" ht="51" customHeight="1">
      <c r="B102" s="197"/>
      <c r="C102" s="198" t="s">
        <v>10</v>
      </c>
      <c r="D102" s="198" t="s">
        <v>125</v>
      </c>
      <c r="E102" s="199" t="s">
        <v>207</v>
      </c>
      <c r="F102" s="200" t="s">
        <v>208</v>
      </c>
      <c r="G102" s="201" t="s">
        <v>170</v>
      </c>
      <c r="H102" s="202">
        <v>100</v>
      </c>
      <c r="I102" s="203"/>
      <c r="J102" s="204">
        <f>ROUND(I102*H102,2)</f>
        <v>0</v>
      </c>
      <c r="K102" s="200" t="s">
        <v>129</v>
      </c>
      <c r="L102" s="43"/>
      <c r="M102" s="205" t="s">
        <v>5</v>
      </c>
      <c r="N102" s="206" t="s">
        <v>41</v>
      </c>
      <c r="O102" s="4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21" t="s">
        <v>130</v>
      </c>
      <c r="AT102" s="21" t="s">
        <v>125</v>
      </c>
      <c r="AU102" s="21" t="s">
        <v>80</v>
      </c>
      <c r="AY102" s="21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1" t="s">
        <v>78</v>
      </c>
      <c r="BK102" s="209">
        <f>ROUND(I102*H102,2)</f>
        <v>0</v>
      </c>
      <c r="BL102" s="21" t="s">
        <v>130</v>
      </c>
      <c r="BM102" s="21" t="s">
        <v>209</v>
      </c>
    </row>
    <row r="103" s="1" customFormat="1" ht="51" customHeight="1">
      <c r="B103" s="197"/>
      <c r="C103" s="198" t="s">
        <v>210</v>
      </c>
      <c r="D103" s="198" t="s">
        <v>125</v>
      </c>
      <c r="E103" s="199" t="s">
        <v>211</v>
      </c>
      <c r="F103" s="200" t="s">
        <v>212</v>
      </c>
      <c r="G103" s="201" t="s">
        <v>170</v>
      </c>
      <c r="H103" s="202">
        <v>80</v>
      </c>
      <c r="I103" s="203"/>
      <c r="J103" s="204">
        <f>ROUND(I103*H103,2)</f>
        <v>0</v>
      </c>
      <c r="K103" s="200" t="s">
        <v>129</v>
      </c>
      <c r="L103" s="43"/>
      <c r="M103" s="205" t="s">
        <v>5</v>
      </c>
      <c r="N103" s="206" t="s">
        <v>41</v>
      </c>
      <c r="O103" s="4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1" t="s">
        <v>130</v>
      </c>
      <c r="AT103" s="21" t="s">
        <v>125</v>
      </c>
      <c r="AU103" s="21" t="s">
        <v>80</v>
      </c>
      <c r="AY103" s="21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1" t="s">
        <v>78</v>
      </c>
      <c r="BK103" s="209">
        <f>ROUND(I103*H103,2)</f>
        <v>0</v>
      </c>
      <c r="BL103" s="21" t="s">
        <v>130</v>
      </c>
      <c r="BM103" s="21" t="s">
        <v>213</v>
      </c>
    </row>
    <row r="104" s="1" customFormat="1" ht="38.25" customHeight="1">
      <c r="B104" s="197"/>
      <c r="C104" s="198" t="s">
        <v>214</v>
      </c>
      <c r="D104" s="198" t="s">
        <v>125</v>
      </c>
      <c r="E104" s="199" t="s">
        <v>215</v>
      </c>
      <c r="F104" s="200" t="s">
        <v>216</v>
      </c>
      <c r="G104" s="201" t="s">
        <v>128</v>
      </c>
      <c r="H104" s="202">
        <v>2</v>
      </c>
      <c r="I104" s="203"/>
      <c r="J104" s="204">
        <f>ROUND(I104*H104,2)</f>
        <v>0</v>
      </c>
      <c r="K104" s="200" t="s">
        <v>129</v>
      </c>
      <c r="L104" s="43"/>
      <c r="M104" s="205" t="s">
        <v>5</v>
      </c>
      <c r="N104" s="206" t="s">
        <v>41</v>
      </c>
      <c r="O104" s="4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21" t="s">
        <v>130</v>
      </c>
      <c r="AT104" s="21" t="s">
        <v>125</v>
      </c>
      <c r="AU104" s="21" t="s">
        <v>80</v>
      </c>
      <c r="AY104" s="21" t="s">
        <v>122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1" t="s">
        <v>78</v>
      </c>
      <c r="BK104" s="209">
        <f>ROUND(I104*H104,2)</f>
        <v>0</v>
      </c>
      <c r="BL104" s="21" t="s">
        <v>130</v>
      </c>
      <c r="BM104" s="21" t="s">
        <v>217</v>
      </c>
    </row>
    <row r="105" s="1" customFormat="1" ht="38.25" customHeight="1">
      <c r="B105" s="197"/>
      <c r="C105" s="198" t="s">
        <v>218</v>
      </c>
      <c r="D105" s="198" t="s">
        <v>125</v>
      </c>
      <c r="E105" s="199" t="s">
        <v>219</v>
      </c>
      <c r="F105" s="200" t="s">
        <v>220</v>
      </c>
      <c r="G105" s="201" t="s">
        <v>134</v>
      </c>
      <c r="H105" s="202">
        <v>100</v>
      </c>
      <c r="I105" s="203"/>
      <c r="J105" s="204">
        <f>ROUND(I105*H105,2)</f>
        <v>0</v>
      </c>
      <c r="K105" s="200" t="s">
        <v>129</v>
      </c>
      <c r="L105" s="43"/>
      <c r="M105" s="205" t="s">
        <v>5</v>
      </c>
      <c r="N105" s="206" t="s">
        <v>41</v>
      </c>
      <c r="O105" s="4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21" t="s">
        <v>130</v>
      </c>
      <c r="AT105" s="21" t="s">
        <v>125</v>
      </c>
      <c r="AU105" s="21" t="s">
        <v>80</v>
      </c>
      <c r="AY105" s="21" t="s">
        <v>122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1" t="s">
        <v>78</v>
      </c>
      <c r="BK105" s="209">
        <f>ROUND(I105*H105,2)</f>
        <v>0</v>
      </c>
      <c r="BL105" s="21" t="s">
        <v>130</v>
      </c>
      <c r="BM105" s="21" t="s">
        <v>221</v>
      </c>
    </row>
    <row r="106" s="1" customFormat="1" ht="51" customHeight="1">
      <c r="B106" s="197"/>
      <c r="C106" s="198" t="s">
        <v>222</v>
      </c>
      <c r="D106" s="198" t="s">
        <v>125</v>
      </c>
      <c r="E106" s="199" t="s">
        <v>223</v>
      </c>
      <c r="F106" s="200" t="s">
        <v>224</v>
      </c>
      <c r="G106" s="201" t="s">
        <v>134</v>
      </c>
      <c r="H106" s="202">
        <v>500</v>
      </c>
      <c r="I106" s="203"/>
      <c r="J106" s="204">
        <f>ROUND(I106*H106,2)</f>
        <v>0</v>
      </c>
      <c r="K106" s="200" t="s">
        <v>129</v>
      </c>
      <c r="L106" s="43"/>
      <c r="M106" s="205" t="s">
        <v>5</v>
      </c>
      <c r="N106" s="206" t="s">
        <v>41</v>
      </c>
      <c r="O106" s="4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1" t="s">
        <v>130</v>
      </c>
      <c r="AT106" s="21" t="s">
        <v>125</v>
      </c>
      <c r="AU106" s="21" t="s">
        <v>80</v>
      </c>
      <c r="AY106" s="21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1" t="s">
        <v>78</v>
      </c>
      <c r="BK106" s="209">
        <f>ROUND(I106*H106,2)</f>
        <v>0</v>
      </c>
      <c r="BL106" s="21" t="s">
        <v>130</v>
      </c>
      <c r="BM106" s="21" t="s">
        <v>225</v>
      </c>
    </row>
    <row r="107" s="1" customFormat="1" ht="114.75" customHeight="1">
      <c r="B107" s="197"/>
      <c r="C107" s="198" t="s">
        <v>226</v>
      </c>
      <c r="D107" s="198" t="s">
        <v>125</v>
      </c>
      <c r="E107" s="199" t="s">
        <v>227</v>
      </c>
      <c r="F107" s="200" t="s">
        <v>228</v>
      </c>
      <c r="G107" s="201" t="s">
        <v>229</v>
      </c>
      <c r="H107" s="202">
        <v>500</v>
      </c>
      <c r="I107" s="203"/>
      <c r="J107" s="204">
        <f>ROUND(I107*H107,2)</f>
        <v>0</v>
      </c>
      <c r="K107" s="200" t="s">
        <v>129</v>
      </c>
      <c r="L107" s="43"/>
      <c r="M107" s="205" t="s">
        <v>5</v>
      </c>
      <c r="N107" s="206" t="s">
        <v>41</v>
      </c>
      <c r="O107" s="4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1" t="s">
        <v>130</v>
      </c>
      <c r="AT107" s="21" t="s">
        <v>125</v>
      </c>
      <c r="AU107" s="21" t="s">
        <v>80</v>
      </c>
      <c r="AY107" s="21" t="s">
        <v>122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1" t="s">
        <v>78</v>
      </c>
      <c r="BK107" s="209">
        <f>ROUND(I107*H107,2)</f>
        <v>0</v>
      </c>
      <c r="BL107" s="21" t="s">
        <v>130</v>
      </c>
      <c r="BM107" s="21" t="s">
        <v>230</v>
      </c>
    </row>
    <row r="108" s="1" customFormat="1" ht="114.75" customHeight="1">
      <c r="B108" s="197"/>
      <c r="C108" s="198" t="s">
        <v>231</v>
      </c>
      <c r="D108" s="198" t="s">
        <v>125</v>
      </c>
      <c r="E108" s="199" t="s">
        <v>232</v>
      </c>
      <c r="F108" s="200" t="s">
        <v>233</v>
      </c>
      <c r="G108" s="201" t="s">
        <v>229</v>
      </c>
      <c r="H108" s="202">
        <v>200</v>
      </c>
      <c r="I108" s="203"/>
      <c r="J108" s="204">
        <f>ROUND(I108*H108,2)</f>
        <v>0</v>
      </c>
      <c r="K108" s="200" t="s">
        <v>129</v>
      </c>
      <c r="L108" s="43"/>
      <c r="M108" s="205" t="s">
        <v>5</v>
      </c>
      <c r="N108" s="206" t="s">
        <v>41</v>
      </c>
      <c r="O108" s="4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AR108" s="21" t="s">
        <v>130</v>
      </c>
      <c r="AT108" s="21" t="s">
        <v>125</v>
      </c>
      <c r="AU108" s="21" t="s">
        <v>80</v>
      </c>
      <c r="AY108" s="21" t="s">
        <v>122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1" t="s">
        <v>78</v>
      </c>
      <c r="BK108" s="209">
        <f>ROUND(I108*H108,2)</f>
        <v>0</v>
      </c>
      <c r="BL108" s="21" t="s">
        <v>130</v>
      </c>
      <c r="BM108" s="21" t="s">
        <v>234</v>
      </c>
    </row>
    <row r="109" s="1" customFormat="1" ht="127.5" customHeight="1">
      <c r="B109" s="197"/>
      <c r="C109" s="198" t="s">
        <v>235</v>
      </c>
      <c r="D109" s="198" t="s">
        <v>125</v>
      </c>
      <c r="E109" s="199" t="s">
        <v>236</v>
      </c>
      <c r="F109" s="200" t="s">
        <v>237</v>
      </c>
      <c r="G109" s="201" t="s">
        <v>229</v>
      </c>
      <c r="H109" s="202">
        <v>500</v>
      </c>
      <c r="I109" s="203"/>
      <c r="J109" s="204">
        <f>ROUND(I109*H109,2)</f>
        <v>0</v>
      </c>
      <c r="K109" s="200" t="s">
        <v>129</v>
      </c>
      <c r="L109" s="43"/>
      <c r="M109" s="205" t="s">
        <v>5</v>
      </c>
      <c r="N109" s="206" t="s">
        <v>41</v>
      </c>
      <c r="O109" s="4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1" t="s">
        <v>130</v>
      </c>
      <c r="AT109" s="21" t="s">
        <v>125</v>
      </c>
      <c r="AU109" s="21" t="s">
        <v>80</v>
      </c>
      <c r="AY109" s="21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1" t="s">
        <v>78</v>
      </c>
      <c r="BK109" s="209">
        <f>ROUND(I109*H109,2)</f>
        <v>0</v>
      </c>
      <c r="BL109" s="21" t="s">
        <v>130</v>
      </c>
      <c r="BM109" s="21" t="s">
        <v>238</v>
      </c>
    </row>
    <row r="110" s="1" customFormat="1" ht="127.5" customHeight="1">
      <c r="B110" s="197"/>
      <c r="C110" s="198" t="s">
        <v>239</v>
      </c>
      <c r="D110" s="198" t="s">
        <v>125</v>
      </c>
      <c r="E110" s="199" t="s">
        <v>240</v>
      </c>
      <c r="F110" s="200" t="s">
        <v>241</v>
      </c>
      <c r="G110" s="201" t="s">
        <v>229</v>
      </c>
      <c r="H110" s="202">
        <v>500</v>
      </c>
      <c r="I110" s="203"/>
      <c r="J110" s="204">
        <f>ROUND(I110*H110,2)</f>
        <v>0</v>
      </c>
      <c r="K110" s="200" t="s">
        <v>129</v>
      </c>
      <c r="L110" s="43"/>
      <c r="M110" s="205" t="s">
        <v>5</v>
      </c>
      <c r="N110" s="206" t="s">
        <v>41</v>
      </c>
      <c r="O110" s="4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21" t="s">
        <v>130</v>
      </c>
      <c r="AT110" s="21" t="s">
        <v>125</v>
      </c>
      <c r="AU110" s="21" t="s">
        <v>80</v>
      </c>
      <c r="AY110" s="21" t="s">
        <v>122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1" t="s">
        <v>78</v>
      </c>
      <c r="BK110" s="209">
        <f>ROUND(I110*H110,2)</f>
        <v>0</v>
      </c>
      <c r="BL110" s="21" t="s">
        <v>130</v>
      </c>
      <c r="BM110" s="21" t="s">
        <v>242</v>
      </c>
    </row>
    <row r="111" s="1" customFormat="1" ht="127.5" customHeight="1">
      <c r="B111" s="197"/>
      <c r="C111" s="198" t="s">
        <v>243</v>
      </c>
      <c r="D111" s="198" t="s">
        <v>125</v>
      </c>
      <c r="E111" s="199" t="s">
        <v>244</v>
      </c>
      <c r="F111" s="200" t="s">
        <v>245</v>
      </c>
      <c r="G111" s="201" t="s">
        <v>229</v>
      </c>
      <c r="H111" s="202">
        <v>500</v>
      </c>
      <c r="I111" s="203"/>
      <c r="J111" s="204">
        <f>ROUND(I111*H111,2)</f>
        <v>0</v>
      </c>
      <c r="K111" s="200" t="s">
        <v>129</v>
      </c>
      <c r="L111" s="43"/>
      <c r="M111" s="205" t="s">
        <v>5</v>
      </c>
      <c r="N111" s="206" t="s">
        <v>41</v>
      </c>
      <c r="O111" s="4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21" t="s">
        <v>130</v>
      </c>
      <c r="AT111" s="21" t="s">
        <v>125</v>
      </c>
      <c r="AU111" s="21" t="s">
        <v>80</v>
      </c>
      <c r="AY111" s="21" t="s">
        <v>122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1" t="s">
        <v>78</v>
      </c>
      <c r="BK111" s="209">
        <f>ROUND(I111*H111,2)</f>
        <v>0</v>
      </c>
      <c r="BL111" s="21" t="s">
        <v>130</v>
      </c>
      <c r="BM111" s="21" t="s">
        <v>246</v>
      </c>
    </row>
    <row r="112" s="1" customFormat="1" ht="127.5" customHeight="1">
      <c r="B112" s="197"/>
      <c r="C112" s="198" t="s">
        <v>247</v>
      </c>
      <c r="D112" s="198" t="s">
        <v>125</v>
      </c>
      <c r="E112" s="199" t="s">
        <v>248</v>
      </c>
      <c r="F112" s="200" t="s">
        <v>249</v>
      </c>
      <c r="G112" s="201" t="s">
        <v>229</v>
      </c>
      <c r="H112" s="202">
        <v>100</v>
      </c>
      <c r="I112" s="203"/>
      <c r="J112" s="204">
        <f>ROUND(I112*H112,2)</f>
        <v>0</v>
      </c>
      <c r="K112" s="200" t="s">
        <v>129</v>
      </c>
      <c r="L112" s="43"/>
      <c r="M112" s="205" t="s">
        <v>5</v>
      </c>
      <c r="N112" s="206" t="s">
        <v>41</v>
      </c>
      <c r="O112" s="4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1" t="s">
        <v>130</v>
      </c>
      <c r="AT112" s="21" t="s">
        <v>125</v>
      </c>
      <c r="AU112" s="21" t="s">
        <v>80</v>
      </c>
      <c r="AY112" s="21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1" t="s">
        <v>78</v>
      </c>
      <c r="BK112" s="209">
        <f>ROUND(I112*H112,2)</f>
        <v>0</v>
      </c>
      <c r="BL112" s="21" t="s">
        <v>130</v>
      </c>
      <c r="BM112" s="21" t="s">
        <v>250</v>
      </c>
    </row>
    <row r="113" s="1" customFormat="1" ht="114.75" customHeight="1">
      <c r="B113" s="197"/>
      <c r="C113" s="198" t="s">
        <v>251</v>
      </c>
      <c r="D113" s="198" t="s">
        <v>125</v>
      </c>
      <c r="E113" s="199" t="s">
        <v>252</v>
      </c>
      <c r="F113" s="200" t="s">
        <v>253</v>
      </c>
      <c r="G113" s="201" t="s">
        <v>229</v>
      </c>
      <c r="H113" s="202">
        <v>100</v>
      </c>
      <c r="I113" s="203"/>
      <c r="J113" s="204">
        <f>ROUND(I113*H113,2)</f>
        <v>0</v>
      </c>
      <c r="K113" s="200" t="s">
        <v>129</v>
      </c>
      <c r="L113" s="43"/>
      <c r="M113" s="205" t="s">
        <v>5</v>
      </c>
      <c r="N113" s="206" t="s">
        <v>41</v>
      </c>
      <c r="O113" s="4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21" t="s">
        <v>130</v>
      </c>
      <c r="AT113" s="21" t="s">
        <v>125</v>
      </c>
      <c r="AU113" s="21" t="s">
        <v>80</v>
      </c>
      <c r="AY113" s="21" t="s">
        <v>122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1" t="s">
        <v>78</v>
      </c>
      <c r="BK113" s="209">
        <f>ROUND(I113*H113,2)</f>
        <v>0</v>
      </c>
      <c r="BL113" s="21" t="s">
        <v>130</v>
      </c>
      <c r="BM113" s="21" t="s">
        <v>254</v>
      </c>
    </row>
    <row r="114" s="1" customFormat="1" ht="127.5" customHeight="1">
      <c r="B114" s="197"/>
      <c r="C114" s="198" t="s">
        <v>255</v>
      </c>
      <c r="D114" s="198" t="s">
        <v>125</v>
      </c>
      <c r="E114" s="199" t="s">
        <v>256</v>
      </c>
      <c r="F114" s="200" t="s">
        <v>257</v>
      </c>
      <c r="G114" s="201" t="s">
        <v>229</v>
      </c>
      <c r="H114" s="202">
        <v>20</v>
      </c>
      <c r="I114" s="203"/>
      <c r="J114" s="204">
        <f>ROUND(I114*H114,2)</f>
        <v>0</v>
      </c>
      <c r="K114" s="200" t="s">
        <v>129</v>
      </c>
      <c r="L114" s="43"/>
      <c r="M114" s="205" t="s">
        <v>5</v>
      </c>
      <c r="N114" s="206" t="s">
        <v>41</v>
      </c>
      <c r="O114" s="4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21" t="s">
        <v>130</v>
      </c>
      <c r="AT114" s="21" t="s">
        <v>125</v>
      </c>
      <c r="AU114" s="21" t="s">
        <v>80</v>
      </c>
      <c r="AY114" s="21" t="s">
        <v>122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1" t="s">
        <v>78</v>
      </c>
      <c r="BK114" s="209">
        <f>ROUND(I114*H114,2)</f>
        <v>0</v>
      </c>
      <c r="BL114" s="21" t="s">
        <v>130</v>
      </c>
      <c r="BM114" s="21" t="s">
        <v>258</v>
      </c>
    </row>
    <row r="115" s="1" customFormat="1" ht="127.5" customHeight="1">
      <c r="B115" s="197"/>
      <c r="C115" s="198" t="s">
        <v>259</v>
      </c>
      <c r="D115" s="198" t="s">
        <v>125</v>
      </c>
      <c r="E115" s="199" t="s">
        <v>260</v>
      </c>
      <c r="F115" s="200" t="s">
        <v>261</v>
      </c>
      <c r="G115" s="201" t="s">
        <v>229</v>
      </c>
      <c r="H115" s="202">
        <v>20</v>
      </c>
      <c r="I115" s="203"/>
      <c r="J115" s="204">
        <f>ROUND(I115*H115,2)</f>
        <v>0</v>
      </c>
      <c r="K115" s="200" t="s">
        <v>129</v>
      </c>
      <c r="L115" s="43"/>
      <c r="M115" s="205" t="s">
        <v>5</v>
      </c>
      <c r="N115" s="206" t="s">
        <v>41</v>
      </c>
      <c r="O115" s="4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21" t="s">
        <v>130</v>
      </c>
      <c r="AT115" s="21" t="s">
        <v>125</v>
      </c>
      <c r="AU115" s="21" t="s">
        <v>80</v>
      </c>
      <c r="AY115" s="21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1" t="s">
        <v>78</v>
      </c>
      <c r="BK115" s="209">
        <f>ROUND(I115*H115,2)</f>
        <v>0</v>
      </c>
      <c r="BL115" s="21" t="s">
        <v>130</v>
      </c>
      <c r="BM115" s="21" t="s">
        <v>262</v>
      </c>
    </row>
    <row r="116" s="1" customFormat="1" ht="127.5" customHeight="1">
      <c r="B116" s="197"/>
      <c r="C116" s="198" t="s">
        <v>263</v>
      </c>
      <c r="D116" s="198" t="s">
        <v>125</v>
      </c>
      <c r="E116" s="199" t="s">
        <v>264</v>
      </c>
      <c r="F116" s="200" t="s">
        <v>265</v>
      </c>
      <c r="G116" s="201" t="s">
        <v>229</v>
      </c>
      <c r="H116" s="202">
        <v>20</v>
      </c>
      <c r="I116" s="203"/>
      <c r="J116" s="204">
        <f>ROUND(I116*H116,2)</f>
        <v>0</v>
      </c>
      <c r="K116" s="200" t="s">
        <v>129</v>
      </c>
      <c r="L116" s="43"/>
      <c r="M116" s="205" t="s">
        <v>5</v>
      </c>
      <c r="N116" s="206" t="s">
        <v>41</v>
      </c>
      <c r="O116" s="4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AR116" s="21" t="s">
        <v>130</v>
      </c>
      <c r="AT116" s="21" t="s">
        <v>125</v>
      </c>
      <c r="AU116" s="21" t="s">
        <v>80</v>
      </c>
      <c r="AY116" s="21" t="s">
        <v>122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1" t="s">
        <v>78</v>
      </c>
      <c r="BK116" s="209">
        <f>ROUND(I116*H116,2)</f>
        <v>0</v>
      </c>
      <c r="BL116" s="21" t="s">
        <v>130</v>
      </c>
      <c r="BM116" s="21" t="s">
        <v>266</v>
      </c>
    </row>
    <row r="117" s="1" customFormat="1" ht="114.75" customHeight="1">
      <c r="B117" s="197"/>
      <c r="C117" s="198" t="s">
        <v>267</v>
      </c>
      <c r="D117" s="198" t="s">
        <v>125</v>
      </c>
      <c r="E117" s="199" t="s">
        <v>268</v>
      </c>
      <c r="F117" s="200" t="s">
        <v>269</v>
      </c>
      <c r="G117" s="201" t="s">
        <v>229</v>
      </c>
      <c r="H117" s="202">
        <v>200</v>
      </c>
      <c r="I117" s="203"/>
      <c r="J117" s="204">
        <f>ROUND(I117*H117,2)</f>
        <v>0</v>
      </c>
      <c r="K117" s="200" t="s">
        <v>129</v>
      </c>
      <c r="L117" s="43"/>
      <c r="M117" s="205" t="s">
        <v>5</v>
      </c>
      <c r="N117" s="206" t="s">
        <v>41</v>
      </c>
      <c r="O117" s="4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21" t="s">
        <v>130</v>
      </c>
      <c r="AT117" s="21" t="s">
        <v>125</v>
      </c>
      <c r="AU117" s="21" t="s">
        <v>80</v>
      </c>
      <c r="AY117" s="21" t="s">
        <v>122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1" t="s">
        <v>78</v>
      </c>
      <c r="BK117" s="209">
        <f>ROUND(I117*H117,2)</f>
        <v>0</v>
      </c>
      <c r="BL117" s="21" t="s">
        <v>130</v>
      </c>
      <c r="BM117" s="21" t="s">
        <v>270</v>
      </c>
    </row>
    <row r="118" s="1" customFormat="1" ht="114.75" customHeight="1">
      <c r="B118" s="197"/>
      <c r="C118" s="198" t="s">
        <v>271</v>
      </c>
      <c r="D118" s="198" t="s">
        <v>125</v>
      </c>
      <c r="E118" s="199" t="s">
        <v>272</v>
      </c>
      <c r="F118" s="200" t="s">
        <v>273</v>
      </c>
      <c r="G118" s="201" t="s">
        <v>229</v>
      </c>
      <c r="H118" s="202">
        <v>200</v>
      </c>
      <c r="I118" s="203"/>
      <c r="J118" s="204">
        <f>ROUND(I118*H118,2)</f>
        <v>0</v>
      </c>
      <c r="K118" s="200" t="s">
        <v>129</v>
      </c>
      <c r="L118" s="43"/>
      <c r="M118" s="205" t="s">
        <v>5</v>
      </c>
      <c r="N118" s="206" t="s">
        <v>41</v>
      </c>
      <c r="O118" s="4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21" t="s">
        <v>130</v>
      </c>
      <c r="AT118" s="21" t="s">
        <v>125</v>
      </c>
      <c r="AU118" s="21" t="s">
        <v>80</v>
      </c>
      <c r="AY118" s="21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1" t="s">
        <v>78</v>
      </c>
      <c r="BK118" s="209">
        <f>ROUND(I118*H118,2)</f>
        <v>0</v>
      </c>
      <c r="BL118" s="21" t="s">
        <v>130</v>
      </c>
      <c r="BM118" s="21" t="s">
        <v>274</v>
      </c>
    </row>
    <row r="119" s="1" customFormat="1" ht="51" customHeight="1">
      <c r="B119" s="197"/>
      <c r="C119" s="198" t="s">
        <v>275</v>
      </c>
      <c r="D119" s="198" t="s">
        <v>125</v>
      </c>
      <c r="E119" s="199" t="s">
        <v>276</v>
      </c>
      <c r="F119" s="200" t="s">
        <v>277</v>
      </c>
      <c r="G119" s="201" t="s">
        <v>134</v>
      </c>
      <c r="H119" s="202">
        <v>100</v>
      </c>
      <c r="I119" s="203"/>
      <c r="J119" s="204">
        <f>ROUND(I119*H119,2)</f>
        <v>0</v>
      </c>
      <c r="K119" s="200" t="s">
        <v>129</v>
      </c>
      <c r="L119" s="43"/>
      <c r="M119" s="205" t="s">
        <v>5</v>
      </c>
      <c r="N119" s="206" t="s">
        <v>41</v>
      </c>
      <c r="O119" s="4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21" t="s">
        <v>130</v>
      </c>
      <c r="AT119" s="21" t="s">
        <v>125</v>
      </c>
      <c r="AU119" s="21" t="s">
        <v>80</v>
      </c>
      <c r="AY119" s="21" t="s">
        <v>122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1" t="s">
        <v>78</v>
      </c>
      <c r="BK119" s="209">
        <f>ROUND(I119*H119,2)</f>
        <v>0</v>
      </c>
      <c r="BL119" s="21" t="s">
        <v>130</v>
      </c>
      <c r="BM119" s="21" t="s">
        <v>278</v>
      </c>
    </row>
    <row r="120" s="1" customFormat="1" ht="51" customHeight="1">
      <c r="B120" s="197"/>
      <c r="C120" s="198" t="s">
        <v>279</v>
      </c>
      <c r="D120" s="198" t="s">
        <v>125</v>
      </c>
      <c r="E120" s="199" t="s">
        <v>280</v>
      </c>
      <c r="F120" s="200" t="s">
        <v>281</v>
      </c>
      <c r="G120" s="201" t="s">
        <v>134</v>
      </c>
      <c r="H120" s="202">
        <v>100</v>
      </c>
      <c r="I120" s="203"/>
      <c r="J120" s="204">
        <f>ROUND(I120*H120,2)</f>
        <v>0</v>
      </c>
      <c r="K120" s="200" t="s">
        <v>129</v>
      </c>
      <c r="L120" s="43"/>
      <c r="M120" s="205" t="s">
        <v>5</v>
      </c>
      <c r="N120" s="206" t="s">
        <v>41</v>
      </c>
      <c r="O120" s="4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AR120" s="21" t="s">
        <v>130</v>
      </c>
      <c r="AT120" s="21" t="s">
        <v>125</v>
      </c>
      <c r="AU120" s="21" t="s">
        <v>80</v>
      </c>
      <c r="AY120" s="21" t="s">
        <v>122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21" t="s">
        <v>78</v>
      </c>
      <c r="BK120" s="209">
        <f>ROUND(I120*H120,2)</f>
        <v>0</v>
      </c>
      <c r="BL120" s="21" t="s">
        <v>130</v>
      </c>
      <c r="BM120" s="21" t="s">
        <v>282</v>
      </c>
    </row>
    <row r="121" s="1" customFormat="1" ht="63.75" customHeight="1">
      <c r="B121" s="197"/>
      <c r="C121" s="198" t="s">
        <v>283</v>
      </c>
      <c r="D121" s="198" t="s">
        <v>125</v>
      </c>
      <c r="E121" s="199" t="s">
        <v>284</v>
      </c>
      <c r="F121" s="200" t="s">
        <v>285</v>
      </c>
      <c r="G121" s="201" t="s">
        <v>229</v>
      </c>
      <c r="H121" s="202">
        <v>10</v>
      </c>
      <c r="I121" s="203"/>
      <c r="J121" s="204">
        <f>ROUND(I121*H121,2)</f>
        <v>0</v>
      </c>
      <c r="K121" s="200" t="s">
        <v>129</v>
      </c>
      <c r="L121" s="43"/>
      <c r="M121" s="205" t="s">
        <v>5</v>
      </c>
      <c r="N121" s="206" t="s">
        <v>41</v>
      </c>
      <c r="O121" s="4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1" t="s">
        <v>130</v>
      </c>
      <c r="AT121" s="21" t="s">
        <v>125</v>
      </c>
      <c r="AU121" s="21" t="s">
        <v>80</v>
      </c>
      <c r="AY121" s="21" t="s">
        <v>122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1" t="s">
        <v>78</v>
      </c>
      <c r="BK121" s="209">
        <f>ROUND(I121*H121,2)</f>
        <v>0</v>
      </c>
      <c r="BL121" s="21" t="s">
        <v>130</v>
      </c>
      <c r="BM121" s="21" t="s">
        <v>286</v>
      </c>
    </row>
    <row r="122" s="1" customFormat="1" ht="63.75" customHeight="1">
      <c r="B122" s="197"/>
      <c r="C122" s="198" t="s">
        <v>287</v>
      </c>
      <c r="D122" s="198" t="s">
        <v>125</v>
      </c>
      <c r="E122" s="199" t="s">
        <v>288</v>
      </c>
      <c r="F122" s="200" t="s">
        <v>289</v>
      </c>
      <c r="G122" s="201" t="s">
        <v>229</v>
      </c>
      <c r="H122" s="202">
        <v>10</v>
      </c>
      <c r="I122" s="203"/>
      <c r="J122" s="204">
        <f>ROUND(I122*H122,2)</f>
        <v>0</v>
      </c>
      <c r="K122" s="200" t="s">
        <v>129</v>
      </c>
      <c r="L122" s="43"/>
      <c r="M122" s="205" t="s">
        <v>5</v>
      </c>
      <c r="N122" s="206" t="s">
        <v>41</v>
      </c>
      <c r="O122" s="4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21" t="s">
        <v>130</v>
      </c>
      <c r="AT122" s="21" t="s">
        <v>125</v>
      </c>
      <c r="AU122" s="21" t="s">
        <v>80</v>
      </c>
      <c r="AY122" s="21" t="s">
        <v>122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1" t="s">
        <v>78</v>
      </c>
      <c r="BK122" s="209">
        <f>ROUND(I122*H122,2)</f>
        <v>0</v>
      </c>
      <c r="BL122" s="21" t="s">
        <v>130</v>
      </c>
      <c r="BM122" s="21" t="s">
        <v>290</v>
      </c>
    </row>
    <row r="123" s="1" customFormat="1" ht="63.75" customHeight="1">
      <c r="B123" s="197"/>
      <c r="C123" s="198" t="s">
        <v>291</v>
      </c>
      <c r="D123" s="198" t="s">
        <v>125</v>
      </c>
      <c r="E123" s="199" t="s">
        <v>292</v>
      </c>
      <c r="F123" s="200" t="s">
        <v>293</v>
      </c>
      <c r="G123" s="201" t="s">
        <v>229</v>
      </c>
      <c r="H123" s="202">
        <v>10</v>
      </c>
      <c r="I123" s="203"/>
      <c r="J123" s="204">
        <f>ROUND(I123*H123,2)</f>
        <v>0</v>
      </c>
      <c r="K123" s="200" t="s">
        <v>129</v>
      </c>
      <c r="L123" s="43"/>
      <c r="M123" s="205" t="s">
        <v>5</v>
      </c>
      <c r="N123" s="206" t="s">
        <v>41</v>
      </c>
      <c r="O123" s="4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21" t="s">
        <v>130</v>
      </c>
      <c r="AT123" s="21" t="s">
        <v>125</v>
      </c>
      <c r="AU123" s="21" t="s">
        <v>80</v>
      </c>
      <c r="AY123" s="21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21" t="s">
        <v>78</v>
      </c>
      <c r="BK123" s="209">
        <f>ROUND(I123*H123,2)</f>
        <v>0</v>
      </c>
      <c r="BL123" s="21" t="s">
        <v>130</v>
      </c>
      <c r="BM123" s="21" t="s">
        <v>294</v>
      </c>
    </row>
    <row r="124" s="1" customFormat="1" ht="51" customHeight="1">
      <c r="B124" s="197"/>
      <c r="C124" s="198" t="s">
        <v>295</v>
      </c>
      <c r="D124" s="198" t="s">
        <v>125</v>
      </c>
      <c r="E124" s="199" t="s">
        <v>296</v>
      </c>
      <c r="F124" s="200" t="s">
        <v>297</v>
      </c>
      <c r="G124" s="201" t="s">
        <v>128</v>
      </c>
      <c r="H124" s="202">
        <v>0.10000000000000001</v>
      </c>
      <c r="I124" s="203"/>
      <c r="J124" s="204">
        <f>ROUND(I124*H124,2)</f>
        <v>0</v>
      </c>
      <c r="K124" s="200" t="s">
        <v>129</v>
      </c>
      <c r="L124" s="43"/>
      <c r="M124" s="205" t="s">
        <v>5</v>
      </c>
      <c r="N124" s="206" t="s">
        <v>41</v>
      </c>
      <c r="O124" s="4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21" t="s">
        <v>130</v>
      </c>
      <c r="AT124" s="21" t="s">
        <v>125</v>
      </c>
      <c r="AU124" s="21" t="s">
        <v>80</v>
      </c>
      <c r="AY124" s="21" t="s">
        <v>122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1" t="s">
        <v>78</v>
      </c>
      <c r="BK124" s="209">
        <f>ROUND(I124*H124,2)</f>
        <v>0</v>
      </c>
      <c r="BL124" s="21" t="s">
        <v>130</v>
      </c>
      <c r="BM124" s="21" t="s">
        <v>298</v>
      </c>
    </row>
    <row r="125" s="1" customFormat="1" ht="51" customHeight="1">
      <c r="B125" s="197"/>
      <c r="C125" s="198" t="s">
        <v>299</v>
      </c>
      <c r="D125" s="198" t="s">
        <v>125</v>
      </c>
      <c r="E125" s="199" t="s">
        <v>300</v>
      </c>
      <c r="F125" s="200" t="s">
        <v>301</v>
      </c>
      <c r="G125" s="201" t="s">
        <v>128</v>
      </c>
      <c r="H125" s="202">
        <v>0.10000000000000001</v>
      </c>
      <c r="I125" s="203"/>
      <c r="J125" s="204">
        <f>ROUND(I125*H125,2)</f>
        <v>0</v>
      </c>
      <c r="K125" s="200" t="s">
        <v>129</v>
      </c>
      <c r="L125" s="43"/>
      <c r="M125" s="205" t="s">
        <v>5</v>
      </c>
      <c r="N125" s="206" t="s">
        <v>41</v>
      </c>
      <c r="O125" s="4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1" t="s">
        <v>130</v>
      </c>
      <c r="AT125" s="21" t="s">
        <v>125</v>
      </c>
      <c r="AU125" s="21" t="s">
        <v>80</v>
      </c>
      <c r="AY125" s="21" t="s">
        <v>122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1" t="s">
        <v>78</v>
      </c>
      <c r="BK125" s="209">
        <f>ROUND(I125*H125,2)</f>
        <v>0</v>
      </c>
      <c r="BL125" s="21" t="s">
        <v>130</v>
      </c>
      <c r="BM125" s="21" t="s">
        <v>302</v>
      </c>
    </row>
    <row r="126" s="1" customFormat="1" ht="51" customHeight="1">
      <c r="B126" s="197"/>
      <c r="C126" s="198" t="s">
        <v>303</v>
      </c>
      <c r="D126" s="198" t="s">
        <v>125</v>
      </c>
      <c r="E126" s="199" t="s">
        <v>304</v>
      </c>
      <c r="F126" s="200" t="s">
        <v>305</v>
      </c>
      <c r="G126" s="201" t="s">
        <v>128</v>
      </c>
      <c r="H126" s="202">
        <v>0.10000000000000001</v>
      </c>
      <c r="I126" s="203"/>
      <c r="J126" s="204">
        <f>ROUND(I126*H126,2)</f>
        <v>0</v>
      </c>
      <c r="K126" s="200" t="s">
        <v>129</v>
      </c>
      <c r="L126" s="43"/>
      <c r="M126" s="205" t="s">
        <v>5</v>
      </c>
      <c r="N126" s="206" t="s">
        <v>41</v>
      </c>
      <c r="O126" s="4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21" t="s">
        <v>130</v>
      </c>
      <c r="AT126" s="21" t="s">
        <v>125</v>
      </c>
      <c r="AU126" s="21" t="s">
        <v>80</v>
      </c>
      <c r="AY126" s="21" t="s">
        <v>122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21" t="s">
        <v>78</v>
      </c>
      <c r="BK126" s="209">
        <f>ROUND(I126*H126,2)</f>
        <v>0</v>
      </c>
      <c r="BL126" s="21" t="s">
        <v>130</v>
      </c>
      <c r="BM126" s="21" t="s">
        <v>306</v>
      </c>
    </row>
    <row r="127" s="1" customFormat="1" ht="51" customHeight="1">
      <c r="B127" s="197"/>
      <c r="C127" s="198" t="s">
        <v>307</v>
      </c>
      <c r="D127" s="198" t="s">
        <v>125</v>
      </c>
      <c r="E127" s="199" t="s">
        <v>308</v>
      </c>
      <c r="F127" s="200" t="s">
        <v>309</v>
      </c>
      <c r="G127" s="201" t="s">
        <v>128</v>
      </c>
      <c r="H127" s="202">
        <v>0.5</v>
      </c>
      <c r="I127" s="203"/>
      <c r="J127" s="204">
        <f>ROUND(I127*H127,2)</f>
        <v>0</v>
      </c>
      <c r="K127" s="200" t="s">
        <v>129</v>
      </c>
      <c r="L127" s="43"/>
      <c r="M127" s="205" t="s">
        <v>5</v>
      </c>
      <c r="N127" s="206" t="s">
        <v>41</v>
      </c>
      <c r="O127" s="4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21" t="s">
        <v>130</v>
      </c>
      <c r="AT127" s="21" t="s">
        <v>125</v>
      </c>
      <c r="AU127" s="21" t="s">
        <v>80</v>
      </c>
      <c r="AY127" s="21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21" t="s">
        <v>78</v>
      </c>
      <c r="BK127" s="209">
        <f>ROUND(I127*H127,2)</f>
        <v>0</v>
      </c>
      <c r="BL127" s="21" t="s">
        <v>130</v>
      </c>
      <c r="BM127" s="21" t="s">
        <v>310</v>
      </c>
    </row>
    <row r="128" s="1" customFormat="1" ht="51" customHeight="1">
      <c r="B128" s="197"/>
      <c r="C128" s="198" t="s">
        <v>311</v>
      </c>
      <c r="D128" s="198" t="s">
        <v>125</v>
      </c>
      <c r="E128" s="199" t="s">
        <v>312</v>
      </c>
      <c r="F128" s="200" t="s">
        <v>313</v>
      </c>
      <c r="G128" s="201" t="s">
        <v>128</v>
      </c>
      <c r="H128" s="202">
        <v>0.5</v>
      </c>
      <c r="I128" s="203"/>
      <c r="J128" s="204">
        <f>ROUND(I128*H128,2)</f>
        <v>0</v>
      </c>
      <c r="K128" s="200" t="s">
        <v>129</v>
      </c>
      <c r="L128" s="43"/>
      <c r="M128" s="205" t="s">
        <v>5</v>
      </c>
      <c r="N128" s="206" t="s">
        <v>41</v>
      </c>
      <c r="O128" s="4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21" t="s">
        <v>130</v>
      </c>
      <c r="AT128" s="21" t="s">
        <v>125</v>
      </c>
      <c r="AU128" s="21" t="s">
        <v>80</v>
      </c>
      <c r="AY128" s="21" t="s">
        <v>122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1" t="s">
        <v>78</v>
      </c>
      <c r="BK128" s="209">
        <f>ROUND(I128*H128,2)</f>
        <v>0</v>
      </c>
      <c r="BL128" s="21" t="s">
        <v>130</v>
      </c>
      <c r="BM128" s="21" t="s">
        <v>314</v>
      </c>
    </row>
    <row r="129" s="1" customFormat="1" ht="51" customHeight="1">
      <c r="B129" s="197"/>
      <c r="C129" s="198" t="s">
        <v>315</v>
      </c>
      <c r="D129" s="198" t="s">
        <v>125</v>
      </c>
      <c r="E129" s="199" t="s">
        <v>316</v>
      </c>
      <c r="F129" s="200" t="s">
        <v>317</v>
      </c>
      <c r="G129" s="201" t="s">
        <v>128</v>
      </c>
      <c r="H129" s="202">
        <v>0.5</v>
      </c>
      <c r="I129" s="203"/>
      <c r="J129" s="204">
        <f>ROUND(I129*H129,2)</f>
        <v>0</v>
      </c>
      <c r="K129" s="200" t="s">
        <v>129</v>
      </c>
      <c r="L129" s="43"/>
      <c r="M129" s="205" t="s">
        <v>5</v>
      </c>
      <c r="N129" s="206" t="s">
        <v>41</v>
      </c>
      <c r="O129" s="4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21" t="s">
        <v>130</v>
      </c>
      <c r="AT129" s="21" t="s">
        <v>125</v>
      </c>
      <c r="AU129" s="21" t="s">
        <v>80</v>
      </c>
      <c r="AY129" s="21" t="s">
        <v>122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1" t="s">
        <v>78</v>
      </c>
      <c r="BK129" s="209">
        <f>ROUND(I129*H129,2)</f>
        <v>0</v>
      </c>
      <c r="BL129" s="21" t="s">
        <v>130</v>
      </c>
      <c r="BM129" s="21" t="s">
        <v>318</v>
      </c>
    </row>
    <row r="130" s="1" customFormat="1" ht="51" customHeight="1">
      <c r="B130" s="197"/>
      <c r="C130" s="198" t="s">
        <v>319</v>
      </c>
      <c r="D130" s="198" t="s">
        <v>125</v>
      </c>
      <c r="E130" s="199" t="s">
        <v>320</v>
      </c>
      <c r="F130" s="200" t="s">
        <v>321</v>
      </c>
      <c r="G130" s="201" t="s">
        <v>128</v>
      </c>
      <c r="H130" s="202">
        <v>0.5</v>
      </c>
      <c r="I130" s="203"/>
      <c r="J130" s="204">
        <f>ROUND(I130*H130,2)</f>
        <v>0</v>
      </c>
      <c r="K130" s="200" t="s">
        <v>129</v>
      </c>
      <c r="L130" s="43"/>
      <c r="M130" s="205" t="s">
        <v>5</v>
      </c>
      <c r="N130" s="206" t="s">
        <v>41</v>
      </c>
      <c r="O130" s="4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21" t="s">
        <v>130</v>
      </c>
      <c r="AT130" s="21" t="s">
        <v>125</v>
      </c>
      <c r="AU130" s="21" t="s">
        <v>80</v>
      </c>
      <c r="AY130" s="21" t="s">
        <v>122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21" t="s">
        <v>78</v>
      </c>
      <c r="BK130" s="209">
        <f>ROUND(I130*H130,2)</f>
        <v>0</v>
      </c>
      <c r="BL130" s="21" t="s">
        <v>130</v>
      </c>
      <c r="BM130" s="21" t="s">
        <v>322</v>
      </c>
    </row>
    <row r="131" s="1" customFormat="1" ht="51" customHeight="1">
      <c r="B131" s="197"/>
      <c r="C131" s="198" t="s">
        <v>323</v>
      </c>
      <c r="D131" s="198" t="s">
        <v>125</v>
      </c>
      <c r="E131" s="199" t="s">
        <v>324</v>
      </c>
      <c r="F131" s="200" t="s">
        <v>325</v>
      </c>
      <c r="G131" s="201" t="s">
        <v>128</v>
      </c>
      <c r="H131" s="202">
        <v>0.5</v>
      </c>
      <c r="I131" s="203"/>
      <c r="J131" s="204">
        <f>ROUND(I131*H131,2)</f>
        <v>0</v>
      </c>
      <c r="K131" s="200" t="s">
        <v>129</v>
      </c>
      <c r="L131" s="43"/>
      <c r="M131" s="205" t="s">
        <v>5</v>
      </c>
      <c r="N131" s="206" t="s">
        <v>41</v>
      </c>
      <c r="O131" s="4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AR131" s="21" t="s">
        <v>130</v>
      </c>
      <c r="AT131" s="21" t="s">
        <v>125</v>
      </c>
      <c r="AU131" s="21" t="s">
        <v>80</v>
      </c>
      <c r="AY131" s="21" t="s">
        <v>122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1" t="s">
        <v>78</v>
      </c>
      <c r="BK131" s="209">
        <f>ROUND(I131*H131,2)</f>
        <v>0</v>
      </c>
      <c r="BL131" s="21" t="s">
        <v>130</v>
      </c>
      <c r="BM131" s="21" t="s">
        <v>326</v>
      </c>
    </row>
    <row r="132" s="1" customFormat="1" ht="51" customHeight="1">
      <c r="B132" s="197"/>
      <c r="C132" s="198" t="s">
        <v>327</v>
      </c>
      <c r="D132" s="198" t="s">
        <v>125</v>
      </c>
      <c r="E132" s="199" t="s">
        <v>328</v>
      </c>
      <c r="F132" s="200" t="s">
        <v>329</v>
      </c>
      <c r="G132" s="201" t="s">
        <v>128</v>
      </c>
      <c r="H132" s="202">
        <v>0.5</v>
      </c>
      <c r="I132" s="203"/>
      <c r="J132" s="204">
        <f>ROUND(I132*H132,2)</f>
        <v>0</v>
      </c>
      <c r="K132" s="200" t="s">
        <v>129</v>
      </c>
      <c r="L132" s="43"/>
      <c r="M132" s="205" t="s">
        <v>5</v>
      </c>
      <c r="N132" s="206" t="s">
        <v>41</v>
      </c>
      <c r="O132" s="4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21" t="s">
        <v>130</v>
      </c>
      <c r="AT132" s="21" t="s">
        <v>125</v>
      </c>
      <c r="AU132" s="21" t="s">
        <v>80</v>
      </c>
      <c r="AY132" s="21" t="s">
        <v>122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1" t="s">
        <v>78</v>
      </c>
      <c r="BK132" s="209">
        <f>ROUND(I132*H132,2)</f>
        <v>0</v>
      </c>
      <c r="BL132" s="21" t="s">
        <v>130</v>
      </c>
      <c r="BM132" s="21" t="s">
        <v>330</v>
      </c>
    </row>
    <row r="133" s="1" customFormat="1" ht="51" customHeight="1">
      <c r="B133" s="197"/>
      <c r="C133" s="198" t="s">
        <v>331</v>
      </c>
      <c r="D133" s="198" t="s">
        <v>125</v>
      </c>
      <c r="E133" s="199" t="s">
        <v>332</v>
      </c>
      <c r="F133" s="200" t="s">
        <v>333</v>
      </c>
      <c r="G133" s="201" t="s">
        <v>128</v>
      </c>
      <c r="H133" s="202">
        <v>0.5</v>
      </c>
      <c r="I133" s="203"/>
      <c r="J133" s="204">
        <f>ROUND(I133*H133,2)</f>
        <v>0</v>
      </c>
      <c r="K133" s="200" t="s">
        <v>129</v>
      </c>
      <c r="L133" s="43"/>
      <c r="M133" s="205" t="s">
        <v>5</v>
      </c>
      <c r="N133" s="206" t="s">
        <v>41</v>
      </c>
      <c r="O133" s="4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AR133" s="21" t="s">
        <v>130</v>
      </c>
      <c r="AT133" s="21" t="s">
        <v>125</v>
      </c>
      <c r="AU133" s="21" t="s">
        <v>80</v>
      </c>
      <c r="AY133" s="21" t="s">
        <v>122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21" t="s">
        <v>78</v>
      </c>
      <c r="BK133" s="209">
        <f>ROUND(I133*H133,2)</f>
        <v>0</v>
      </c>
      <c r="BL133" s="21" t="s">
        <v>130</v>
      </c>
      <c r="BM133" s="21" t="s">
        <v>334</v>
      </c>
    </row>
    <row r="134" s="1" customFormat="1" ht="51" customHeight="1">
      <c r="B134" s="197"/>
      <c r="C134" s="198" t="s">
        <v>335</v>
      </c>
      <c r="D134" s="198" t="s">
        <v>125</v>
      </c>
      <c r="E134" s="199" t="s">
        <v>336</v>
      </c>
      <c r="F134" s="200" t="s">
        <v>337</v>
      </c>
      <c r="G134" s="201" t="s">
        <v>128</v>
      </c>
      <c r="H134" s="202">
        <v>0.5</v>
      </c>
      <c r="I134" s="203"/>
      <c r="J134" s="204">
        <f>ROUND(I134*H134,2)</f>
        <v>0</v>
      </c>
      <c r="K134" s="200" t="s">
        <v>129</v>
      </c>
      <c r="L134" s="43"/>
      <c r="M134" s="205" t="s">
        <v>5</v>
      </c>
      <c r="N134" s="206" t="s">
        <v>41</v>
      </c>
      <c r="O134" s="4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AR134" s="21" t="s">
        <v>130</v>
      </c>
      <c r="AT134" s="21" t="s">
        <v>125</v>
      </c>
      <c r="AU134" s="21" t="s">
        <v>80</v>
      </c>
      <c r="AY134" s="21" t="s">
        <v>122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1" t="s">
        <v>78</v>
      </c>
      <c r="BK134" s="209">
        <f>ROUND(I134*H134,2)</f>
        <v>0</v>
      </c>
      <c r="BL134" s="21" t="s">
        <v>130</v>
      </c>
      <c r="BM134" s="21" t="s">
        <v>338</v>
      </c>
    </row>
    <row r="135" s="1" customFormat="1" ht="51" customHeight="1">
      <c r="B135" s="197"/>
      <c r="C135" s="198" t="s">
        <v>339</v>
      </c>
      <c r="D135" s="198" t="s">
        <v>125</v>
      </c>
      <c r="E135" s="199" t="s">
        <v>340</v>
      </c>
      <c r="F135" s="200" t="s">
        <v>341</v>
      </c>
      <c r="G135" s="201" t="s">
        <v>128</v>
      </c>
      <c r="H135" s="202">
        <v>0.5</v>
      </c>
      <c r="I135" s="203"/>
      <c r="J135" s="204">
        <f>ROUND(I135*H135,2)</f>
        <v>0</v>
      </c>
      <c r="K135" s="200" t="s">
        <v>129</v>
      </c>
      <c r="L135" s="43"/>
      <c r="M135" s="205" t="s">
        <v>5</v>
      </c>
      <c r="N135" s="206" t="s">
        <v>41</v>
      </c>
      <c r="O135" s="4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21" t="s">
        <v>130</v>
      </c>
      <c r="AT135" s="21" t="s">
        <v>125</v>
      </c>
      <c r="AU135" s="21" t="s">
        <v>80</v>
      </c>
      <c r="AY135" s="21" t="s">
        <v>122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1" t="s">
        <v>78</v>
      </c>
      <c r="BK135" s="209">
        <f>ROUND(I135*H135,2)</f>
        <v>0</v>
      </c>
      <c r="BL135" s="21" t="s">
        <v>130</v>
      </c>
      <c r="BM135" s="21" t="s">
        <v>342</v>
      </c>
    </row>
    <row r="136" s="1" customFormat="1" ht="63.75" customHeight="1">
      <c r="B136" s="197"/>
      <c r="C136" s="198" t="s">
        <v>343</v>
      </c>
      <c r="D136" s="198" t="s">
        <v>125</v>
      </c>
      <c r="E136" s="199" t="s">
        <v>344</v>
      </c>
      <c r="F136" s="200" t="s">
        <v>345</v>
      </c>
      <c r="G136" s="201" t="s">
        <v>128</v>
      </c>
      <c r="H136" s="202">
        <v>0.5</v>
      </c>
      <c r="I136" s="203"/>
      <c r="J136" s="204">
        <f>ROUND(I136*H136,2)</f>
        <v>0</v>
      </c>
      <c r="K136" s="200" t="s">
        <v>129</v>
      </c>
      <c r="L136" s="43"/>
      <c r="M136" s="205" t="s">
        <v>5</v>
      </c>
      <c r="N136" s="206" t="s">
        <v>41</v>
      </c>
      <c r="O136" s="4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AR136" s="21" t="s">
        <v>130</v>
      </c>
      <c r="AT136" s="21" t="s">
        <v>125</v>
      </c>
      <c r="AU136" s="21" t="s">
        <v>80</v>
      </c>
      <c r="AY136" s="21" t="s">
        <v>122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1" t="s">
        <v>78</v>
      </c>
      <c r="BK136" s="209">
        <f>ROUND(I136*H136,2)</f>
        <v>0</v>
      </c>
      <c r="BL136" s="21" t="s">
        <v>130</v>
      </c>
      <c r="BM136" s="21" t="s">
        <v>346</v>
      </c>
    </row>
    <row r="137" s="1" customFormat="1" ht="63.75" customHeight="1">
      <c r="B137" s="197"/>
      <c r="C137" s="198" t="s">
        <v>347</v>
      </c>
      <c r="D137" s="198" t="s">
        <v>125</v>
      </c>
      <c r="E137" s="199" t="s">
        <v>348</v>
      </c>
      <c r="F137" s="200" t="s">
        <v>349</v>
      </c>
      <c r="G137" s="201" t="s">
        <v>128</v>
      </c>
      <c r="H137" s="202">
        <v>0.5</v>
      </c>
      <c r="I137" s="203"/>
      <c r="J137" s="204">
        <f>ROUND(I137*H137,2)</f>
        <v>0</v>
      </c>
      <c r="K137" s="200" t="s">
        <v>129</v>
      </c>
      <c r="L137" s="43"/>
      <c r="M137" s="205" t="s">
        <v>5</v>
      </c>
      <c r="N137" s="206" t="s">
        <v>41</v>
      </c>
      <c r="O137" s="4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AR137" s="21" t="s">
        <v>130</v>
      </c>
      <c r="AT137" s="21" t="s">
        <v>125</v>
      </c>
      <c r="AU137" s="21" t="s">
        <v>80</v>
      </c>
      <c r="AY137" s="21" t="s">
        <v>122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1" t="s">
        <v>78</v>
      </c>
      <c r="BK137" s="209">
        <f>ROUND(I137*H137,2)</f>
        <v>0</v>
      </c>
      <c r="BL137" s="21" t="s">
        <v>130</v>
      </c>
      <c r="BM137" s="21" t="s">
        <v>350</v>
      </c>
    </row>
    <row r="138" s="1" customFormat="1" ht="63.75" customHeight="1">
      <c r="B138" s="197"/>
      <c r="C138" s="198" t="s">
        <v>351</v>
      </c>
      <c r="D138" s="198" t="s">
        <v>125</v>
      </c>
      <c r="E138" s="199" t="s">
        <v>352</v>
      </c>
      <c r="F138" s="200" t="s">
        <v>353</v>
      </c>
      <c r="G138" s="201" t="s">
        <v>128</v>
      </c>
      <c r="H138" s="202">
        <v>0.5</v>
      </c>
      <c r="I138" s="203"/>
      <c r="J138" s="204">
        <f>ROUND(I138*H138,2)</f>
        <v>0</v>
      </c>
      <c r="K138" s="200" t="s">
        <v>129</v>
      </c>
      <c r="L138" s="43"/>
      <c r="M138" s="205" t="s">
        <v>5</v>
      </c>
      <c r="N138" s="206" t="s">
        <v>41</v>
      </c>
      <c r="O138" s="4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AR138" s="21" t="s">
        <v>130</v>
      </c>
      <c r="AT138" s="21" t="s">
        <v>125</v>
      </c>
      <c r="AU138" s="21" t="s">
        <v>80</v>
      </c>
      <c r="AY138" s="21" t="s">
        <v>122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21" t="s">
        <v>78</v>
      </c>
      <c r="BK138" s="209">
        <f>ROUND(I138*H138,2)</f>
        <v>0</v>
      </c>
      <c r="BL138" s="21" t="s">
        <v>130</v>
      </c>
      <c r="BM138" s="21" t="s">
        <v>354</v>
      </c>
    </row>
    <row r="139" s="1" customFormat="1" ht="63.75" customHeight="1">
      <c r="B139" s="197"/>
      <c r="C139" s="198" t="s">
        <v>355</v>
      </c>
      <c r="D139" s="198" t="s">
        <v>125</v>
      </c>
      <c r="E139" s="199" t="s">
        <v>356</v>
      </c>
      <c r="F139" s="200" t="s">
        <v>357</v>
      </c>
      <c r="G139" s="201" t="s">
        <v>128</v>
      </c>
      <c r="H139" s="202">
        <v>0.5</v>
      </c>
      <c r="I139" s="203"/>
      <c r="J139" s="204">
        <f>ROUND(I139*H139,2)</f>
        <v>0</v>
      </c>
      <c r="K139" s="200" t="s">
        <v>129</v>
      </c>
      <c r="L139" s="43"/>
      <c r="M139" s="205" t="s">
        <v>5</v>
      </c>
      <c r="N139" s="206" t="s">
        <v>41</v>
      </c>
      <c r="O139" s="4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AR139" s="21" t="s">
        <v>130</v>
      </c>
      <c r="AT139" s="21" t="s">
        <v>125</v>
      </c>
      <c r="AU139" s="21" t="s">
        <v>80</v>
      </c>
      <c r="AY139" s="21" t="s">
        <v>122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1" t="s">
        <v>78</v>
      </c>
      <c r="BK139" s="209">
        <f>ROUND(I139*H139,2)</f>
        <v>0</v>
      </c>
      <c r="BL139" s="21" t="s">
        <v>130</v>
      </c>
      <c r="BM139" s="21" t="s">
        <v>358</v>
      </c>
    </row>
    <row r="140" s="1" customFormat="1" ht="63.75" customHeight="1">
      <c r="B140" s="197"/>
      <c r="C140" s="198" t="s">
        <v>359</v>
      </c>
      <c r="D140" s="198" t="s">
        <v>125</v>
      </c>
      <c r="E140" s="199" t="s">
        <v>360</v>
      </c>
      <c r="F140" s="200" t="s">
        <v>361</v>
      </c>
      <c r="G140" s="201" t="s">
        <v>128</v>
      </c>
      <c r="H140" s="202">
        <v>0.5</v>
      </c>
      <c r="I140" s="203"/>
      <c r="J140" s="204">
        <f>ROUND(I140*H140,2)</f>
        <v>0</v>
      </c>
      <c r="K140" s="200" t="s">
        <v>129</v>
      </c>
      <c r="L140" s="43"/>
      <c r="M140" s="205" t="s">
        <v>5</v>
      </c>
      <c r="N140" s="206" t="s">
        <v>41</v>
      </c>
      <c r="O140" s="4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21" t="s">
        <v>130</v>
      </c>
      <c r="AT140" s="21" t="s">
        <v>125</v>
      </c>
      <c r="AU140" s="21" t="s">
        <v>80</v>
      </c>
      <c r="AY140" s="21" t="s">
        <v>122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21" t="s">
        <v>78</v>
      </c>
      <c r="BK140" s="209">
        <f>ROUND(I140*H140,2)</f>
        <v>0</v>
      </c>
      <c r="BL140" s="21" t="s">
        <v>130</v>
      </c>
      <c r="BM140" s="21" t="s">
        <v>362</v>
      </c>
    </row>
    <row r="141" s="1" customFormat="1" ht="63.75" customHeight="1">
      <c r="B141" s="197"/>
      <c r="C141" s="198" t="s">
        <v>363</v>
      </c>
      <c r="D141" s="198" t="s">
        <v>125</v>
      </c>
      <c r="E141" s="199" t="s">
        <v>364</v>
      </c>
      <c r="F141" s="200" t="s">
        <v>365</v>
      </c>
      <c r="G141" s="201" t="s">
        <v>128</v>
      </c>
      <c r="H141" s="202">
        <v>0.5</v>
      </c>
      <c r="I141" s="203"/>
      <c r="J141" s="204">
        <f>ROUND(I141*H141,2)</f>
        <v>0</v>
      </c>
      <c r="K141" s="200" t="s">
        <v>129</v>
      </c>
      <c r="L141" s="43"/>
      <c r="M141" s="205" t="s">
        <v>5</v>
      </c>
      <c r="N141" s="206" t="s">
        <v>41</v>
      </c>
      <c r="O141" s="4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21" t="s">
        <v>130</v>
      </c>
      <c r="AT141" s="21" t="s">
        <v>125</v>
      </c>
      <c r="AU141" s="21" t="s">
        <v>80</v>
      </c>
      <c r="AY141" s="21" t="s">
        <v>122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21" t="s">
        <v>78</v>
      </c>
      <c r="BK141" s="209">
        <f>ROUND(I141*H141,2)</f>
        <v>0</v>
      </c>
      <c r="BL141" s="21" t="s">
        <v>130</v>
      </c>
      <c r="BM141" s="21" t="s">
        <v>366</v>
      </c>
    </row>
    <row r="142" s="1" customFormat="1" ht="63.75" customHeight="1">
      <c r="B142" s="197"/>
      <c r="C142" s="198" t="s">
        <v>367</v>
      </c>
      <c r="D142" s="198" t="s">
        <v>125</v>
      </c>
      <c r="E142" s="199" t="s">
        <v>368</v>
      </c>
      <c r="F142" s="200" t="s">
        <v>369</v>
      </c>
      <c r="G142" s="201" t="s">
        <v>128</v>
      </c>
      <c r="H142" s="202">
        <v>0.5</v>
      </c>
      <c r="I142" s="203"/>
      <c r="J142" s="204">
        <f>ROUND(I142*H142,2)</f>
        <v>0</v>
      </c>
      <c r="K142" s="200" t="s">
        <v>129</v>
      </c>
      <c r="L142" s="43"/>
      <c r="M142" s="205" t="s">
        <v>5</v>
      </c>
      <c r="N142" s="206" t="s">
        <v>41</v>
      </c>
      <c r="O142" s="4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AR142" s="21" t="s">
        <v>130</v>
      </c>
      <c r="AT142" s="21" t="s">
        <v>125</v>
      </c>
      <c r="AU142" s="21" t="s">
        <v>80</v>
      </c>
      <c r="AY142" s="21" t="s">
        <v>122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1" t="s">
        <v>78</v>
      </c>
      <c r="BK142" s="209">
        <f>ROUND(I142*H142,2)</f>
        <v>0</v>
      </c>
      <c r="BL142" s="21" t="s">
        <v>130</v>
      </c>
      <c r="BM142" s="21" t="s">
        <v>370</v>
      </c>
    </row>
    <row r="143" s="1" customFormat="1" ht="63.75" customHeight="1">
      <c r="B143" s="197"/>
      <c r="C143" s="198" t="s">
        <v>371</v>
      </c>
      <c r="D143" s="198" t="s">
        <v>125</v>
      </c>
      <c r="E143" s="199" t="s">
        <v>372</v>
      </c>
      <c r="F143" s="200" t="s">
        <v>373</v>
      </c>
      <c r="G143" s="201" t="s">
        <v>128</v>
      </c>
      <c r="H143" s="202">
        <v>0.5</v>
      </c>
      <c r="I143" s="203"/>
      <c r="J143" s="204">
        <f>ROUND(I143*H143,2)</f>
        <v>0</v>
      </c>
      <c r="K143" s="200" t="s">
        <v>129</v>
      </c>
      <c r="L143" s="43"/>
      <c r="M143" s="205" t="s">
        <v>5</v>
      </c>
      <c r="N143" s="206" t="s">
        <v>41</v>
      </c>
      <c r="O143" s="4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AR143" s="21" t="s">
        <v>130</v>
      </c>
      <c r="AT143" s="21" t="s">
        <v>125</v>
      </c>
      <c r="AU143" s="21" t="s">
        <v>80</v>
      </c>
      <c r="AY143" s="21" t="s">
        <v>122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21" t="s">
        <v>78</v>
      </c>
      <c r="BK143" s="209">
        <f>ROUND(I143*H143,2)</f>
        <v>0</v>
      </c>
      <c r="BL143" s="21" t="s">
        <v>130</v>
      </c>
      <c r="BM143" s="21" t="s">
        <v>374</v>
      </c>
    </row>
    <row r="144" s="1" customFormat="1" ht="63.75" customHeight="1">
      <c r="B144" s="197"/>
      <c r="C144" s="198" t="s">
        <v>375</v>
      </c>
      <c r="D144" s="198" t="s">
        <v>125</v>
      </c>
      <c r="E144" s="199" t="s">
        <v>376</v>
      </c>
      <c r="F144" s="200" t="s">
        <v>377</v>
      </c>
      <c r="G144" s="201" t="s">
        <v>128</v>
      </c>
      <c r="H144" s="202">
        <v>0.5</v>
      </c>
      <c r="I144" s="203"/>
      <c r="J144" s="204">
        <f>ROUND(I144*H144,2)</f>
        <v>0</v>
      </c>
      <c r="K144" s="200" t="s">
        <v>129</v>
      </c>
      <c r="L144" s="43"/>
      <c r="M144" s="205" t="s">
        <v>5</v>
      </c>
      <c r="N144" s="206" t="s">
        <v>41</v>
      </c>
      <c r="O144" s="4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21" t="s">
        <v>130</v>
      </c>
      <c r="AT144" s="21" t="s">
        <v>125</v>
      </c>
      <c r="AU144" s="21" t="s">
        <v>80</v>
      </c>
      <c r="AY144" s="21" t="s">
        <v>122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1" t="s">
        <v>78</v>
      </c>
      <c r="BK144" s="209">
        <f>ROUND(I144*H144,2)</f>
        <v>0</v>
      </c>
      <c r="BL144" s="21" t="s">
        <v>130</v>
      </c>
      <c r="BM144" s="21" t="s">
        <v>378</v>
      </c>
    </row>
    <row r="145" s="1" customFormat="1" ht="63.75" customHeight="1">
      <c r="B145" s="197"/>
      <c r="C145" s="198" t="s">
        <v>379</v>
      </c>
      <c r="D145" s="198" t="s">
        <v>125</v>
      </c>
      <c r="E145" s="199" t="s">
        <v>380</v>
      </c>
      <c r="F145" s="200" t="s">
        <v>381</v>
      </c>
      <c r="G145" s="201" t="s">
        <v>128</v>
      </c>
      <c r="H145" s="202">
        <v>0.5</v>
      </c>
      <c r="I145" s="203"/>
      <c r="J145" s="204">
        <f>ROUND(I145*H145,2)</f>
        <v>0</v>
      </c>
      <c r="K145" s="200" t="s">
        <v>129</v>
      </c>
      <c r="L145" s="43"/>
      <c r="M145" s="205" t="s">
        <v>5</v>
      </c>
      <c r="N145" s="206" t="s">
        <v>41</v>
      </c>
      <c r="O145" s="4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AR145" s="21" t="s">
        <v>130</v>
      </c>
      <c r="AT145" s="21" t="s">
        <v>125</v>
      </c>
      <c r="AU145" s="21" t="s">
        <v>80</v>
      </c>
      <c r="AY145" s="21" t="s">
        <v>122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1" t="s">
        <v>78</v>
      </c>
      <c r="BK145" s="209">
        <f>ROUND(I145*H145,2)</f>
        <v>0</v>
      </c>
      <c r="BL145" s="21" t="s">
        <v>130</v>
      </c>
      <c r="BM145" s="21" t="s">
        <v>382</v>
      </c>
    </row>
    <row r="146" s="1" customFormat="1" ht="63.75" customHeight="1">
      <c r="B146" s="197"/>
      <c r="C146" s="198" t="s">
        <v>383</v>
      </c>
      <c r="D146" s="198" t="s">
        <v>125</v>
      </c>
      <c r="E146" s="199" t="s">
        <v>384</v>
      </c>
      <c r="F146" s="200" t="s">
        <v>385</v>
      </c>
      <c r="G146" s="201" t="s">
        <v>128</v>
      </c>
      <c r="H146" s="202">
        <v>0.5</v>
      </c>
      <c r="I146" s="203"/>
      <c r="J146" s="204">
        <f>ROUND(I146*H146,2)</f>
        <v>0</v>
      </c>
      <c r="K146" s="200" t="s">
        <v>129</v>
      </c>
      <c r="L146" s="43"/>
      <c r="M146" s="205" t="s">
        <v>5</v>
      </c>
      <c r="N146" s="206" t="s">
        <v>41</v>
      </c>
      <c r="O146" s="4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AR146" s="21" t="s">
        <v>130</v>
      </c>
      <c r="AT146" s="21" t="s">
        <v>125</v>
      </c>
      <c r="AU146" s="21" t="s">
        <v>80</v>
      </c>
      <c r="AY146" s="21" t="s">
        <v>122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21" t="s">
        <v>78</v>
      </c>
      <c r="BK146" s="209">
        <f>ROUND(I146*H146,2)</f>
        <v>0</v>
      </c>
      <c r="BL146" s="21" t="s">
        <v>130</v>
      </c>
      <c r="BM146" s="21" t="s">
        <v>386</v>
      </c>
    </row>
    <row r="147" s="1" customFormat="1" ht="63.75" customHeight="1">
      <c r="B147" s="197"/>
      <c r="C147" s="198" t="s">
        <v>387</v>
      </c>
      <c r="D147" s="198" t="s">
        <v>125</v>
      </c>
      <c r="E147" s="199" t="s">
        <v>388</v>
      </c>
      <c r="F147" s="200" t="s">
        <v>389</v>
      </c>
      <c r="G147" s="201" t="s">
        <v>128</v>
      </c>
      <c r="H147" s="202">
        <v>0.5</v>
      </c>
      <c r="I147" s="203"/>
      <c r="J147" s="204">
        <f>ROUND(I147*H147,2)</f>
        <v>0</v>
      </c>
      <c r="K147" s="200" t="s">
        <v>129</v>
      </c>
      <c r="L147" s="43"/>
      <c r="M147" s="205" t="s">
        <v>5</v>
      </c>
      <c r="N147" s="206" t="s">
        <v>41</v>
      </c>
      <c r="O147" s="44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1" t="s">
        <v>130</v>
      </c>
      <c r="AT147" s="21" t="s">
        <v>125</v>
      </c>
      <c r="AU147" s="21" t="s">
        <v>80</v>
      </c>
      <c r="AY147" s="21" t="s">
        <v>122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1" t="s">
        <v>78</v>
      </c>
      <c r="BK147" s="209">
        <f>ROUND(I147*H147,2)</f>
        <v>0</v>
      </c>
      <c r="BL147" s="21" t="s">
        <v>130</v>
      </c>
      <c r="BM147" s="21" t="s">
        <v>390</v>
      </c>
    </row>
    <row r="148" s="1" customFormat="1" ht="63.75" customHeight="1">
      <c r="B148" s="197"/>
      <c r="C148" s="198" t="s">
        <v>391</v>
      </c>
      <c r="D148" s="198" t="s">
        <v>125</v>
      </c>
      <c r="E148" s="199" t="s">
        <v>392</v>
      </c>
      <c r="F148" s="200" t="s">
        <v>393</v>
      </c>
      <c r="G148" s="201" t="s">
        <v>128</v>
      </c>
      <c r="H148" s="202">
        <v>0.5</v>
      </c>
      <c r="I148" s="203"/>
      <c r="J148" s="204">
        <f>ROUND(I148*H148,2)</f>
        <v>0</v>
      </c>
      <c r="K148" s="200" t="s">
        <v>129</v>
      </c>
      <c r="L148" s="43"/>
      <c r="M148" s="205" t="s">
        <v>5</v>
      </c>
      <c r="N148" s="206" t="s">
        <v>41</v>
      </c>
      <c r="O148" s="4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21" t="s">
        <v>130</v>
      </c>
      <c r="AT148" s="21" t="s">
        <v>125</v>
      </c>
      <c r="AU148" s="21" t="s">
        <v>80</v>
      </c>
      <c r="AY148" s="21" t="s">
        <v>122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1" t="s">
        <v>78</v>
      </c>
      <c r="BK148" s="209">
        <f>ROUND(I148*H148,2)</f>
        <v>0</v>
      </c>
      <c r="BL148" s="21" t="s">
        <v>130</v>
      </c>
      <c r="BM148" s="21" t="s">
        <v>394</v>
      </c>
    </row>
    <row r="149" s="1" customFormat="1" ht="63.75" customHeight="1">
      <c r="B149" s="197"/>
      <c r="C149" s="198" t="s">
        <v>395</v>
      </c>
      <c r="D149" s="198" t="s">
        <v>125</v>
      </c>
      <c r="E149" s="199" t="s">
        <v>396</v>
      </c>
      <c r="F149" s="200" t="s">
        <v>397</v>
      </c>
      <c r="G149" s="201" t="s">
        <v>128</v>
      </c>
      <c r="H149" s="202">
        <v>0.5</v>
      </c>
      <c r="I149" s="203"/>
      <c r="J149" s="204">
        <f>ROUND(I149*H149,2)</f>
        <v>0</v>
      </c>
      <c r="K149" s="200" t="s">
        <v>129</v>
      </c>
      <c r="L149" s="43"/>
      <c r="M149" s="205" t="s">
        <v>5</v>
      </c>
      <c r="N149" s="206" t="s">
        <v>41</v>
      </c>
      <c r="O149" s="4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AR149" s="21" t="s">
        <v>130</v>
      </c>
      <c r="AT149" s="21" t="s">
        <v>125</v>
      </c>
      <c r="AU149" s="21" t="s">
        <v>80</v>
      </c>
      <c r="AY149" s="21" t="s">
        <v>122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21" t="s">
        <v>78</v>
      </c>
      <c r="BK149" s="209">
        <f>ROUND(I149*H149,2)</f>
        <v>0</v>
      </c>
      <c r="BL149" s="21" t="s">
        <v>130</v>
      </c>
      <c r="BM149" s="21" t="s">
        <v>398</v>
      </c>
    </row>
    <row r="150" s="1" customFormat="1" ht="63.75" customHeight="1">
      <c r="B150" s="197"/>
      <c r="C150" s="198" t="s">
        <v>399</v>
      </c>
      <c r="D150" s="198" t="s">
        <v>125</v>
      </c>
      <c r="E150" s="199" t="s">
        <v>400</v>
      </c>
      <c r="F150" s="200" t="s">
        <v>401</v>
      </c>
      <c r="G150" s="201" t="s">
        <v>128</v>
      </c>
      <c r="H150" s="202">
        <v>0.5</v>
      </c>
      <c r="I150" s="203"/>
      <c r="J150" s="204">
        <f>ROUND(I150*H150,2)</f>
        <v>0</v>
      </c>
      <c r="K150" s="200" t="s">
        <v>129</v>
      </c>
      <c r="L150" s="43"/>
      <c r="M150" s="205" t="s">
        <v>5</v>
      </c>
      <c r="N150" s="206" t="s">
        <v>41</v>
      </c>
      <c r="O150" s="44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AR150" s="21" t="s">
        <v>130</v>
      </c>
      <c r="AT150" s="21" t="s">
        <v>125</v>
      </c>
      <c r="AU150" s="21" t="s">
        <v>80</v>
      </c>
      <c r="AY150" s="21" t="s">
        <v>122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21" t="s">
        <v>78</v>
      </c>
      <c r="BK150" s="209">
        <f>ROUND(I150*H150,2)</f>
        <v>0</v>
      </c>
      <c r="BL150" s="21" t="s">
        <v>130</v>
      </c>
      <c r="BM150" s="21" t="s">
        <v>402</v>
      </c>
    </row>
    <row r="151" s="1" customFormat="1" ht="63.75" customHeight="1">
      <c r="B151" s="197"/>
      <c r="C151" s="198" t="s">
        <v>403</v>
      </c>
      <c r="D151" s="198" t="s">
        <v>125</v>
      </c>
      <c r="E151" s="199" t="s">
        <v>404</v>
      </c>
      <c r="F151" s="200" t="s">
        <v>405</v>
      </c>
      <c r="G151" s="201" t="s">
        <v>128</v>
      </c>
      <c r="H151" s="202">
        <v>0.5</v>
      </c>
      <c r="I151" s="203"/>
      <c r="J151" s="204">
        <f>ROUND(I151*H151,2)</f>
        <v>0</v>
      </c>
      <c r="K151" s="200" t="s">
        <v>129</v>
      </c>
      <c r="L151" s="43"/>
      <c r="M151" s="205" t="s">
        <v>5</v>
      </c>
      <c r="N151" s="206" t="s">
        <v>41</v>
      </c>
      <c r="O151" s="4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AR151" s="21" t="s">
        <v>130</v>
      </c>
      <c r="AT151" s="21" t="s">
        <v>125</v>
      </c>
      <c r="AU151" s="21" t="s">
        <v>80</v>
      </c>
      <c r="AY151" s="21" t="s">
        <v>122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1" t="s">
        <v>78</v>
      </c>
      <c r="BK151" s="209">
        <f>ROUND(I151*H151,2)</f>
        <v>0</v>
      </c>
      <c r="BL151" s="21" t="s">
        <v>130</v>
      </c>
      <c r="BM151" s="21" t="s">
        <v>406</v>
      </c>
    </row>
    <row r="152" s="1" customFormat="1" ht="63.75" customHeight="1">
      <c r="B152" s="197"/>
      <c r="C152" s="198" t="s">
        <v>407</v>
      </c>
      <c r="D152" s="198" t="s">
        <v>125</v>
      </c>
      <c r="E152" s="199" t="s">
        <v>408</v>
      </c>
      <c r="F152" s="200" t="s">
        <v>409</v>
      </c>
      <c r="G152" s="201" t="s">
        <v>128</v>
      </c>
      <c r="H152" s="202">
        <v>0.5</v>
      </c>
      <c r="I152" s="203"/>
      <c r="J152" s="204">
        <f>ROUND(I152*H152,2)</f>
        <v>0</v>
      </c>
      <c r="K152" s="200" t="s">
        <v>129</v>
      </c>
      <c r="L152" s="43"/>
      <c r="M152" s="205" t="s">
        <v>5</v>
      </c>
      <c r="N152" s="206" t="s">
        <v>41</v>
      </c>
      <c r="O152" s="4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AR152" s="21" t="s">
        <v>130</v>
      </c>
      <c r="AT152" s="21" t="s">
        <v>125</v>
      </c>
      <c r="AU152" s="21" t="s">
        <v>80</v>
      </c>
      <c r="AY152" s="21" t="s">
        <v>122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1" t="s">
        <v>78</v>
      </c>
      <c r="BK152" s="209">
        <f>ROUND(I152*H152,2)</f>
        <v>0</v>
      </c>
      <c r="BL152" s="21" t="s">
        <v>130</v>
      </c>
      <c r="BM152" s="21" t="s">
        <v>410</v>
      </c>
    </row>
    <row r="153" s="1" customFormat="1" ht="63.75" customHeight="1">
      <c r="B153" s="197"/>
      <c r="C153" s="198" t="s">
        <v>411</v>
      </c>
      <c r="D153" s="198" t="s">
        <v>125</v>
      </c>
      <c r="E153" s="199" t="s">
        <v>412</v>
      </c>
      <c r="F153" s="200" t="s">
        <v>413</v>
      </c>
      <c r="G153" s="201" t="s">
        <v>128</v>
      </c>
      <c r="H153" s="202">
        <v>0.5</v>
      </c>
      <c r="I153" s="203"/>
      <c r="J153" s="204">
        <f>ROUND(I153*H153,2)</f>
        <v>0</v>
      </c>
      <c r="K153" s="200" t="s">
        <v>129</v>
      </c>
      <c r="L153" s="43"/>
      <c r="M153" s="205" t="s">
        <v>5</v>
      </c>
      <c r="N153" s="206" t="s">
        <v>41</v>
      </c>
      <c r="O153" s="4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AR153" s="21" t="s">
        <v>130</v>
      </c>
      <c r="AT153" s="21" t="s">
        <v>125</v>
      </c>
      <c r="AU153" s="21" t="s">
        <v>80</v>
      </c>
      <c r="AY153" s="21" t="s">
        <v>122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21" t="s">
        <v>78</v>
      </c>
      <c r="BK153" s="209">
        <f>ROUND(I153*H153,2)</f>
        <v>0</v>
      </c>
      <c r="BL153" s="21" t="s">
        <v>130</v>
      </c>
      <c r="BM153" s="21" t="s">
        <v>414</v>
      </c>
    </row>
    <row r="154" s="1" customFormat="1" ht="63.75" customHeight="1">
      <c r="B154" s="197"/>
      <c r="C154" s="198" t="s">
        <v>415</v>
      </c>
      <c r="D154" s="198" t="s">
        <v>125</v>
      </c>
      <c r="E154" s="199" t="s">
        <v>416</v>
      </c>
      <c r="F154" s="200" t="s">
        <v>417</v>
      </c>
      <c r="G154" s="201" t="s">
        <v>128</v>
      </c>
      <c r="H154" s="202">
        <v>0.5</v>
      </c>
      <c r="I154" s="203"/>
      <c r="J154" s="204">
        <f>ROUND(I154*H154,2)</f>
        <v>0</v>
      </c>
      <c r="K154" s="200" t="s">
        <v>129</v>
      </c>
      <c r="L154" s="43"/>
      <c r="M154" s="205" t="s">
        <v>5</v>
      </c>
      <c r="N154" s="206" t="s">
        <v>41</v>
      </c>
      <c r="O154" s="4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AR154" s="21" t="s">
        <v>130</v>
      </c>
      <c r="AT154" s="21" t="s">
        <v>125</v>
      </c>
      <c r="AU154" s="21" t="s">
        <v>80</v>
      </c>
      <c r="AY154" s="21" t="s">
        <v>122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1" t="s">
        <v>78</v>
      </c>
      <c r="BK154" s="209">
        <f>ROUND(I154*H154,2)</f>
        <v>0</v>
      </c>
      <c r="BL154" s="21" t="s">
        <v>130</v>
      </c>
      <c r="BM154" s="21" t="s">
        <v>418</v>
      </c>
    </row>
    <row r="155" s="1" customFormat="1" ht="63.75" customHeight="1">
      <c r="B155" s="197"/>
      <c r="C155" s="198" t="s">
        <v>419</v>
      </c>
      <c r="D155" s="198" t="s">
        <v>125</v>
      </c>
      <c r="E155" s="199" t="s">
        <v>420</v>
      </c>
      <c r="F155" s="200" t="s">
        <v>421</v>
      </c>
      <c r="G155" s="201" t="s">
        <v>128</v>
      </c>
      <c r="H155" s="202">
        <v>0.5</v>
      </c>
      <c r="I155" s="203"/>
      <c r="J155" s="204">
        <f>ROUND(I155*H155,2)</f>
        <v>0</v>
      </c>
      <c r="K155" s="200" t="s">
        <v>129</v>
      </c>
      <c r="L155" s="43"/>
      <c r="M155" s="205" t="s">
        <v>5</v>
      </c>
      <c r="N155" s="206" t="s">
        <v>41</v>
      </c>
      <c r="O155" s="4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AR155" s="21" t="s">
        <v>130</v>
      </c>
      <c r="AT155" s="21" t="s">
        <v>125</v>
      </c>
      <c r="AU155" s="21" t="s">
        <v>80</v>
      </c>
      <c r="AY155" s="21" t="s">
        <v>122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21" t="s">
        <v>78</v>
      </c>
      <c r="BK155" s="209">
        <f>ROUND(I155*H155,2)</f>
        <v>0</v>
      </c>
      <c r="BL155" s="21" t="s">
        <v>130</v>
      </c>
      <c r="BM155" s="21" t="s">
        <v>422</v>
      </c>
    </row>
    <row r="156" s="1" customFormat="1" ht="63.75" customHeight="1">
      <c r="B156" s="197"/>
      <c r="C156" s="198" t="s">
        <v>423</v>
      </c>
      <c r="D156" s="198" t="s">
        <v>125</v>
      </c>
      <c r="E156" s="199" t="s">
        <v>424</v>
      </c>
      <c r="F156" s="200" t="s">
        <v>425</v>
      </c>
      <c r="G156" s="201" t="s">
        <v>128</v>
      </c>
      <c r="H156" s="202">
        <v>0.5</v>
      </c>
      <c r="I156" s="203"/>
      <c r="J156" s="204">
        <f>ROUND(I156*H156,2)</f>
        <v>0</v>
      </c>
      <c r="K156" s="200" t="s">
        <v>129</v>
      </c>
      <c r="L156" s="43"/>
      <c r="M156" s="205" t="s">
        <v>5</v>
      </c>
      <c r="N156" s="206" t="s">
        <v>41</v>
      </c>
      <c r="O156" s="44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AR156" s="21" t="s">
        <v>130</v>
      </c>
      <c r="AT156" s="21" t="s">
        <v>125</v>
      </c>
      <c r="AU156" s="21" t="s">
        <v>80</v>
      </c>
      <c r="AY156" s="21" t="s">
        <v>122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21" t="s">
        <v>78</v>
      </c>
      <c r="BK156" s="209">
        <f>ROUND(I156*H156,2)</f>
        <v>0</v>
      </c>
      <c r="BL156" s="21" t="s">
        <v>130</v>
      </c>
      <c r="BM156" s="21" t="s">
        <v>426</v>
      </c>
    </row>
    <row r="157" s="1" customFormat="1" ht="63.75" customHeight="1">
      <c r="B157" s="197"/>
      <c r="C157" s="198" t="s">
        <v>427</v>
      </c>
      <c r="D157" s="198" t="s">
        <v>125</v>
      </c>
      <c r="E157" s="199" t="s">
        <v>428</v>
      </c>
      <c r="F157" s="200" t="s">
        <v>429</v>
      </c>
      <c r="G157" s="201" t="s">
        <v>128</v>
      </c>
      <c r="H157" s="202">
        <v>0.5</v>
      </c>
      <c r="I157" s="203"/>
      <c r="J157" s="204">
        <f>ROUND(I157*H157,2)</f>
        <v>0</v>
      </c>
      <c r="K157" s="200" t="s">
        <v>129</v>
      </c>
      <c r="L157" s="43"/>
      <c r="M157" s="205" t="s">
        <v>5</v>
      </c>
      <c r="N157" s="206" t="s">
        <v>41</v>
      </c>
      <c r="O157" s="4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AR157" s="21" t="s">
        <v>130</v>
      </c>
      <c r="AT157" s="21" t="s">
        <v>125</v>
      </c>
      <c r="AU157" s="21" t="s">
        <v>80</v>
      </c>
      <c r="AY157" s="21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1" t="s">
        <v>78</v>
      </c>
      <c r="BK157" s="209">
        <f>ROUND(I157*H157,2)</f>
        <v>0</v>
      </c>
      <c r="BL157" s="21" t="s">
        <v>130</v>
      </c>
      <c r="BM157" s="21" t="s">
        <v>430</v>
      </c>
    </row>
    <row r="158" s="1" customFormat="1" ht="76.5" customHeight="1">
      <c r="B158" s="197"/>
      <c r="C158" s="198" t="s">
        <v>431</v>
      </c>
      <c r="D158" s="198" t="s">
        <v>125</v>
      </c>
      <c r="E158" s="199" t="s">
        <v>432</v>
      </c>
      <c r="F158" s="200" t="s">
        <v>433</v>
      </c>
      <c r="G158" s="201" t="s">
        <v>134</v>
      </c>
      <c r="H158" s="202">
        <v>10</v>
      </c>
      <c r="I158" s="203"/>
      <c r="J158" s="204">
        <f>ROUND(I158*H158,2)</f>
        <v>0</v>
      </c>
      <c r="K158" s="200" t="s">
        <v>129</v>
      </c>
      <c r="L158" s="43"/>
      <c r="M158" s="205" t="s">
        <v>5</v>
      </c>
      <c r="N158" s="206" t="s">
        <v>41</v>
      </c>
      <c r="O158" s="4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AR158" s="21" t="s">
        <v>130</v>
      </c>
      <c r="AT158" s="21" t="s">
        <v>125</v>
      </c>
      <c r="AU158" s="21" t="s">
        <v>80</v>
      </c>
      <c r="AY158" s="21" t="s">
        <v>122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1" t="s">
        <v>78</v>
      </c>
      <c r="BK158" s="209">
        <f>ROUND(I158*H158,2)</f>
        <v>0</v>
      </c>
      <c r="BL158" s="21" t="s">
        <v>130</v>
      </c>
      <c r="BM158" s="21" t="s">
        <v>434</v>
      </c>
    </row>
    <row r="159" s="1" customFormat="1" ht="63.75" customHeight="1">
      <c r="B159" s="197"/>
      <c r="C159" s="198" t="s">
        <v>435</v>
      </c>
      <c r="D159" s="198" t="s">
        <v>125</v>
      </c>
      <c r="E159" s="199" t="s">
        <v>436</v>
      </c>
      <c r="F159" s="200" t="s">
        <v>437</v>
      </c>
      <c r="G159" s="201" t="s">
        <v>134</v>
      </c>
      <c r="H159" s="202">
        <v>10</v>
      </c>
      <c r="I159" s="203"/>
      <c r="J159" s="204">
        <f>ROUND(I159*H159,2)</f>
        <v>0</v>
      </c>
      <c r="K159" s="200" t="s">
        <v>129</v>
      </c>
      <c r="L159" s="43"/>
      <c r="M159" s="205" t="s">
        <v>5</v>
      </c>
      <c r="N159" s="206" t="s">
        <v>41</v>
      </c>
      <c r="O159" s="4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AR159" s="21" t="s">
        <v>130</v>
      </c>
      <c r="AT159" s="21" t="s">
        <v>125</v>
      </c>
      <c r="AU159" s="21" t="s">
        <v>80</v>
      </c>
      <c r="AY159" s="21" t="s">
        <v>122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21" t="s">
        <v>78</v>
      </c>
      <c r="BK159" s="209">
        <f>ROUND(I159*H159,2)</f>
        <v>0</v>
      </c>
      <c r="BL159" s="21" t="s">
        <v>130</v>
      </c>
      <c r="BM159" s="21" t="s">
        <v>438</v>
      </c>
    </row>
    <row r="160" s="1" customFormat="1" ht="63.75" customHeight="1">
      <c r="B160" s="197"/>
      <c r="C160" s="198" t="s">
        <v>439</v>
      </c>
      <c r="D160" s="198" t="s">
        <v>125</v>
      </c>
      <c r="E160" s="199" t="s">
        <v>440</v>
      </c>
      <c r="F160" s="200" t="s">
        <v>441</v>
      </c>
      <c r="G160" s="201" t="s">
        <v>134</v>
      </c>
      <c r="H160" s="202">
        <v>10</v>
      </c>
      <c r="I160" s="203"/>
      <c r="J160" s="204">
        <f>ROUND(I160*H160,2)</f>
        <v>0</v>
      </c>
      <c r="K160" s="200" t="s">
        <v>129</v>
      </c>
      <c r="L160" s="43"/>
      <c r="M160" s="205" t="s">
        <v>5</v>
      </c>
      <c r="N160" s="206" t="s">
        <v>41</v>
      </c>
      <c r="O160" s="4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AR160" s="21" t="s">
        <v>130</v>
      </c>
      <c r="AT160" s="21" t="s">
        <v>125</v>
      </c>
      <c r="AU160" s="21" t="s">
        <v>80</v>
      </c>
      <c r="AY160" s="21" t="s">
        <v>122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1" t="s">
        <v>78</v>
      </c>
      <c r="BK160" s="209">
        <f>ROUND(I160*H160,2)</f>
        <v>0</v>
      </c>
      <c r="BL160" s="21" t="s">
        <v>130</v>
      </c>
      <c r="BM160" s="21" t="s">
        <v>442</v>
      </c>
    </row>
    <row r="161" s="1" customFormat="1" ht="63.75" customHeight="1">
      <c r="B161" s="197"/>
      <c r="C161" s="198" t="s">
        <v>443</v>
      </c>
      <c r="D161" s="198" t="s">
        <v>125</v>
      </c>
      <c r="E161" s="199" t="s">
        <v>444</v>
      </c>
      <c r="F161" s="200" t="s">
        <v>445</v>
      </c>
      <c r="G161" s="201" t="s">
        <v>134</v>
      </c>
      <c r="H161" s="202">
        <v>10</v>
      </c>
      <c r="I161" s="203"/>
      <c r="J161" s="204">
        <f>ROUND(I161*H161,2)</f>
        <v>0</v>
      </c>
      <c r="K161" s="200" t="s">
        <v>129</v>
      </c>
      <c r="L161" s="43"/>
      <c r="M161" s="205" t="s">
        <v>5</v>
      </c>
      <c r="N161" s="206" t="s">
        <v>41</v>
      </c>
      <c r="O161" s="4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AR161" s="21" t="s">
        <v>130</v>
      </c>
      <c r="AT161" s="21" t="s">
        <v>125</v>
      </c>
      <c r="AU161" s="21" t="s">
        <v>80</v>
      </c>
      <c r="AY161" s="21" t="s">
        <v>122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1" t="s">
        <v>78</v>
      </c>
      <c r="BK161" s="209">
        <f>ROUND(I161*H161,2)</f>
        <v>0</v>
      </c>
      <c r="BL161" s="21" t="s">
        <v>130</v>
      </c>
      <c r="BM161" s="21" t="s">
        <v>446</v>
      </c>
    </row>
    <row r="162" s="1" customFormat="1" ht="63.75" customHeight="1">
      <c r="B162" s="197"/>
      <c r="C162" s="198" t="s">
        <v>447</v>
      </c>
      <c r="D162" s="198" t="s">
        <v>125</v>
      </c>
      <c r="E162" s="199" t="s">
        <v>448</v>
      </c>
      <c r="F162" s="200" t="s">
        <v>449</v>
      </c>
      <c r="G162" s="201" t="s">
        <v>134</v>
      </c>
      <c r="H162" s="202">
        <v>10</v>
      </c>
      <c r="I162" s="203"/>
      <c r="J162" s="204">
        <f>ROUND(I162*H162,2)</f>
        <v>0</v>
      </c>
      <c r="K162" s="200" t="s">
        <v>129</v>
      </c>
      <c r="L162" s="43"/>
      <c r="M162" s="205" t="s">
        <v>5</v>
      </c>
      <c r="N162" s="206" t="s">
        <v>41</v>
      </c>
      <c r="O162" s="4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AR162" s="21" t="s">
        <v>130</v>
      </c>
      <c r="AT162" s="21" t="s">
        <v>125</v>
      </c>
      <c r="AU162" s="21" t="s">
        <v>80</v>
      </c>
      <c r="AY162" s="21" t="s">
        <v>122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21" t="s">
        <v>78</v>
      </c>
      <c r="BK162" s="209">
        <f>ROUND(I162*H162,2)</f>
        <v>0</v>
      </c>
      <c r="BL162" s="21" t="s">
        <v>130</v>
      </c>
      <c r="BM162" s="21" t="s">
        <v>450</v>
      </c>
    </row>
    <row r="163" s="1" customFormat="1" ht="63.75" customHeight="1">
      <c r="B163" s="197"/>
      <c r="C163" s="198" t="s">
        <v>451</v>
      </c>
      <c r="D163" s="198" t="s">
        <v>125</v>
      </c>
      <c r="E163" s="199" t="s">
        <v>452</v>
      </c>
      <c r="F163" s="200" t="s">
        <v>453</v>
      </c>
      <c r="G163" s="201" t="s">
        <v>134</v>
      </c>
      <c r="H163" s="202">
        <v>10</v>
      </c>
      <c r="I163" s="203"/>
      <c r="J163" s="204">
        <f>ROUND(I163*H163,2)</f>
        <v>0</v>
      </c>
      <c r="K163" s="200" t="s">
        <v>129</v>
      </c>
      <c r="L163" s="43"/>
      <c r="M163" s="205" t="s">
        <v>5</v>
      </c>
      <c r="N163" s="206" t="s">
        <v>41</v>
      </c>
      <c r="O163" s="44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AR163" s="21" t="s">
        <v>130</v>
      </c>
      <c r="AT163" s="21" t="s">
        <v>125</v>
      </c>
      <c r="AU163" s="21" t="s">
        <v>80</v>
      </c>
      <c r="AY163" s="21" t="s">
        <v>122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1" t="s">
        <v>78</v>
      </c>
      <c r="BK163" s="209">
        <f>ROUND(I163*H163,2)</f>
        <v>0</v>
      </c>
      <c r="BL163" s="21" t="s">
        <v>130</v>
      </c>
      <c r="BM163" s="21" t="s">
        <v>454</v>
      </c>
    </row>
    <row r="164" s="1" customFormat="1" ht="89.25" customHeight="1">
      <c r="B164" s="197"/>
      <c r="C164" s="198" t="s">
        <v>455</v>
      </c>
      <c r="D164" s="198" t="s">
        <v>125</v>
      </c>
      <c r="E164" s="199" t="s">
        <v>456</v>
      </c>
      <c r="F164" s="200" t="s">
        <v>457</v>
      </c>
      <c r="G164" s="201" t="s">
        <v>134</v>
      </c>
      <c r="H164" s="202">
        <v>500</v>
      </c>
      <c r="I164" s="203"/>
      <c r="J164" s="204">
        <f>ROUND(I164*H164,2)</f>
        <v>0</v>
      </c>
      <c r="K164" s="200" t="s">
        <v>129</v>
      </c>
      <c r="L164" s="43"/>
      <c r="M164" s="205" t="s">
        <v>5</v>
      </c>
      <c r="N164" s="206" t="s">
        <v>41</v>
      </c>
      <c r="O164" s="4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AR164" s="21" t="s">
        <v>130</v>
      </c>
      <c r="AT164" s="21" t="s">
        <v>125</v>
      </c>
      <c r="AU164" s="21" t="s">
        <v>80</v>
      </c>
      <c r="AY164" s="21" t="s">
        <v>122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1" t="s">
        <v>78</v>
      </c>
      <c r="BK164" s="209">
        <f>ROUND(I164*H164,2)</f>
        <v>0</v>
      </c>
      <c r="BL164" s="21" t="s">
        <v>130</v>
      </c>
      <c r="BM164" s="21" t="s">
        <v>458</v>
      </c>
    </row>
    <row r="165" s="1" customFormat="1" ht="89.25" customHeight="1">
      <c r="B165" s="197"/>
      <c r="C165" s="198" t="s">
        <v>459</v>
      </c>
      <c r="D165" s="198" t="s">
        <v>125</v>
      </c>
      <c r="E165" s="199" t="s">
        <v>460</v>
      </c>
      <c r="F165" s="200" t="s">
        <v>461</v>
      </c>
      <c r="G165" s="201" t="s">
        <v>134</v>
      </c>
      <c r="H165" s="202">
        <v>500</v>
      </c>
      <c r="I165" s="203"/>
      <c r="J165" s="204">
        <f>ROUND(I165*H165,2)</f>
        <v>0</v>
      </c>
      <c r="K165" s="200" t="s">
        <v>129</v>
      </c>
      <c r="L165" s="43"/>
      <c r="M165" s="205" t="s">
        <v>5</v>
      </c>
      <c r="N165" s="206" t="s">
        <v>41</v>
      </c>
      <c r="O165" s="4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AR165" s="21" t="s">
        <v>130</v>
      </c>
      <c r="AT165" s="21" t="s">
        <v>125</v>
      </c>
      <c r="AU165" s="21" t="s">
        <v>80</v>
      </c>
      <c r="AY165" s="21" t="s">
        <v>122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21" t="s">
        <v>78</v>
      </c>
      <c r="BK165" s="209">
        <f>ROUND(I165*H165,2)</f>
        <v>0</v>
      </c>
      <c r="BL165" s="21" t="s">
        <v>130</v>
      </c>
      <c r="BM165" s="21" t="s">
        <v>462</v>
      </c>
    </row>
    <row r="166" s="1" customFormat="1" ht="89.25" customHeight="1">
      <c r="B166" s="197"/>
      <c r="C166" s="198" t="s">
        <v>463</v>
      </c>
      <c r="D166" s="198" t="s">
        <v>125</v>
      </c>
      <c r="E166" s="199" t="s">
        <v>464</v>
      </c>
      <c r="F166" s="200" t="s">
        <v>465</v>
      </c>
      <c r="G166" s="201" t="s">
        <v>134</v>
      </c>
      <c r="H166" s="202">
        <v>500</v>
      </c>
      <c r="I166" s="203"/>
      <c r="J166" s="204">
        <f>ROUND(I166*H166,2)</f>
        <v>0</v>
      </c>
      <c r="K166" s="200" t="s">
        <v>129</v>
      </c>
      <c r="L166" s="43"/>
      <c r="M166" s="205" t="s">
        <v>5</v>
      </c>
      <c r="N166" s="206" t="s">
        <v>41</v>
      </c>
      <c r="O166" s="4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AR166" s="21" t="s">
        <v>130</v>
      </c>
      <c r="AT166" s="21" t="s">
        <v>125</v>
      </c>
      <c r="AU166" s="21" t="s">
        <v>80</v>
      </c>
      <c r="AY166" s="21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1" t="s">
        <v>78</v>
      </c>
      <c r="BK166" s="209">
        <f>ROUND(I166*H166,2)</f>
        <v>0</v>
      </c>
      <c r="BL166" s="21" t="s">
        <v>130</v>
      </c>
      <c r="BM166" s="21" t="s">
        <v>466</v>
      </c>
    </row>
    <row r="167" s="1" customFormat="1" ht="89.25" customHeight="1">
      <c r="B167" s="197"/>
      <c r="C167" s="198" t="s">
        <v>467</v>
      </c>
      <c r="D167" s="198" t="s">
        <v>125</v>
      </c>
      <c r="E167" s="199" t="s">
        <v>468</v>
      </c>
      <c r="F167" s="200" t="s">
        <v>469</v>
      </c>
      <c r="G167" s="201" t="s">
        <v>134</v>
      </c>
      <c r="H167" s="202">
        <v>500</v>
      </c>
      <c r="I167" s="203"/>
      <c r="J167" s="204">
        <f>ROUND(I167*H167,2)</f>
        <v>0</v>
      </c>
      <c r="K167" s="200" t="s">
        <v>129</v>
      </c>
      <c r="L167" s="43"/>
      <c r="M167" s="205" t="s">
        <v>5</v>
      </c>
      <c r="N167" s="206" t="s">
        <v>41</v>
      </c>
      <c r="O167" s="44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AR167" s="21" t="s">
        <v>130</v>
      </c>
      <c r="AT167" s="21" t="s">
        <v>125</v>
      </c>
      <c r="AU167" s="21" t="s">
        <v>80</v>
      </c>
      <c r="AY167" s="21" t="s">
        <v>122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1" t="s">
        <v>78</v>
      </c>
      <c r="BK167" s="209">
        <f>ROUND(I167*H167,2)</f>
        <v>0</v>
      </c>
      <c r="BL167" s="21" t="s">
        <v>130</v>
      </c>
      <c r="BM167" s="21" t="s">
        <v>470</v>
      </c>
    </row>
    <row r="168" s="1" customFormat="1" ht="89.25" customHeight="1">
      <c r="B168" s="197"/>
      <c r="C168" s="198" t="s">
        <v>471</v>
      </c>
      <c r="D168" s="198" t="s">
        <v>125</v>
      </c>
      <c r="E168" s="199" t="s">
        <v>472</v>
      </c>
      <c r="F168" s="200" t="s">
        <v>473</v>
      </c>
      <c r="G168" s="201" t="s">
        <v>134</v>
      </c>
      <c r="H168" s="202">
        <v>500</v>
      </c>
      <c r="I168" s="203"/>
      <c r="J168" s="204">
        <f>ROUND(I168*H168,2)</f>
        <v>0</v>
      </c>
      <c r="K168" s="200" t="s">
        <v>129</v>
      </c>
      <c r="L168" s="43"/>
      <c r="M168" s="205" t="s">
        <v>5</v>
      </c>
      <c r="N168" s="206" t="s">
        <v>41</v>
      </c>
      <c r="O168" s="4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21" t="s">
        <v>130</v>
      </c>
      <c r="AT168" s="21" t="s">
        <v>125</v>
      </c>
      <c r="AU168" s="21" t="s">
        <v>80</v>
      </c>
      <c r="AY168" s="21" t="s">
        <v>122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21" t="s">
        <v>78</v>
      </c>
      <c r="BK168" s="209">
        <f>ROUND(I168*H168,2)</f>
        <v>0</v>
      </c>
      <c r="BL168" s="21" t="s">
        <v>130</v>
      </c>
      <c r="BM168" s="21" t="s">
        <v>474</v>
      </c>
    </row>
    <row r="169" s="1" customFormat="1" ht="89.25" customHeight="1">
      <c r="B169" s="197"/>
      <c r="C169" s="198" t="s">
        <v>475</v>
      </c>
      <c r="D169" s="198" t="s">
        <v>125</v>
      </c>
      <c r="E169" s="199" t="s">
        <v>476</v>
      </c>
      <c r="F169" s="200" t="s">
        <v>477</v>
      </c>
      <c r="G169" s="201" t="s">
        <v>134</v>
      </c>
      <c r="H169" s="202">
        <v>500</v>
      </c>
      <c r="I169" s="203"/>
      <c r="J169" s="204">
        <f>ROUND(I169*H169,2)</f>
        <v>0</v>
      </c>
      <c r="K169" s="200" t="s">
        <v>129</v>
      </c>
      <c r="L169" s="43"/>
      <c r="M169" s="205" t="s">
        <v>5</v>
      </c>
      <c r="N169" s="206" t="s">
        <v>41</v>
      </c>
      <c r="O169" s="4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AR169" s="21" t="s">
        <v>130</v>
      </c>
      <c r="AT169" s="21" t="s">
        <v>125</v>
      </c>
      <c r="AU169" s="21" t="s">
        <v>80</v>
      </c>
      <c r="AY169" s="21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1" t="s">
        <v>78</v>
      </c>
      <c r="BK169" s="209">
        <f>ROUND(I169*H169,2)</f>
        <v>0</v>
      </c>
      <c r="BL169" s="21" t="s">
        <v>130</v>
      </c>
      <c r="BM169" s="21" t="s">
        <v>478</v>
      </c>
    </row>
    <row r="170" s="1" customFormat="1" ht="89.25" customHeight="1">
      <c r="B170" s="197"/>
      <c r="C170" s="198" t="s">
        <v>479</v>
      </c>
      <c r="D170" s="198" t="s">
        <v>125</v>
      </c>
      <c r="E170" s="199" t="s">
        <v>480</v>
      </c>
      <c r="F170" s="200" t="s">
        <v>481</v>
      </c>
      <c r="G170" s="201" t="s">
        <v>134</v>
      </c>
      <c r="H170" s="202">
        <v>500</v>
      </c>
      <c r="I170" s="203"/>
      <c r="J170" s="204">
        <f>ROUND(I170*H170,2)</f>
        <v>0</v>
      </c>
      <c r="K170" s="200" t="s">
        <v>129</v>
      </c>
      <c r="L170" s="43"/>
      <c r="M170" s="205" t="s">
        <v>5</v>
      </c>
      <c r="N170" s="206" t="s">
        <v>41</v>
      </c>
      <c r="O170" s="44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AR170" s="21" t="s">
        <v>130</v>
      </c>
      <c r="AT170" s="21" t="s">
        <v>125</v>
      </c>
      <c r="AU170" s="21" t="s">
        <v>80</v>
      </c>
      <c r="AY170" s="21" t="s">
        <v>122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1" t="s">
        <v>78</v>
      </c>
      <c r="BK170" s="209">
        <f>ROUND(I170*H170,2)</f>
        <v>0</v>
      </c>
      <c r="BL170" s="21" t="s">
        <v>130</v>
      </c>
      <c r="BM170" s="21" t="s">
        <v>482</v>
      </c>
    </row>
    <row r="171" s="1" customFormat="1" ht="89.25" customHeight="1">
      <c r="B171" s="197"/>
      <c r="C171" s="198" t="s">
        <v>483</v>
      </c>
      <c r="D171" s="198" t="s">
        <v>125</v>
      </c>
      <c r="E171" s="199" t="s">
        <v>484</v>
      </c>
      <c r="F171" s="200" t="s">
        <v>485</v>
      </c>
      <c r="G171" s="201" t="s">
        <v>134</v>
      </c>
      <c r="H171" s="202">
        <v>500</v>
      </c>
      <c r="I171" s="203"/>
      <c r="J171" s="204">
        <f>ROUND(I171*H171,2)</f>
        <v>0</v>
      </c>
      <c r="K171" s="200" t="s">
        <v>129</v>
      </c>
      <c r="L171" s="43"/>
      <c r="M171" s="205" t="s">
        <v>5</v>
      </c>
      <c r="N171" s="206" t="s">
        <v>41</v>
      </c>
      <c r="O171" s="4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AR171" s="21" t="s">
        <v>130</v>
      </c>
      <c r="AT171" s="21" t="s">
        <v>125</v>
      </c>
      <c r="AU171" s="21" t="s">
        <v>80</v>
      </c>
      <c r="AY171" s="21" t="s">
        <v>122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21" t="s">
        <v>78</v>
      </c>
      <c r="BK171" s="209">
        <f>ROUND(I171*H171,2)</f>
        <v>0</v>
      </c>
      <c r="BL171" s="21" t="s">
        <v>130</v>
      </c>
      <c r="BM171" s="21" t="s">
        <v>486</v>
      </c>
    </row>
    <row r="172" s="1" customFormat="1" ht="89.25" customHeight="1">
      <c r="B172" s="197"/>
      <c r="C172" s="198" t="s">
        <v>487</v>
      </c>
      <c r="D172" s="198" t="s">
        <v>125</v>
      </c>
      <c r="E172" s="199" t="s">
        <v>488</v>
      </c>
      <c r="F172" s="200" t="s">
        <v>489</v>
      </c>
      <c r="G172" s="201" t="s">
        <v>134</v>
      </c>
      <c r="H172" s="202">
        <v>500</v>
      </c>
      <c r="I172" s="203"/>
      <c r="J172" s="204">
        <f>ROUND(I172*H172,2)</f>
        <v>0</v>
      </c>
      <c r="K172" s="200" t="s">
        <v>129</v>
      </c>
      <c r="L172" s="43"/>
      <c r="M172" s="205" t="s">
        <v>5</v>
      </c>
      <c r="N172" s="206" t="s">
        <v>41</v>
      </c>
      <c r="O172" s="4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1" t="s">
        <v>130</v>
      </c>
      <c r="AT172" s="21" t="s">
        <v>125</v>
      </c>
      <c r="AU172" s="21" t="s">
        <v>80</v>
      </c>
      <c r="AY172" s="21" t="s">
        <v>122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1" t="s">
        <v>78</v>
      </c>
      <c r="BK172" s="209">
        <f>ROUND(I172*H172,2)</f>
        <v>0</v>
      </c>
      <c r="BL172" s="21" t="s">
        <v>130</v>
      </c>
      <c r="BM172" s="21" t="s">
        <v>490</v>
      </c>
    </row>
    <row r="173" s="1" customFormat="1" ht="89.25" customHeight="1">
      <c r="B173" s="197"/>
      <c r="C173" s="198" t="s">
        <v>491</v>
      </c>
      <c r="D173" s="198" t="s">
        <v>125</v>
      </c>
      <c r="E173" s="199" t="s">
        <v>492</v>
      </c>
      <c r="F173" s="200" t="s">
        <v>493</v>
      </c>
      <c r="G173" s="201" t="s">
        <v>134</v>
      </c>
      <c r="H173" s="202">
        <v>500</v>
      </c>
      <c r="I173" s="203"/>
      <c r="J173" s="204">
        <f>ROUND(I173*H173,2)</f>
        <v>0</v>
      </c>
      <c r="K173" s="200" t="s">
        <v>129</v>
      </c>
      <c r="L173" s="43"/>
      <c r="M173" s="205" t="s">
        <v>5</v>
      </c>
      <c r="N173" s="206" t="s">
        <v>41</v>
      </c>
      <c r="O173" s="4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AR173" s="21" t="s">
        <v>130</v>
      </c>
      <c r="AT173" s="21" t="s">
        <v>125</v>
      </c>
      <c r="AU173" s="21" t="s">
        <v>80</v>
      </c>
      <c r="AY173" s="21" t="s">
        <v>122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21" t="s">
        <v>78</v>
      </c>
      <c r="BK173" s="209">
        <f>ROUND(I173*H173,2)</f>
        <v>0</v>
      </c>
      <c r="BL173" s="21" t="s">
        <v>130</v>
      </c>
      <c r="BM173" s="21" t="s">
        <v>494</v>
      </c>
    </row>
    <row r="174" s="1" customFormat="1" ht="89.25" customHeight="1">
      <c r="B174" s="197"/>
      <c r="C174" s="198" t="s">
        <v>495</v>
      </c>
      <c r="D174" s="198" t="s">
        <v>125</v>
      </c>
      <c r="E174" s="199" t="s">
        <v>496</v>
      </c>
      <c r="F174" s="200" t="s">
        <v>497</v>
      </c>
      <c r="G174" s="201" t="s">
        <v>134</v>
      </c>
      <c r="H174" s="202">
        <v>500</v>
      </c>
      <c r="I174" s="203"/>
      <c r="J174" s="204">
        <f>ROUND(I174*H174,2)</f>
        <v>0</v>
      </c>
      <c r="K174" s="200" t="s">
        <v>129</v>
      </c>
      <c r="L174" s="43"/>
      <c r="M174" s="205" t="s">
        <v>5</v>
      </c>
      <c r="N174" s="206" t="s">
        <v>41</v>
      </c>
      <c r="O174" s="44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AR174" s="21" t="s">
        <v>130</v>
      </c>
      <c r="AT174" s="21" t="s">
        <v>125</v>
      </c>
      <c r="AU174" s="21" t="s">
        <v>80</v>
      </c>
      <c r="AY174" s="21" t="s">
        <v>122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1" t="s">
        <v>78</v>
      </c>
      <c r="BK174" s="209">
        <f>ROUND(I174*H174,2)</f>
        <v>0</v>
      </c>
      <c r="BL174" s="21" t="s">
        <v>130</v>
      </c>
      <c r="BM174" s="21" t="s">
        <v>498</v>
      </c>
    </row>
    <row r="175" s="1" customFormat="1" ht="63.75" customHeight="1">
      <c r="B175" s="197"/>
      <c r="C175" s="198" t="s">
        <v>499</v>
      </c>
      <c r="D175" s="198" t="s">
        <v>125</v>
      </c>
      <c r="E175" s="199" t="s">
        <v>500</v>
      </c>
      <c r="F175" s="200" t="s">
        <v>501</v>
      </c>
      <c r="G175" s="201" t="s">
        <v>134</v>
      </c>
      <c r="H175" s="202">
        <v>500</v>
      </c>
      <c r="I175" s="203"/>
      <c r="J175" s="204">
        <f>ROUND(I175*H175,2)</f>
        <v>0</v>
      </c>
      <c r="K175" s="200" t="s">
        <v>129</v>
      </c>
      <c r="L175" s="43"/>
      <c r="M175" s="205" t="s">
        <v>5</v>
      </c>
      <c r="N175" s="206" t="s">
        <v>41</v>
      </c>
      <c r="O175" s="4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21" t="s">
        <v>130</v>
      </c>
      <c r="AT175" s="21" t="s">
        <v>125</v>
      </c>
      <c r="AU175" s="21" t="s">
        <v>80</v>
      </c>
      <c r="AY175" s="21" t="s">
        <v>122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1" t="s">
        <v>78</v>
      </c>
      <c r="BK175" s="209">
        <f>ROUND(I175*H175,2)</f>
        <v>0</v>
      </c>
      <c r="BL175" s="21" t="s">
        <v>130</v>
      </c>
      <c r="BM175" s="21" t="s">
        <v>502</v>
      </c>
    </row>
    <row r="176" s="1" customFormat="1" ht="63.75" customHeight="1">
      <c r="B176" s="197"/>
      <c r="C176" s="198" t="s">
        <v>503</v>
      </c>
      <c r="D176" s="198" t="s">
        <v>125</v>
      </c>
      <c r="E176" s="199" t="s">
        <v>504</v>
      </c>
      <c r="F176" s="200" t="s">
        <v>505</v>
      </c>
      <c r="G176" s="201" t="s">
        <v>134</v>
      </c>
      <c r="H176" s="202">
        <v>500</v>
      </c>
      <c r="I176" s="203"/>
      <c r="J176" s="204">
        <f>ROUND(I176*H176,2)</f>
        <v>0</v>
      </c>
      <c r="K176" s="200" t="s">
        <v>129</v>
      </c>
      <c r="L176" s="43"/>
      <c r="M176" s="205" t="s">
        <v>5</v>
      </c>
      <c r="N176" s="206" t="s">
        <v>41</v>
      </c>
      <c r="O176" s="4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AR176" s="21" t="s">
        <v>130</v>
      </c>
      <c r="AT176" s="21" t="s">
        <v>125</v>
      </c>
      <c r="AU176" s="21" t="s">
        <v>80</v>
      </c>
      <c r="AY176" s="21" t="s">
        <v>122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21" t="s">
        <v>78</v>
      </c>
      <c r="BK176" s="209">
        <f>ROUND(I176*H176,2)</f>
        <v>0</v>
      </c>
      <c r="BL176" s="21" t="s">
        <v>130</v>
      </c>
      <c r="BM176" s="21" t="s">
        <v>506</v>
      </c>
    </row>
    <row r="177" s="1" customFormat="1" ht="63.75" customHeight="1">
      <c r="B177" s="197"/>
      <c r="C177" s="198" t="s">
        <v>507</v>
      </c>
      <c r="D177" s="198" t="s">
        <v>125</v>
      </c>
      <c r="E177" s="199" t="s">
        <v>508</v>
      </c>
      <c r="F177" s="200" t="s">
        <v>509</v>
      </c>
      <c r="G177" s="201" t="s">
        <v>134</v>
      </c>
      <c r="H177" s="202">
        <v>500</v>
      </c>
      <c r="I177" s="203"/>
      <c r="J177" s="204">
        <f>ROUND(I177*H177,2)</f>
        <v>0</v>
      </c>
      <c r="K177" s="200" t="s">
        <v>129</v>
      </c>
      <c r="L177" s="43"/>
      <c r="M177" s="205" t="s">
        <v>5</v>
      </c>
      <c r="N177" s="206" t="s">
        <v>41</v>
      </c>
      <c r="O177" s="44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AR177" s="21" t="s">
        <v>130</v>
      </c>
      <c r="AT177" s="21" t="s">
        <v>125</v>
      </c>
      <c r="AU177" s="21" t="s">
        <v>80</v>
      </c>
      <c r="AY177" s="21" t="s">
        <v>122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21" t="s">
        <v>78</v>
      </c>
      <c r="BK177" s="209">
        <f>ROUND(I177*H177,2)</f>
        <v>0</v>
      </c>
      <c r="BL177" s="21" t="s">
        <v>130</v>
      </c>
      <c r="BM177" s="21" t="s">
        <v>510</v>
      </c>
    </row>
    <row r="178" s="1" customFormat="1" ht="38.25" customHeight="1">
      <c r="B178" s="197"/>
      <c r="C178" s="198" t="s">
        <v>511</v>
      </c>
      <c r="D178" s="198" t="s">
        <v>125</v>
      </c>
      <c r="E178" s="199" t="s">
        <v>512</v>
      </c>
      <c r="F178" s="200" t="s">
        <v>513</v>
      </c>
      <c r="G178" s="201" t="s">
        <v>229</v>
      </c>
      <c r="H178" s="202">
        <v>10</v>
      </c>
      <c r="I178" s="203"/>
      <c r="J178" s="204">
        <f>ROUND(I178*H178,2)</f>
        <v>0</v>
      </c>
      <c r="K178" s="200" t="s">
        <v>129</v>
      </c>
      <c r="L178" s="43"/>
      <c r="M178" s="205" t="s">
        <v>5</v>
      </c>
      <c r="N178" s="206" t="s">
        <v>41</v>
      </c>
      <c r="O178" s="4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AR178" s="21" t="s">
        <v>130</v>
      </c>
      <c r="AT178" s="21" t="s">
        <v>125</v>
      </c>
      <c r="AU178" s="21" t="s">
        <v>80</v>
      </c>
      <c r="AY178" s="21" t="s">
        <v>122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21" t="s">
        <v>78</v>
      </c>
      <c r="BK178" s="209">
        <f>ROUND(I178*H178,2)</f>
        <v>0</v>
      </c>
      <c r="BL178" s="21" t="s">
        <v>130</v>
      </c>
      <c r="BM178" s="21" t="s">
        <v>514</v>
      </c>
    </row>
    <row r="179" s="1" customFormat="1" ht="38.25" customHeight="1">
      <c r="B179" s="197"/>
      <c r="C179" s="198" t="s">
        <v>515</v>
      </c>
      <c r="D179" s="198" t="s">
        <v>125</v>
      </c>
      <c r="E179" s="199" t="s">
        <v>516</v>
      </c>
      <c r="F179" s="200" t="s">
        <v>517</v>
      </c>
      <c r="G179" s="201" t="s">
        <v>229</v>
      </c>
      <c r="H179" s="202">
        <v>10</v>
      </c>
      <c r="I179" s="203"/>
      <c r="J179" s="204">
        <f>ROUND(I179*H179,2)</f>
        <v>0</v>
      </c>
      <c r="K179" s="200" t="s">
        <v>129</v>
      </c>
      <c r="L179" s="43"/>
      <c r="M179" s="205" t="s">
        <v>5</v>
      </c>
      <c r="N179" s="206" t="s">
        <v>41</v>
      </c>
      <c r="O179" s="44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AR179" s="21" t="s">
        <v>130</v>
      </c>
      <c r="AT179" s="21" t="s">
        <v>125</v>
      </c>
      <c r="AU179" s="21" t="s">
        <v>80</v>
      </c>
      <c r="AY179" s="21" t="s">
        <v>122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21" t="s">
        <v>78</v>
      </c>
      <c r="BK179" s="209">
        <f>ROUND(I179*H179,2)</f>
        <v>0</v>
      </c>
      <c r="BL179" s="21" t="s">
        <v>130</v>
      </c>
      <c r="BM179" s="21" t="s">
        <v>518</v>
      </c>
    </row>
    <row r="180" s="1" customFormat="1" ht="38.25" customHeight="1">
      <c r="B180" s="197"/>
      <c r="C180" s="198" t="s">
        <v>519</v>
      </c>
      <c r="D180" s="198" t="s">
        <v>125</v>
      </c>
      <c r="E180" s="199" t="s">
        <v>520</v>
      </c>
      <c r="F180" s="200" t="s">
        <v>521</v>
      </c>
      <c r="G180" s="201" t="s">
        <v>229</v>
      </c>
      <c r="H180" s="202">
        <v>100</v>
      </c>
      <c r="I180" s="203"/>
      <c r="J180" s="204">
        <f>ROUND(I180*H180,2)</f>
        <v>0</v>
      </c>
      <c r="K180" s="200" t="s">
        <v>129</v>
      </c>
      <c r="L180" s="43"/>
      <c r="M180" s="205" t="s">
        <v>5</v>
      </c>
      <c r="N180" s="206" t="s">
        <v>41</v>
      </c>
      <c r="O180" s="44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AR180" s="21" t="s">
        <v>130</v>
      </c>
      <c r="AT180" s="21" t="s">
        <v>125</v>
      </c>
      <c r="AU180" s="21" t="s">
        <v>80</v>
      </c>
      <c r="AY180" s="21" t="s">
        <v>122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1" t="s">
        <v>78</v>
      </c>
      <c r="BK180" s="209">
        <f>ROUND(I180*H180,2)</f>
        <v>0</v>
      </c>
      <c r="BL180" s="21" t="s">
        <v>130</v>
      </c>
      <c r="BM180" s="21" t="s">
        <v>522</v>
      </c>
    </row>
    <row r="181" s="1" customFormat="1" ht="25.5" customHeight="1">
      <c r="B181" s="197"/>
      <c r="C181" s="198" t="s">
        <v>523</v>
      </c>
      <c r="D181" s="198" t="s">
        <v>125</v>
      </c>
      <c r="E181" s="199" t="s">
        <v>524</v>
      </c>
      <c r="F181" s="200" t="s">
        <v>525</v>
      </c>
      <c r="G181" s="201" t="s">
        <v>229</v>
      </c>
      <c r="H181" s="202">
        <v>100</v>
      </c>
      <c r="I181" s="203"/>
      <c r="J181" s="204">
        <f>ROUND(I181*H181,2)</f>
        <v>0</v>
      </c>
      <c r="K181" s="200" t="s">
        <v>129</v>
      </c>
      <c r="L181" s="43"/>
      <c r="M181" s="205" t="s">
        <v>5</v>
      </c>
      <c r="N181" s="206" t="s">
        <v>41</v>
      </c>
      <c r="O181" s="4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AR181" s="21" t="s">
        <v>130</v>
      </c>
      <c r="AT181" s="21" t="s">
        <v>125</v>
      </c>
      <c r="AU181" s="21" t="s">
        <v>80</v>
      </c>
      <c r="AY181" s="21" t="s">
        <v>122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21" t="s">
        <v>78</v>
      </c>
      <c r="BK181" s="209">
        <f>ROUND(I181*H181,2)</f>
        <v>0</v>
      </c>
      <c r="BL181" s="21" t="s">
        <v>130</v>
      </c>
      <c r="BM181" s="21" t="s">
        <v>526</v>
      </c>
    </row>
    <row r="182" s="1" customFormat="1" ht="38.25" customHeight="1">
      <c r="B182" s="197"/>
      <c r="C182" s="198" t="s">
        <v>527</v>
      </c>
      <c r="D182" s="198" t="s">
        <v>125</v>
      </c>
      <c r="E182" s="199" t="s">
        <v>528</v>
      </c>
      <c r="F182" s="200" t="s">
        <v>529</v>
      </c>
      <c r="G182" s="201" t="s">
        <v>229</v>
      </c>
      <c r="H182" s="202">
        <v>10</v>
      </c>
      <c r="I182" s="203"/>
      <c r="J182" s="204">
        <f>ROUND(I182*H182,2)</f>
        <v>0</v>
      </c>
      <c r="K182" s="200" t="s">
        <v>129</v>
      </c>
      <c r="L182" s="43"/>
      <c r="M182" s="205" t="s">
        <v>5</v>
      </c>
      <c r="N182" s="206" t="s">
        <v>41</v>
      </c>
      <c r="O182" s="44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AR182" s="21" t="s">
        <v>130</v>
      </c>
      <c r="AT182" s="21" t="s">
        <v>125</v>
      </c>
      <c r="AU182" s="21" t="s">
        <v>80</v>
      </c>
      <c r="AY182" s="21" t="s">
        <v>122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21" t="s">
        <v>78</v>
      </c>
      <c r="BK182" s="209">
        <f>ROUND(I182*H182,2)</f>
        <v>0</v>
      </c>
      <c r="BL182" s="21" t="s">
        <v>130</v>
      </c>
      <c r="BM182" s="21" t="s">
        <v>530</v>
      </c>
    </row>
    <row r="183" s="1" customFormat="1" ht="38.25" customHeight="1">
      <c r="B183" s="197"/>
      <c r="C183" s="198" t="s">
        <v>531</v>
      </c>
      <c r="D183" s="198" t="s">
        <v>125</v>
      </c>
      <c r="E183" s="199" t="s">
        <v>532</v>
      </c>
      <c r="F183" s="200" t="s">
        <v>533</v>
      </c>
      <c r="G183" s="201" t="s">
        <v>229</v>
      </c>
      <c r="H183" s="202">
        <v>10</v>
      </c>
      <c r="I183" s="203"/>
      <c r="J183" s="204">
        <f>ROUND(I183*H183,2)</f>
        <v>0</v>
      </c>
      <c r="K183" s="200" t="s">
        <v>129</v>
      </c>
      <c r="L183" s="43"/>
      <c r="M183" s="205" t="s">
        <v>5</v>
      </c>
      <c r="N183" s="206" t="s">
        <v>41</v>
      </c>
      <c r="O183" s="4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AR183" s="21" t="s">
        <v>130</v>
      </c>
      <c r="AT183" s="21" t="s">
        <v>125</v>
      </c>
      <c r="AU183" s="21" t="s">
        <v>80</v>
      </c>
      <c r="AY183" s="21" t="s">
        <v>122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1" t="s">
        <v>78</v>
      </c>
      <c r="BK183" s="209">
        <f>ROUND(I183*H183,2)</f>
        <v>0</v>
      </c>
      <c r="BL183" s="21" t="s">
        <v>130</v>
      </c>
      <c r="BM183" s="21" t="s">
        <v>534</v>
      </c>
    </row>
    <row r="184" s="1" customFormat="1" ht="38.25" customHeight="1">
      <c r="B184" s="197"/>
      <c r="C184" s="198" t="s">
        <v>535</v>
      </c>
      <c r="D184" s="198" t="s">
        <v>125</v>
      </c>
      <c r="E184" s="199" t="s">
        <v>536</v>
      </c>
      <c r="F184" s="200" t="s">
        <v>537</v>
      </c>
      <c r="G184" s="201" t="s">
        <v>229</v>
      </c>
      <c r="H184" s="202">
        <v>10</v>
      </c>
      <c r="I184" s="203"/>
      <c r="J184" s="204">
        <f>ROUND(I184*H184,2)</f>
        <v>0</v>
      </c>
      <c r="K184" s="200" t="s">
        <v>129</v>
      </c>
      <c r="L184" s="43"/>
      <c r="M184" s="205" t="s">
        <v>5</v>
      </c>
      <c r="N184" s="206" t="s">
        <v>41</v>
      </c>
      <c r="O184" s="44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AR184" s="21" t="s">
        <v>130</v>
      </c>
      <c r="AT184" s="21" t="s">
        <v>125</v>
      </c>
      <c r="AU184" s="21" t="s">
        <v>80</v>
      </c>
      <c r="AY184" s="21" t="s">
        <v>122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21" t="s">
        <v>78</v>
      </c>
      <c r="BK184" s="209">
        <f>ROUND(I184*H184,2)</f>
        <v>0</v>
      </c>
      <c r="BL184" s="21" t="s">
        <v>130</v>
      </c>
      <c r="BM184" s="21" t="s">
        <v>538</v>
      </c>
    </row>
    <row r="185" s="1" customFormat="1" ht="63.75" customHeight="1">
      <c r="B185" s="197"/>
      <c r="C185" s="198" t="s">
        <v>539</v>
      </c>
      <c r="D185" s="198" t="s">
        <v>125</v>
      </c>
      <c r="E185" s="199" t="s">
        <v>540</v>
      </c>
      <c r="F185" s="200" t="s">
        <v>541</v>
      </c>
      <c r="G185" s="201" t="s">
        <v>542</v>
      </c>
      <c r="H185" s="202">
        <v>4</v>
      </c>
      <c r="I185" s="203"/>
      <c r="J185" s="204">
        <f>ROUND(I185*H185,2)</f>
        <v>0</v>
      </c>
      <c r="K185" s="200" t="s">
        <v>129</v>
      </c>
      <c r="L185" s="43"/>
      <c r="M185" s="205" t="s">
        <v>5</v>
      </c>
      <c r="N185" s="206" t="s">
        <v>41</v>
      </c>
      <c r="O185" s="44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AR185" s="21" t="s">
        <v>130</v>
      </c>
      <c r="AT185" s="21" t="s">
        <v>125</v>
      </c>
      <c r="AU185" s="21" t="s">
        <v>80</v>
      </c>
      <c r="AY185" s="21" t="s">
        <v>122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21" t="s">
        <v>78</v>
      </c>
      <c r="BK185" s="209">
        <f>ROUND(I185*H185,2)</f>
        <v>0</v>
      </c>
      <c r="BL185" s="21" t="s">
        <v>130</v>
      </c>
      <c r="BM185" s="21" t="s">
        <v>543</v>
      </c>
    </row>
    <row r="186" s="1" customFormat="1" ht="63.75" customHeight="1">
      <c r="B186" s="197"/>
      <c r="C186" s="198" t="s">
        <v>544</v>
      </c>
      <c r="D186" s="198" t="s">
        <v>125</v>
      </c>
      <c r="E186" s="199" t="s">
        <v>545</v>
      </c>
      <c r="F186" s="200" t="s">
        <v>546</v>
      </c>
      <c r="G186" s="201" t="s">
        <v>542</v>
      </c>
      <c r="H186" s="202">
        <v>4</v>
      </c>
      <c r="I186" s="203"/>
      <c r="J186" s="204">
        <f>ROUND(I186*H186,2)</f>
        <v>0</v>
      </c>
      <c r="K186" s="200" t="s">
        <v>129</v>
      </c>
      <c r="L186" s="43"/>
      <c r="M186" s="205" t="s">
        <v>5</v>
      </c>
      <c r="N186" s="206" t="s">
        <v>41</v>
      </c>
      <c r="O186" s="44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AR186" s="21" t="s">
        <v>130</v>
      </c>
      <c r="AT186" s="21" t="s">
        <v>125</v>
      </c>
      <c r="AU186" s="21" t="s">
        <v>80</v>
      </c>
      <c r="AY186" s="21" t="s">
        <v>122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21" t="s">
        <v>78</v>
      </c>
      <c r="BK186" s="209">
        <f>ROUND(I186*H186,2)</f>
        <v>0</v>
      </c>
      <c r="BL186" s="21" t="s">
        <v>130</v>
      </c>
      <c r="BM186" s="21" t="s">
        <v>547</v>
      </c>
    </row>
    <row r="187" s="1" customFormat="1" ht="63.75" customHeight="1">
      <c r="B187" s="197"/>
      <c r="C187" s="198" t="s">
        <v>548</v>
      </c>
      <c r="D187" s="198" t="s">
        <v>125</v>
      </c>
      <c r="E187" s="199" t="s">
        <v>549</v>
      </c>
      <c r="F187" s="200" t="s">
        <v>550</v>
      </c>
      <c r="G187" s="201" t="s">
        <v>542</v>
      </c>
      <c r="H187" s="202">
        <v>4</v>
      </c>
      <c r="I187" s="203"/>
      <c r="J187" s="204">
        <f>ROUND(I187*H187,2)</f>
        <v>0</v>
      </c>
      <c r="K187" s="200" t="s">
        <v>129</v>
      </c>
      <c r="L187" s="43"/>
      <c r="M187" s="205" t="s">
        <v>5</v>
      </c>
      <c r="N187" s="206" t="s">
        <v>41</v>
      </c>
      <c r="O187" s="44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AR187" s="21" t="s">
        <v>130</v>
      </c>
      <c r="AT187" s="21" t="s">
        <v>125</v>
      </c>
      <c r="AU187" s="21" t="s">
        <v>80</v>
      </c>
      <c r="AY187" s="21" t="s">
        <v>122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1" t="s">
        <v>78</v>
      </c>
      <c r="BK187" s="209">
        <f>ROUND(I187*H187,2)</f>
        <v>0</v>
      </c>
      <c r="BL187" s="21" t="s">
        <v>130</v>
      </c>
      <c r="BM187" s="21" t="s">
        <v>551</v>
      </c>
    </row>
    <row r="188" s="1" customFormat="1" ht="51" customHeight="1">
      <c r="B188" s="197"/>
      <c r="C188" s="198" t="s">
        <v>552</v>
      </c>
      <c r="D188" s="198" t="s">
        <v>125</v>
      </c>
      <c r="E188" s="199" t="s">
        <v>553</v>
      </c>
      <c r="F188" s="200" t="s">
        <v>554</v>
      </c>
      <c r="G188" s="201" t="s">
        <v>555</v>
      </c>
      <c r="H188" s="202">
        <v>1000</v>
      </c>
      <c r="I188" s="203"/>
      <c r="J188" s="204">
        <f>ROUND(I188*H188,2)</f>
        <v>0</v>
      </c>
      <c r="K188" s="200" t="s">
        <v>129</v>
      </c>
      <c r="L188" s="43"/>
      <c r="M188" s="205" t="s">
        <v>5</v>
      </c>
      <c r="N188" s="206" t="s">
        <v>41</v>
      </c>
      <c r="O188" s="44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AR188" s="21" t="s">
        <v>130</v>
      </c>
      <c r="AT188" s="21" t="s">
        <v>125</v>
      </c>
      <c r="AU188" s="21" t="s">
        <v>80</v>
      </c>
      <c r="AY188" s="21" t="s">
        <v>122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21" t="s">
        <v>78</v>
      </c>
      <c r="BK188" s="209">
        <f>ROUND(I188*H188,2)</f>
        <v>0</v>
      </c>
      <c r="BL188" s="21" t="s">
        <v>130</v>
      </c>
      <c r="BM188" s="21" t="s">
        <v>556</v>
      </c>
    </row>
    <row r="189" s="1" customFormat="1" ht="63.75" customHeight="1">
      <c r="B189" s="197"/>
      <c r="C189" s="198" t="s">
        <v>557</v>
      </c>
      <c r="D189" s="198" t="s">
        <v>125</v>
      </c>
      <c r="E189" s="199" t="s">
        <v>558</v>
      </c>
      <c r="F189" s="200" t="s">
        <v>559</v>
      </c>
      <c r="G189" s="201" t="s">
        <v>555</v>
      </c>
      <c r="H189" s="202">
        <v>1000</v>
      </c>
      <c r="I189" s="203"/>
      <c r="J189" s="204">
        <f>ROUND(I189*H189,2)</f>
        <v>0</v>
      </c>
      <c r="K189" s="200" t="s">
        <v>129</v>
      </c>
      <c r="L189" s="43"/>
      <c r="M189" s="205" t="s">
        <v>5</v>
      </c>
      <c r="N189" s="206" t="s">
        <v>41</v>
      </c>
      <c r="O189" s="44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AR189" s="21" t="s">
        <v>130</v>
      </c>
      <c r="AT189" s="21" t="s">
        <v>125</v>
      </c>
      <c r="AU189" s="21" t="s">
        <v>80</v>
      </c>
      <c r="AY189" s="21" t="s">
        <v>122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21" t="s">
        <v>78</v>
      </c>
      <c r="BK189" s="209">
        <f>ROUND(I189*H189,2)</f>
        <v>0</v>
      </c>
      <c r="BL189" s="21" t="s">
        <v>130</v>
      </c>
      <c r="BM189" s="21" t="s">
        <v>560</v>
      </c>
    </row>
    <row r="190" s="1" customFormat="1" ht="51" customHeight="1">
      <c r="B190" s="197"/>
      <c r="C190" s="198" t="s">
        <v>561</v>
      </c>
      <c r="D190" s="198" t="s">
        <v>125</v>
      </c>
      <c r="E190" s="199" t="s">
        <v>562</v>
      </c>
      <c r="F190" s="200" t="s">
        <v>563</v>
      </c>
      <c r="G190" s="201" t="s">
        <v>229</v>
      </c>
      <c r="H190" s="202">
        <v>1000</v>
      </c>
      <c r="I190" s="203"/>
      <c r="J190" s="204">
        <f>ROUND(I190*H190,2)</f>
        <v>0</v>
      </c>
      <c r="K190" s="200" t="s">
        <v>129</v>
      </c>
      <c r="L190" s="43"/>
      <c r="M190" s="205" t="s">
        <v>5</v>
      </c>
      <c r="N190" s="206" t="s">
        <v>41</v>
      </c>
      <c r="O190" s="4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AR190" s="21" t="s">
        <v>130</v>
      </c>
      <c r="AT190" s="21" t="s">
        <v>125</v>
      </c>
      <c r="AU190" s="21" t="s">
        <v>80</v>
      </c>
      <c r="AY190" s="21" t="s">
        <v>122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1" t="s">
        <v>78</v>
      </c>
      <c r="BK190" s="209">
        <f>ROUND(I190*H190,2)</f>
        <v>0</v>
      </c>
      <c r="BL190" s="21" t="s">
        <v>130</v>
      </c>
      <c r="BM190" s="21" t="s">
        <v>564</v>
      </c>
    </row>
    <row r="191" s="1" customFormat="1" ht="63.75" customHeight="1">
      <c r="B191" s="197"/>
      <c r="C191" s="198" t="s">
        <v>565</v>
      </c>
      <c r="D191" s="198" t="s">
        <v>125</v>
      </c>
      <c r="E191" s="199" t="s">
        <v>566</v>
      </c>
      <c r="F191" s="200" t="s">
        <v>567</v>
      </c>
      <c r="G191" s="201" t="s">
        <v>555</v>
      </c>
      <c r="H191" s="202">
        <v>50</v>
      </c>
      <c r="I191" s="203"/>
      <c r="J191" s="204">
        <f>ROUND(I191*H191,2)</f>
        <v>0</v>
      </c>
      <c r="K191" s="200" t="s">
        <v>129</v>
      </c>
      <c r="L191" s="43"/>
      <c r="M191" s="205" t="s">
        <v>5</v>
      </c>
      <c r="N191" s="206" t="s">
        <v>41</v>
      </c>
      <c r="O191" s="44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AR191" s="21" t="s">
        <v>130</v>
      </c>
      <c r="AT191" s="21" t="s">
        <v>125</v>
      </c>
      <c r="AU191" s="21" t="s">
        <v>80</v>
      </c>
      <c r="AY191" s="21" t="s">
        <v>122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21" t="s">
        <v>78</v>
      </c>
      <c r="BK191" s="209">
        <f>ROUND(I191*H191,2)</f>
        <v>0</v>
      </c>
      <c r="BL191" s="21" t="s">
        <v>130</v>
      </c>
      <c r="BM191" s="21" t="s">
        <v>568</v>
      </c>
    </row>
    <row r="192" s="1" customFormat="1" ht="51" customHeight="1">
      <c r="B192" s="197"/>
      <c r="C192" s="198" t="s">
        <v>569</v>
      </c>
      <c r="D192" s="198" t="s">
        <v>125</v>
      </c>
      <c r="E192" s="199" t="s">
        <v>570</v>
      </c>
      <c r="F192" s="200" t="s">
        <v>571</v>
      </c>
      <c r="G192" s="201" t="s">
        <v>128</v>
      </c>
      <c r="H192" s="202">
        <v>5</v>
      </c>
      <c r="I192" s="203"/>
      <c r="J192" s="204">
        <f>ROUND(I192*H192,2)</f>
        <v>0</v>
      </c>
      <c r="K192" s="200" t="s">
        <v>129</v>
      </c>
      <c r="L192" s="43"/>
      <c r="M192" s="205" t="s">
        <v>5</v>
      </c>
      <c r="N192" s="206" t="s">
        <v>41</v>
      </c>
      <c r="O192" s="44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AR192" s="21" t="s">
        <v>130</v>
      </c>
      <c r="AT192" s="21" t="s">
        <v>125</v>
      </c>
      <c r="AU192" s="21" t="s">
        <v>80</v>
      </c>
      <c r="AY192" s="21" t="s">
        <v>122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1" t="s">
        <v>78</v>
      </c>
      <c r="BK192" s="209">
        <f>ROUND(I192*H192,2)</f>
        <v>0</v>
      </c>
      <c r="BL192" s="21" t="s">
        <v>130</v>
      </c>
      <c r="BM192" s="21" t="s">
        <v>572</v>
      </c>
    </row>
    <row r="193" s="1" customFormat="1" ht="51" customHeight="1">
      <c r="B193" s="197"/>
      <c r="C193" s="198" t="s">
        <v>573</v>
      </c>
      <c r="D193" s="198" t="s">
        <v>125</v>
      </c>
      <c r="E193" s="199" t="s">
        <v>574</v>
      </c>
      <c r="F193" s="200" t="s">
        <v>575</v>
      </c>
      <c r="G193" s="201" t="s">
        <v>128</v>
      </c>
      <c r="H193" s="202">
        <v>5</v>
      </c>
      <c r="I193" s="203"/>
      <c r="J193" s="204">
        <f>ROUND(I193*H193,2)</f>
        <v>0</v>
      </c>
      <c r="K193" s="200" t="s">
        <v>129</v>
      </c>
      <c r="L193" s="43"/>
      <c r="M193" s="205" t="s">
        <v>5</v>
      </c>
      <c r="N193" s="206" t="s">
        <v>41</v>
      </c>
      <c r="O193" s="44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AR193" s="21" t="s">
        <v>130</v>
      </c>
      <c r="AT193" s="21" t="s">
        <v>125</v>
      </c>
      <c r="AU193" s="21" t="s">
        <v>80</v>
      </c>
      <c r="AY193" s="21" t="s">
        <v>122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21" t="s">
        <v>78</v>
      </c>
      <c r="BK193" s="209">
        <f>ROUND(I193*H193,2)</f>
        <v>0</v>
      </c>
      <c r="BL193" s="21" t="s">
        <v>130</v>
      </c>
      <c r="BM193" s="21" t="s">
        <v>576</v>
      </c>
    </row>
    <row r="194" s="1" customFormat="1" ht="51" customHeight="1">
      <c r="B194" s="197"/>
      <c r="C194" s="198" t="s">
        <v>577</v>
      </c>
      <c r="D194" s="198" t="s">
        <v>125</v>
      </c>
      <c r="E194" s="199" t="s">
        <v>578</v>
      </c>
      <c r="F194" s="200" t="s">
        <v>579</v>
      </c>
      <c r="G194" s="201" t="s">
        <v>128</v>
      </c>
      <c r="H194" s="202">
        <v>5</v>
      </c>
      <c r="I194" s="203"/>
      <c r="J194" s="204">
        <f>ROUND(I194*H194,2)</f>
        <v>0</v>
      </c>
      <c r="K194" s="200" t="s">
        <v>129</v>
      </c>
      <c r="L194" s="43"/>
      <c r="M194" s="205" t="s">
        <v>5</v>
      </c>
      <c r="N194" s="206" t="s">
        <v>41</v>
      </c>
      <c r="O194" s="44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AR194" s="21" t="s">
        <v>130</v>
      </c>
      <c r="AT194" s="21" t="s">
        <v>125</v>
      </c>
      <c r="AU194" s="21" t="s">
        <v>80</v>
      </c>
      <c r="AY194" s="21" t="s">
        <v>122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21" t="s">
        <v>78</v>
      </c>
      <c r="BK194" s="209">
        <f>ROUND(I194*H194,2)</f>
        <v>0</v>
      </c>
      <c r="BL194" s="21" t="s">
        <v>130</v>
      </c>
      <c r="BM194" s="21" t="s">
        <v>580</v>
      </c>
    </row>
    <row r="195" s="1" customFormat="1" ht="38.25" customHeight="1">
      <c r="B195" s="197"/>
      <c r="C195" s="198" t="s">
        <v>581</v>
      </c>
      <c r="D195" s="198" t="s">
        <v>125</v>
      </c>
      <c r="E195" s="199" t="s">
        <v>582</v>
      </c>
      <c r="F195" s="200" t="s">
        <v>583</v>
      </c>
      <c r="G195" s="201" t="s">
        <v>128</v>
      </c>
      <c r="H195" s="202">
        <v>5</v>
      </c>
      <c r="I195" s="203"/>
      <c r="J195" s="204">
        <f>ROUND(I195*H195,2)</f>
        <v>0</v>
      </c>
      <c r="K195" s="200" t="s">
        <v>129</v>
      </c>
      <c r="L195" s="43"/>
      <c r="M195" s="205" t="s">
        <v>5</v>
      </c>
      <c r="N195" s="206" t="s">
        <v>41</v>
      </c>
      <c r="O195" s="44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AR195" s="21" t="s">
        <v>130</v>
      </c>
      <c r="AT195" s="21" t="s">
        <v>125</v>
      </c>
      <c r="AU195" s="21" t="s">
        <v>80</v>
      </c>
      <c r="AY195" s="21" t="s">
        <v>122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21" t="s">
        <v>78</v>
      </c>
      <c r="BK195" s="209">
        <f>ROUND(I195*H195,2)</f>
        <v>0</v>
      </c>
      <c r="BL195" s="21" t="s">
        <v>130</v>
      </c>
      <c r="BM195" s="21" t="s">
        <v>584</v>
      </c>
    </row>
    <row r="196" s="1" customFormat="1" ht="38.25" customHeight="1">
      <c r="B196" s="197"/>
      <c r="C196" s="198" t="s">
        <v>585</v>
      </c>
      <c r="D196" s="198" t="s">
        <v>125</v>
      </c>
      <c r="E196" s="199" t="s">
        <v>586</v>
      </c>
      <c r="F196" s="200" t="s">
        <v>587</v>
      </c>
      <c r="G196" s="201" t="s">
        <v>128</v>
      </c>
      <c r="H196" s="202">
        <v>5</v>
      </c>
      <c r="I196" s="203"/>
      <c r="J196" s="204">
        <f>ROUND(I196*H196,2)</f>
        <v>0</v>
      </c>
      <c r="K196" s="200" t="s">
        <v>129</v>
      </c>
      <c r="L196" s="43"/>
      <c r="M196" s="205" t="s">
        <v>5</v>
      </c>
      <c r="N196" s="206" t="s">
        <v>41</v>
      </c>
      <c r="O196" s="44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AR196" s="21" t="s">
        <v>130</v>
      </c>
      <c r="AT196" s="21" t="s">
        <v>125</v>
      </c>
      <c r="AU196" s="21" t="s">
        <v>80</v>
      </c>
      <c r="AY196" s="21" t="s">
        <v>122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21" t="s">
        <v>78</v>
      </c>
      <c r="BK196" s="209">
        <f>ROUND(I196*H196,2)</f>
        <v>0</v>
      </c>
      <c r="BL196" s="21" t="s">
        <v>130</v>
      </c>
      <c r="BM196" s="21" t="s">
        <v>588</v>
      </c>
    </row>
    <row r="197" s="1" customFormat="1" ht="51" customHeight="1">
      <c r="B197" s="197"/>
      <c r="C197" s="198" t="s">
        <v>589</v>
      </c>
      <c r="D197" s="198" t="s">
        <v>125</v>
      </c>
      <c r="E197" s="199" t="s">
        <v>590</v>
      </c>
      <c r="F197" s="200" t="s">
        <v>591</v>
      </c>
      <c r="G197" s="201" t="s">
        <v>229</v>
      </c>
      <c r="H197" s="202">
        <v>50</v>
      </c>
      <c r="I197" s="203"/>
      <c r="J197" s="204">
        <f>ROUND(I197*H197,2)</f>
        <v>0</v>
      </c>
      <c r="K197" s="200" t="s">
        <v>129</v>
      </c>
      <c r="L197" s="43"/>
      <c r="M197" s="205" t="s">
        <v>5</v>
      </c>
      <c r="N197" s="206" t="s">
        <v>41</v>
      </c>
      <c r="O197" s="44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AR197" s="21" t="s">
        <v>130</v>
      </c>
      <c r="AT197" s="21" t="s">
        <v>125</v>
      </c>
      <c r="AU197" s="21" t="s">
        <v>80</v>
      </c>
      <c r="AY197" s="21" t="s">
        <v>122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21" t="s">
        <v>78</v>
      </c>
      <c r="BK197" s="209">
        <f>ROUND(I197*H197,2)</f>
        <v>0</v>
      </c>
      <c r="BL197" s="21" t="s">
        <v>130</v>
      </c>
      <c r="BM197" s="21" t="s">
        <v>592</v>
      </c>
    </row>
    <row r="198" s="1" customFormat="1" ht="51" customHeight="1">
      <c r="B198" s="197"/>
      <c r="C198" s="198" t="s">
        <v>593</v>
      </c>
      <c r="D198" s="198" t="s">
        <v>125</v>
      </c>
      <c r="E198" s="199" t="s">
        <v>594</v>
      </c>
      <c r="F198" s="200" t="s">
        <v>595</v>
      </c>
      <c r="G198" s="201" t="s">
        <v>229</v>
      </c>
      <c r="H198" s="202">
        <v>50</v>
      </c>
      <c r="I198" s="203"/>
      <c r="J198" s="204">
        <f>ROUND(I198*H198,2)</f>
        <v>0</v>
      </c>
      <c r="K198" s="200" t="s">
        <v>129</v>
      </c>
      <c r="L198" s="43"/>
      <c r="M198" s="205" t="s">
        <v>5</v>
      </c>
      <c r="N198" s="206" t="s">
        <v>41</v>
      </c>
      <c r="O198" s="44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AR198" s="21" t="s">
        <v>130</v>
      </c>
      <c r="AT198" s="21" t="s">
        <v>125</v>
      </c>
      <c r="AU198" s="21" t="s">
        <v>80</v>
      </c>
      <c r="AY198" s="21" t="s">
        <v>122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1" t="s">
        <v>78</v>
      </c>
      <c r="BK198" s="209">
        <f>ROUND(I198*H198,2)</f>
        <v>0</v>
      </c>
      <c r="BL198" s="21" t="s">
        <v>130</v>
      </c>
      <c r="BM198" s="21" t="s">
        <v>596</v>
      </c>
    </row>
    <row r="199" s="1" customFormat="1" ht="63.75" customHeight="1">
      <c r="B199" s="197"/>
      <c r="C199" s="198" t="s">
        <v>597</v>
      </c>
      <c r="D199" s="198" t="s">
        <v>125</v>
      </c>
      <c r="E199" s="199" t="s">
        <v>598</v>
      </c>
      <c r="F199" s="200" t="s">
        <v>599</v>
      </c>
      <c r="G199" s="201" t="s">
        <v>229</v>
      </c>
      <c r="H199" s="202">
        <v>20</v>
      </c>
      <c r="I199" s="203"/>
      <c r="J199" s="204">
        <f>ROUND(I199*H199,2)</f>
        <v>0</v>
      </c>
      <c r="K199" s="200" t="s">
        <v>129</v>
      </c>
      <c r="L199" s="43"/>
      <c r="M199" s="205" t="s">
        <v>5</v>
      </c>
      <c r="N199" s="206" t="s">
        <v>41</v>
      </c>
      <c r="O199" s="44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AR199" s="21" t="s">
        <v>130</v>
      </c>
      <c r="AT199" s="21" t="s">
        <v>125</v>
      </c>
      <c r="AU199" s="21" t="s">
        <v>80</v>
      </c>
      <c r="AY199" s="21" t="s">
        <v>122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21" t="s">
        <v>78</v>
      </c>
      <c r="BK199" s="209">
        <f>ROUND(I199*H199,2)</f>
        <v>0</v>
      </c>
      <c r="BL199" s="21" t="s">
        <v>130</v>
      </c>
      <c r="BM199" s="21" t="s">
        <v>600</v>
      </c>
    </row>
    <row r="200" s="1" customFormat="1" ht="63.75" customHeight="1">
      <c r="B200" s="197"/>
      <c r="C200" s="198" t="s">
        <v>601</v>
      </c>
      <c r="D200" s="198" t="s">
        <v>125</v>
      </c>
      <c r="E200" s="199" t="s">
        <v>602</v>
      </c>
      <c r="F200" s="200" t="s">
        <v>603</v>
      </c>
      <c r="G200" s="201" t="s">
        <v>229</v>
      </c>
      <c r="H200" s="202">
        <v>20</v>
      </c>
      <c r="I200" s="203"/>
      <c r="J200" s="204">
        <f>ROUND(I200*H200,2)</f>
        <v>0</v>
      </c>
      <c r="K200" s="200" t="s">
        <v>129</v>
      </c>
      <c r="L200" s="43"/>
      <c r="M200" s="205" t="s">
        <v>5</v>
      </c>
      <c r="N200" s="206" t="s">
        <v>41</v>
      </c>
      <c r="O200" s="44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AR200" s="21" t="s">
        <v>130</v>
      </c>
      <c r="AT200" s="21" t="s">
        <v>125</v>
      </c>
      <c r="AU200" s="21" t="s">
        <v>80</v>
      </c>
      <c r="AY200" s="21" t="s">
        <v>122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1" t="s">
        <v>78</v>
      </c>
      <c r="BK200" s="209">
        <f>ROUND(I200*H200,2)</f>
        <v>0</v>
      </c>
      <c r="BL200" s="21" t="s">
        <v>130</v>
      </c>
      <c r="BM200" s="21" t="s">
        <v>604</v>
      </c>
    </row>
    <row r="201" s="1" customFormat="1" ht="63.75" customHeight="1">
      <c r="B201" s="197"/>
      <c r="C201" s="198" t="s">
        <v>605</v>
      </c>
      <c r="D201" s="198" t="s">
        <v>125</v>
      </c>
      <c r="E201" s="199" t="s">
        <v>606</v>
      </c>
      <c r="F201" s="200" t="s">
        <v>607</v>
      </c>
      <c r="G201" s="201" t="s">
        <v>229</v>
      </c>
      <c r="H201" s="202">
        <v>20</v>
      </c>
      <c r="I201" s="203"/>
      <c r="J201" s="204">
        <f>ROUND(I201*H201,2)</f>
        <v>0</v>
      </c>
      <c r="K201" s="200" t="s">
        <v>129</v>
      </c>
      <c r="L201" s="43"/>
      <c r="M201" s="205" t="s">
        <v>5</v>
      </c>
      <c r="N201" s="206" t="s">
        <v>41</v>
      </c>
      <c r="O201" s="4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AR201" s="21" t="s">
        <v>130</v>
      </c>
      <c r="AT201" s="21" t="s">
        <v>125</v>
      </c>
      <c r="AU201" s="21" t="s">
        <v>80</v>
      </c>
      <c r="AY201" s="21" t="s">
        <v>122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21" t="s">
        <v>78</v>
      </c>
      <c r="BK201" s="209">
        <f>ROUND(I201*H201,2)</f>
        <v>0</v>
      </c>
      <c r="BL201" s="21" t="s">
        <v>130</v>
      </c>
      <c r="BM201" s="21" t="s">
        <v>608</v>
      </c>
    </row>
    <row r="202" s="1" customFormat="1" ht="63.75" customHeight="1">
      <c r="B202" s="197"/>
      <c r="C202" s="198" t="s">
        <v>609</v>
      </c>
      <c r="D202" s="198" t="s">
        <v>125</v>
      </c>
      <c r="E202" s="199" t="s">
        <v>610</v>
      </c>
      <c r="F202" s="200" t="s">
        <v>611</v>
      </c>
      <c r="G202" s="201" t="s">
        <v>229</v>
      </c>
      <c r="H202" s="202">
        <v>20</v>
      </c>
      <c r="I202" s="203"/>
      <c r="J202" s="204">
        <f>ROUND(I202*H202,2)</f>
        <v>0</v>
      </c>
      <c r="K202" s="200" t="s">
        <v>129</v>
      </c>
      <c r="L202" s="43"/>
      <c r="M202" s="205" t="s">
        <v>5</v>
      </c>
      <c r="N202" s="206" t="s">
        <v>41</v>
      </c>
      <c r="O202" s="44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AR202" s="21" t="s">
        <v>130</v>
      </c>
      <c r="AT202" s="21" t="s">
        <v>125</v>
      </c>
      <c r="AU202" s="21" t="s">
        <v>80</v>
      </c>
      <c r="AY202" s="21" t="s">
        <v>122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21" t="s">
        <v>78</v>
      </c>
      <c r="BK202" s="209">
        <f>ROUND(I202*H202,2)</f>
        <v>0</v>
      </c>
      <c r="BL202" s="21" t="s">
        <v>130</v>
      </c>
      <c r="BM202" s="21" t="s">
        <v>612</v>
      </c>
    </row>
    <row r="203" s="1" customFormat="1" ht="63.75" customHeight="1">
      <c r="B203" s="197"/>
      <c r="C203" s="198" t="s">
        <v>613</v>
      </c>
      <c r="D203" s="198" t="s">
        <v>125</v>
      </c>
      <c r="E203" s="199" t="s">
        <v>614</v>
      </c>
      <c r="F203" s="200" t="s">
        <v>615</v>
      </c>
      <c r="G203" s="201" t="s">
        <v>229</v>
      </c>
      <c r="H203" s="202">
        <v>20</v>
      </c>
      <c r="I203" s="203"/>
      <c r="J203" s="204">
        <f>ROUND(I203*H203,2)</f>
        <v>0</v>
      </c>
      <c r="K203" s="200" t="s">
        <v>129</v>
      </c>
      <c r="L203" s="43"/>
      <c r="M203" s="205" t="s">
        <v>5</v>
      </c>
      <c r="N203" s="206" t="s">
        <v>41</v>
      </c>
      <c r="O203" s="44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AR203" s="21" t="s">
        <v>130</v>
      </c>
      <c r="AT203" s="21" t="s">
        <v>125</v>
      </c>
      <c r="AU203" s="21" t="s">
        <v>80</v>
      </c>
      <c r="AY203" s="21" t="s">
        <v>122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21" t="s">
        <v>78</v>
      </c>
      <c r="BK203" s="209">
        <f>ROUND(I203*H203,2)</f>
        <v>0</v>
      </c>
      <c r="BL203" s="21" t="s">
        <v>130</v>
      </c>
      <c r="BM203" s="21" t="s">
        <v>616</v>
      </c>
    </row>
    <row r="204" s="1" customFormat="1" ht="63.75" customHeight="1">
      <c r="B204" s="197"/>
      <c r="C204" s="198" t="s">
        <v>617</v>
      </c>
      <c r="D204" s="198" t="s">
        <v>125</v>
      </c>
      <c r="E204" s="199" t="s">
        <v>618</v>
      </c>
      <c r="F204" s="200" t="s">
        <v>619</v>
      </c>
      <c r="G204" s="201" t="s">
        <v>229</v>
      </c>
      <c r="H204" s="202">
        <v>20</v>
      </c>
      <c r="I204" s="203"/>
      <c r="J204" s="204">
        <f>ROUND(I204*H204,2)</f>
        <v>0</v>
      </c>
      <c r="K204" s="200" t="s">
        <v>129</v>
      </c>
      <c r="L204" s="43"/>
      <c r="M204" s="205" t="s">
        <v>5</v>
      </c>
      <c r="N204" s="206" t="s">
        <v>41</v>
      </c>
      <c r="O204" s="44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AR204" s="21" t="s">
        <v>130</v>
      </c>
      <c r="AT204" s="21" t="s">
        <v>125</v>
      </c>
      <c r="AU204" s="21" t="s">
        <v>80</v>
      </c>
      <c r="AY204" s="21" t="s">
        <v>122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1" t="s">
        <v>78</v>
      </c>
      <c r="BK204" s="209">
        <f>ROUND(I204*H204,2)</f>
        <v>0</v>
      </c>
      <c r="BL204" s="21" t="s">
        <v>130</v>
      </c>
      <c r="BM204" s="21" t="s">
        <v>620</v>
      </c>
    </row>
    <row r="205" s="1" customFormat="1" ht="16.5" customHeight="1">
      <c r="B205" s="197"/>
      <c r="C205" s="198" t="s">
        <v>621</v>
      </c>
      <c r="D205" s="198" t="s">
        <v>125</v>
      </c>
      <c r="E205" s="199" t="s">
        <v>622</v>
      </c>
      <c r="F205" s="200" t="s">
        <v>623</v>
      </c>
      <c r="G205" s="201" t="s">
        <v>229</v>
      </c>
      <c r="H205" s="202">
        <v>20</v>
      </c>
      <c r="I205" s="203"/>
      <c r="J205" s="204">
        <f>ROUND(I205*H205,2)</f>
        <v>0</v>
      </c>
      <c r="K205" s="200" t="s">
        <v>129</v>
      </c>
      <c r="L205" s="43"/>
      <c r="M205" s="205" t="s">
        <v>5</v>
      </c>
      <c r="N205" s="206" t="s">
        <v>41</v>
      </c>
      <c r="O205" s="44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AR205" s="21" t="s">
        <v>130</v>
      </c>
      <c r="AT205" s="21" t="s">
        <v>125</v>
      </c>
      <c r="AU205" s="21" t="s">
        <v>80</v>
      </c>
      <c r="AY205" s="21" t="s">
        <v>122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21" t="s">
        <v>78</v>
      </c>
      <c r="BK205" s="209">
        <f>ROUND(I205*H205,2)</f>
        <v>0</v>
      </c>
      <c r="BL205" s="21" t="s">
        <v>130</v>
      </c>
      <c r="BM205" s="21" t="s">
        <v>624</v>
      </c>
    </row>
    <row r="206" s="1" customFormat="1" ht="102" customHeight="1">
      <c r="B206" s="197"/>
      <c r="C206" s="198" t="s">
        <v>625</v>
      </c>
      <c r="D206" s="198" t="s">
        <v>125</v>
      </c>
      <c r="E206" s="199" t="s">
        <v>626</v>
      </c>
      <c r="F206" s="200" t="s">
        <v>627</v>
      </c>
      <c r="G206" s="201" t="s">
        <v>128</v>
      </c>
      <c r="H206" s="202">
        <v>1</v>
      </c>
      <c r="I206" s="203"/>
      <c r="J206" s="204">
        <f>ROUND(I206*H206,2)</f>
        <v>0</v>
      </c>
      <c r="K206" s="200" t="s">
        <v>129</v>
      </c>
      <c r="L206" s="43"/>
      <c r="M206" s="205" t="s">
        <v>5</v>
      </c>
      <c r="N206" s="206" t="s">
        <v>41</v>
      </c>
      <c r="O206" s="44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AR206" s="21" t="s">
        <v>130</v>
      </c>
      <c r="AT206" s="21" t="s">
        <v>125</v>
      </c>
      <c r="AU206" s="21" t="s">
        <v>80</v>
      </c>
      <c r="AY206" s="21" t="s">
        <v>122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1" t="s">
        <v>78</v>
      </c>
      <c r="BK206" s="209">
        <f>ROUND(I206*H206,2)</f>
        <v>0</v>
      </c>
      <c r="BL206" s="21" t="s">
        <v>130</v>
      </c>
      <c r="BM206" s="21" t="s">
        <v>628</v>
      </c>
    </row>
    <row r="207" s="1" customFormat="1" ht="89.25" customHeight="1">
      <c r="B207" s="197"/>
      <c r="C207" s="198" t="s">
        <v>629</v>
      </c>
      <c r="D207" s="198" t="s">
        <v>125</v>
      </c>
      <c r="E207" s="199" t="s">
        <v>630</v>
      </c>
      <c r="F207" s="200" t="s">
        <v>631</v>
      </c>
      <c r="G207" s="201" t="s">
        <v>128</v>
      </c>
      <c r="H207" s="202">
        <v>10</v>
      </c>
      <c r="I207" s="203"/>
      <c r="J207" s="204">
        <f>ROUND(I207*H207,2)</f>
        <v>0</v>
      </c>
      <c r="K207" s="200" t="s">
        <v>129</v>
      </c>
      <c r="L207" s="43"/>
      <c r="M207" s="205" t="s">
        <v>5</v>
      </c>
      <c r="N207" s="206" t="s">
        <v>41</v>
      </c>
      <c r="O207" s="4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AR207" s="21" t="s">
        <v>130</v>
      </c>
      <c r="AT207" s="21" t="s">
        <v>125</v>
      </c>
      <c r="AU207" s="21" t="s">
        <v>80</v>
      </c>
      <c r="AY207" s="21" t="s">
        <v>122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21" t="s">
        <v>78</v>
      </c>
      <c r="BK207" s="209">
        <f>ROUND(I207*H207,2)</f>
        <v>0</v>
      </c>
      <c r="BL207" s="21" t="s">
        <v>130</v>
      </c>
      <c r="BM207" s="21" t="s">
        <v>632</v>
      </c>
    </row>
    <row r="208" s="1" customFormat="1" ht="89.25" customHeight="1">
      <c r="B208" s="197"/>
      <c r="C208" s="198" t="s">
        <v>633</v>
      </c>
      <c r="D208" s="198" t="s">
        <v>125</v>
      </c>
      <c r="E208" s="199" t="s">
        <v>634</v>
      </c>
      <c r="F208" s="200" t="s">
        <v>635</v>
      </c>
      <c r="G208" s="201" t="s">
        <v>128</v>
      </c>
      <c r="H208" s="202">
        <v>1</v>
      </c>
      <c r="I208" s="203"/>
      <c r="J208" s="204">
        <f>ROUND(I208*H208,2)</f>
        <v>0</v>
      </c>
      <c r="K208" s="200" t="s">
        <v>129</v>
      </c>
      <c r="L208" s="43"/>
      <c r="M208" s="205" t="s">
        <v>5</v>
      </c>
      <c r="N208" s="206" t="s">
        <v>41</v>
      </c>
      <c r="O208" s="44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AR208" s="21" t="s">
        <v>130</v>
      </c>
      <c r="AT208" s="21" t="s">
        <v>125</v>
      </c>
      <c r="AU208" s="21" t="s">
        <v>80</v>
      </c>
      <c r="AY208" s="21" t="s">
        <v>122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21" t="s">
        <v>78</v>
      </c>
      <c r="BK208" s="209">
        <f>ROUND(I208*H208,2)</f>
        <v>0</v>
      </c>
      <c r="BL208" s="21" t="s">
        <v>130</v>
      </c>
      <c r="BM208" s="21" t="s">
        <v>636</v>
      </c>
    </row>
    <row r="209" s="1" customFormat="1" ht="89.25" customHeight="1">
      <c r="B209" s="197"/>
      <c r="C209" s="198" t="s">
        <v>637</v>
      </c>
      <c r="D209" s="198" t="s">
        <v>125</v>
      </c>
      <c r="E209" s="199" t="s">
        <v>638</v>
      </c>
      <c r="F209" s="200" t="s">
        <v>639</v>
      </c>
      <c r="G209" s="201" t="s">
        <v>128</v>
      </c>
      <c r="H209" s="202">
        <v>10</v>
      </c>
      <c r="I209" s="203"/>
      <c r="J209" s="204">
        <f>ROUND(I209*H209,2)</f>
        <v>0</v>
      </c>
      <c r="K209" s="200" t="s">
        <v>129</v>
      </c>
      <c r="L209" s="43"/>
      <c r="M209" s="205" t="s">
        <v>5</v>
      </c>
      <c r="N209" s="206" t="s">
        <v>41</v>
      </c>
      <c r="O209" s="44"/>
      <c r="P209" s="207">
        <f>O209*H209</f>
        <v>0</v>
      </c>
      <c r="Q209" s="207">
        <v>0</v>
      </c>
      <c r="R209" s="207">
        <f>Q209*H209</f>
        <v>0</v>
      </c>
      <c r="S209" s="207">
        <v>0</v>
      </c>
      <c r="T209" s="208">
        <f>S209*H209</f>
        <v>0</v>
      </c>
      <c r="AR209" s="21" t="s">
        <v>130</v>
      </c>
      <c r="AT209" s="21" t="s">
        <v>125</v>
      </c>
      <c r="AU209" s="21" t="s">
        <v>80</v>
      </c>
      <c r="AY209" s="21" t="s">
        <v>122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21" t="s">
        <v>78</v>
      </c>
      <c r="BK209" s="209">
        <f>ROUND(I209*H209,2)</f>
        <v>0</v>
      </c>
      <c r="BL209" s="21" t="s">
        <v>130</v>
      </c>
      <c r="BM209" s="21" t="s">
        <v>640</v>
      </c>
    </row>
    <row r="210" s="1" customFormat="1" ht="102" customHeight="1">
      <c r="B210" s="197"/>
      <c r="C210" s="198" t="s">
        <v>641</v>
      </c>
      <c r="D210" s="198" t="s">
        <v>125</v>
      </c>
      <c r="E210" s="199" t="s">
        <v>642</v>
      </c>
      <c r="F210" s="200" t="s">
        <v>643</v>
      </c>
      <c r="G210" s="201" t="s">
        <v>134</v>
      </c>
      <c r="H210" s="202">
        <v>200</v>
      </c>
      <c r="I210" s="203"/>
      <c r="J210" s="204">
        <f>ROUND(I210*H210,2)</f>
        <v>0</v>
      </c>
      <c r="K210" s="200" t="s">
        <v>129</v>
      </c>
      <c r="L210" s="43"/>
      <c r="M210" s="205" t="s">
        <v>5</v>
      </c>
      <c r="N210" s="206" t="s">
        <v>41</v>
      </c>
      <c r="O210" s="44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AR210" s="21" t="s">
        <v>130</v>
      </c>
      <c r="AT210" s="21" t="s">
        <v>125</v>
      </c>
      <c r="AU210" s="21" t="s">
        <v>80</v>
      </c>
      <c r="AY210" s="21" t="s">
        <v>122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1" t="s">
        <v>78</v>
      </c>
      <c r="BK210" s="209">
        <f>ROUND(I210*H210,2)</f>
        <v>0</v>
      </c>
      <c r="BL210" s="21" t="s">
        <v>130</v>
      </c>
      <c r="BM210" s="21" t="s">
        <v>644</v>
      </c>
    </row>
    <row r="211" s="1" customFormat="1" ht="102" customHeight="1">
      <c r="B211" s="197"/>
      <c r="C211" s="198" t="s">
        <v>645</v>
      </c>
      <c r="D211" s="198" t="s">
        <v>125</v>
      </c>
      <c r="E211" s="199" t="s">
        <v>646</v>
      </c>
      <c r="F211" s="200" t="s">
        <v>647</v>
      </c>
      <c r="G211" s="201" t="s">
        <v>134</v>
      </c>
      <c r="H211" s="202">
        <v>100</v>
      </c>
      <c r="I211" s="203"/>
      <c r="J211" s="204">
        <f>ROUND(I211*H211,2)</f>
        <v>0</v>
      </c>
      <c r="K211" s="200" t="s">
        <v>129</v>
      </c>
      <c r="L211" s="43"/>
      <c r="M211" s="205" t="s">
        <v>5</v>
      </c>
      <c r="N211" s="206" t="s">
        <v>41</v>
      </c>
      <c r="O211" s="44"/>
      <c r="P211" s="207">
        <f>O211*H211</f>
        <v>0</v>
      </c>
      <c r="Q211" s="207">
        <v>0</v>
      </c>
      <c r="R211" s="207">
        <f>Q211*H211</f>
        <v>0</v>
      </c>
      <c r="S211" s="207">
        <v>0</v>
      </c>
      <c r="T211" s="208">
        <f>S211*H211</f>
        <v>0</v>
      </c>
      <c r="AR211" s="21" t="s">
        <v>130</v>
      </c>
      <c r="AT211" s="21" t="s">
        <v>125</v>
      </c>
      <c r="AU211" s="21" t="s">
        <v>80</v>
      </c>
      <c r="AY211" s="21" t="s">
        <v>122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21" t="s">
        <v>78</v>
      </c>
      <c r="BK211" s="209">
        <f>ROUND(I211*H211,2)</f>
        <v>0</v>
      </c>
      <c r="BL211" s="21" t="s">
        <v>130</v>
      </c>
      <c r="BM211" s="21" t="s">
        <v>648</v>
      </c>
    </row>
    <row r="212" s="1" customFormat="1" ht="89.25" customHeight="1">
      <c r="B212" s="197"/>
      <c r="C212" s="198" t="s">
        <v>649</v>
      </c>
      <c r="D212" s="198" t="s">
        <v>125</v>
      </c>
      <c r="E212" s="199" t="s">
        <v>650</v>
      </c>
      <c r="F212" s="200" t="s">
        <v>651</v>
      </c>
      <c r="G212" s="201" t="s">
        <v>134</v>
      </c>
      <c r="H212" s="202">
        <v>200</v>
      </c>
      <c r="I212" s="203"/>
      <c r="J212" s="204">
        <f>ROUND(I212*H212,2)</f>
        <v>0</v>
      </c>
      <c r="K212" s="200" t="s">
        <v>129</v>
      </c>
      <c r="L212" s="43"/>
      <c r="M212" s="205" t="s">
        <v>5</v>
      </c>
      <c r="N212" s="206" t="s">
        <v>41</v>
      </c>
      <c r="O212" s="44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AR212" s="21" t="s">
        <v>130</v>
      </c>
      <c r="AT212" s="21" t="s">
        <v>125</v>
      </c>
      <c r="AU212" s="21" t="s">
        <v>80</v>
      </c>
      <c r="AY212" s="21" t="s">
        <v>122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21" t="s">
        <v>78</v>
      </c>
      <c r="BK212" s="209">
        <f>ROUND(I212*H212,2)</f>
        <v>0</v>
      </c>
      <c r="BL212" s="21" t="s">
        <v>130</v>
      </c>
      <c r="BM212" s="21" t="s">
        <v>652</v>
      </c>
    </row>
    <row r="213" s="1" customFormat="1" ht="89.25" customHeight="1">
      <c r="B213" s="197"/>
      <c r="C213" s="198" t="s">
        <v>653</v>
      </c>
      <c r="D213" s="198" t="s">
        <v>125</v>
      </c>
      <c r="E213" s="199" t="s">
        <v>654</v>
      </c>
      <c r="F213" s="200" t="s">
        <v>655</v>
      </c>
      <c r="G213" s="201" t="s">
        <v>134</v>
      </c>
      <c r="H213" s="202">
        <v>100</v>
      </c>
      <c r="I213" s="203"/>
      <c r="J213" s="204">
        <f>ROUND(I213*H213,2)</f>
        <v>0</v>
      </c>
      <c r="K213" s="200" t="s">
        <v>129</v>
      </c>
      <c r="L213" s="43"/>
      <c r="M213" s="205" t="s">
        <v>5</v>
      </c>
      <c r="N213" s="206" t="s">
        <v>41</v>
      </c>
      <c r="O213" s="44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AR213" s="21" t="s">
        <v>130</v>
      </c>
      <c r="AT213" s="21" t="s">
        <v>125</v>
      </c>
      <c r="AU213" s="21" t="s">
        <v>80</v>
      </c>
      <c r="AY213" s="21" t="s">
        <v>122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1" t="s">
        <v>78</v>
      </c>
      <c r="BK213" s="209">
        <f>ROUND(I213*H213,2)</f>
        <v>0</v>
      </c>
      <c r="BL213" s="21" t="s">
        <v>130</v>
      </c>
      <c r="BM213" s="21" t="s">
        <v>656</v>
      </c>
    </row>
    <row r="214" s="1" customFormat="1" ht="38.25" customHeight="1">
      <c r="B214" s="197"/>
      <c r="C214" s="198" t="s">
        <v>657</v>
      </c>
      <c r="D214" s="198" t="s">
        <v>125</v>
      </c>
      <c r="E214" s="199" t="s">
        <v>658</v>
      </c>
      <c r="F214" s="200" t="s">
        <v>659</v>
      </c>
      <c r="G214" s="201" t="s">
        <v>128</v>
      </c>
      <c r="H214" s="202">
        <v>10</v>
      </c>
      <c r="I214" s="203"/>
      <c r="J214" s="204">
        <f>ROUND(I214*H214,2)</f>
        <v>0</v>
      </c>
      <c r="K214" s="200" t="s">
        <v>129</v>
      </c>
      <c r="L214" s="43"/>
      <c r="M214" s="205" t="s">
        <v>5</v>
      </c>
      <c r="N214" s="206" t="s">
        <v>41</v>
      </c>
      <c r="O214" s="44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AR214" s="21" t="s">
        <v>130</v>
      </c>
      <c r="AT214" s="21" t="s">
        <v>125</v>
      </c>
      <c r="AU214" s="21" t="s">
        <v>80</v>
      </c>
      <c r="AY214" s="21" t="s">
        <v>122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21" t="s">
        <v>78</v>
      </c>
      <c r="BK214" s="209">
        <f>ROUND(I214*H214,2)</f>
        <v>0</v>
      </c>
      <c r="BL214" s="21" t="s">
        <v>130</v>
      </c>
      <c r="BM214" s="21" t="s">
        <v>660</v>
      </c>
    </row>
    <row r="215" s="1" customFormat="1" ht="102" customHeight="1">
      <c r="B215" s="197"/>
      <c r="C215" s="198" t="s">
        <v>661</v>
      </c>
      <c r="D215" s="198" t="s">
        <v>125</v>
      </c>
      <c r="E215" s="199" t="s">
        <v>662</v>
      </c>
      <c r="F215" s="200" t="s">
        <v>663</v>
      </c>
      <c r="G215" s="201" t="s">
        <v>664</v>
      </c>
      <c r="H215" s="202">
        <v>20</v>
      </c>
      <c r="I215" s="203"/>
      <c r="J215" s="204">
        <f>ROUND(I215*H215,2)</f>
        <v>0</v>
      </c>
      <c r="K215" s="200" t="s">
        <v>129</v>
      </c>
      <c r="L215" s="43"/>
      <c r="M215" s="205" t="s">
        <v>5</v>
      </c>
      <c r="N215" s="206" t="s">
        <v>41</v>
      </c>
      <c r="O215" s="44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AR215" s="21" t="s">
        <v>130</v>
      </c>
      <c r="AT215" s="21" t="s">
        <v>125</v>
      </c>
      <c r="AU215" s="21" t="s">
        <v>80</v>
      </c>
      <c r="AY215" s="21" t="s">
        <v>122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21" t="s">
        <v>78</v>
      </c>
      <c r="BK215" s="209">
        <f>ROUND(I215*H215,2)</f>
        <v>0</v>
      </c>
      <c r="BL215" s="21" t="s">
        <v>130</v>
      </c>
      <c r="BM215" s="21" t="s">
        <v>665</v>
      </c>
    </row>
    <row r="216" s="1" customFormat="1" ht="102" customHeight="1">
      <c r="B216" s="197"/>
      <c r="C216" s="198" t="s">
        <v>666</v>
      </c>
      <c r="D216" s="198" t="s">
        <v>125</v>
      </c>
      <c r="E216" s="199" t="s">
        <v>667</v>
      </c>
      <c r="F216" s="200" t="s">
        <v>668</v>
      </c>
      <c r="G216" s="201" t="s">
        <v>664</v>
      </c>
      <c r="H216" s="202">
        <v>20</v>
      </c>
      <c r="I216" s="203"/>
      <c r="J216" s="204">
        <f>ROUND(I216*H216,2)</f>
        <v>0</v>
      </c>
      <c r="K216" s="200" t="s">
        <v>129</v>
      </c>
      <c r="L216" s="43"/>
      <c r="M216" s="205" t="s">
        <v>5</v>
      </c>
      <c r="N216" s="206" t="s">
        <v>41</v>
      </c>
      <c r="O216" s="44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AR216" s="21" t="s">
        <v>130</v>
      </c>
      <c r="AT216" s="21" t="s">
        <v>125</v>
      </c>
      <c r="AU216" s="21" t="s">
        <v>80</v>
      </c>
      <c r="AY216" s="21" t="s">
        <v>122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1" t="s">
        <v>78</v>
      </c>
      <c r="BK216" s="209">
        <f>ROUND(I216*H216,2)</f>
        <v>0</v>
      </c>
      <c r="BL216" s="21" t="s">
        <v>130</v>
      </c>
      <c r="BM216" s="21" t="s">
        <v>669</v>
      </c>
    </row>
    <row r="217" s="1" customFormat="1" ht="76.5" customHeight="1">
      <c r="B217" s="197"/>
      <c r="C217" s="198" t="s">
        <v>670</v>
      </c>
      <c r="D217" s="198" t="s">
        <v>125</v>
      </c>
      <c r="E217" s="199" t="s">
        <v>671</v>
      </c>
      <c r="F217" s="200" t="s">
        <v>672</v>
      </c>
      <c r="G217" s="201" t="s">
        <v>664</v>
      </c>
      <c r="H217" s="202">
        <v>100</v>
      </c>
      <c r="I217" s="203"/>
      <c r="J217" s="204">
        <f>ROUND(I217*H217,2)</f>
        <v>0</v>
      </c>
      <c r="K217" s="200" t="s">
        <v>129</v>
      </c>
      <c r="L217" s="43"/>
      <c r="M217" s="205" t="s">
        <v>5</v>
      </c>
      <c r="N217" s="206" t="s">
        <v>41</v>
      </c>
      <c r="O217" s="44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AR217" s="21" t="s">
        <v>130</v>
      </c>
      <c r="AT217" s="21" t="s">
        <v>125</v>
      </c>
      <c r="AU217" s="21" t="s">
        <v>80</v>
      </c>
      <c r="AY217" s="21" t="s">
        <v>122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21" t="s">
        <v>78</v>
      </c>
      <c r="BK217" s="209">
        <f>ROUND(I217*H217,2)</f>
        <v>0</v>
      </c>
      <c r="BL217" s="21" t="s">
        <v>130</v>
      </c>
      <c r="BM217" s="21" t="s">
        <v>673</v>
      </c>
    </row>
    <row r="218" s="1" customFormat="1" ht="76.5" customHeight="1">
      <c r="B218" s="197"/>
      <c r="C218" s="198" t="s">
        <v>674</v>
      </c>
      <c r="D218" s="198" t="s">
        <v>125</v>
      </c>
      <c r="E218" s="199" t="s">
        <v>675</v>
      </c>
      <c r="F218" s="200" t="s">
        <v>676</v>
      </c>
      <c r="G218" s="201" t="s">
        <v>664</v>
      </c>
      <c r="H218" s="202">
        <v>50</v>
      </c>
      <c r="I218" s="203"/>
      <c r="J218" s="204">
        <f>ROUND(I218*H218,2)</f>
        <v>0</v>
      </c>
      <c r="K218" s="200" t="s">
        <v>129</v>
      </c>
      <c r="L218" s="43"/>
      <c r="M218" s="205" t="s">
        <v>5</v>
      </c>
      <c r="N218" s="206" t="s">
        <v>41</v>
      </c>
      <c r="O218" s="44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AR218" s="21" t="s">
        <v>130</v>
      </c>
      <c r="AT218" s="21" t="s">
        <v>125</v>
      </c>
      <c r="AU218" s="21" t="s">
        <v>80</v>
      </c>
      <c r="AY218" s="21" t="s">
        <v>122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21" t="s">
        <v>78</v>
      </c>
      <c r="BK218" s="209">
        <f>ROUND(I218*H218,2)</f>
        <v>0</v>
      </c>
      <c r="BL218" s="21" t="s">
        <v>130</v>
      </c>
      <c r="BM218" s="21" t="s">
        <v>677</v>
      </c>
    </row>
    <row r="219" s="1" customFormat="1" ht="76.5" customHeight="1">
      <c r="B219" s="197"/>
      <c r="C219" s="198" t="s">
        <v>678</v>
      </c>
      <c r="D219" s="198" t="s">
        <v>125</v>
      </c>
      <c r="E219" s="199" t="s">
        <v>679</v>
      </c>
      <c r="F219" s="200" t="s">
        <v>680</v>
      </c>
      <c r="G219" s="201" t="s">
        <v>664</v>
      </c>
      <c r="H219" s="202">
        <v>200</v>
      </c>
      <c r="I219" s="203"/>
      <c r="J219" s="204">
        <f>ROUND(I219*H219,2)</f>
        <v>0</v>
      </c>
      <c r="K219" s="200" t="s">
        <v>129</v>
      </c>
      <c r="L219" s="43"/>
      <c r="M219" s="205" t="s">
        <v>5</v>
      </c>
      <c r="N219" s="206" t="s">
        <v>41</v>
      </c>
      <c r="O219" s="44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AR219" s="21" t="s">
        <v>130</v>
      </c>
      <c r="AT219" s="21" t="s">
        <v>125</v>
      </c>
      <c r="AU219" s="21" t="s">
        <v>80</v>
      </c>
      <c r="AY219" s="21" t="s">
        <v>122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21" t="s">
        <v>78</v>
      </c>
      <c r="BK219" s="209">
        <f>ROUND(I219*H219,2)</f>
        <v>0</v>
      </c>
      <c r="BL219" s="21" t="s">
        <v>130</v>
      </c>
      <c r="BM219" s="21" t="s">
        <v>681</v>
      </c>
    </row>
    <row r="220" s="1" customFormat="1" ht="76.5" customHeight="1">
      <c r="B220" s="197"/>
      <c r="C220" s="198" t="s">
        <v>682</v>
      </c>
      <c r="D220" s="198" t="s">
        <v>125</v>
      </c>
      <c r="E220" s="199" t="s">
        <v>683</v>
      </c>
      <c r="F220" s="200" t="s">
        <v>684</v>
      </c>
      <c r="G220" s="201" t="s">
        <v>664</v>
      </c>
      <c r="H220" s="202">
        <v>20</v>
      </c>
      <c r="I220" s="203"/>
      <c r="J220" s="204">
        <f>ROUND(I220*H220,2)</f>
        <v>0</v>
      </c>
      <c r="K220" s="200" t="s">
        <v>129</v>
      </c>
      <c r="L220" s="43"/>
      <c r="M220" s="205" t="s">
        <v>5</v>
      </c>
      <c r="N220" s="206" t="s">
        <v>41</v>
      </c>
      <c r="O220" s="44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AR220" s="21" t="s">
        <v>130</v>
      </c>
      <c r="AT220" s="21" t="s">
        <v>125</v>
      </c>
      <c r="AU220" s="21" t="s">
        <v>80</v>
      </c>
      <c r="AY220" s="21" t="s">
        <v>122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21" t="s">
        <v>78</v>
      </c>
      <c r="BK220" s="209">
        <f>ROUND(I220*H220,2)</f>
        <v>0</v>
      </c>
      <c r="BL220" s="21" t="s">
        <v>130</v>
      </c>
      <c r="BM220" s="21" t="s">
        <v>685</v>
      </c>
    </row>
    <row r="221" s="1" customFormat="1" ht="76.5" customHeight="1">
      <c r="B221" s="197"/>
      <c r="C221" s="198" t="s">
        <v>686</v>
      </c>
      <c r="D221" s="198" t="s">
        <v>125</v>
      </c>
      <c r="E221" s="199" t="s">
        <v>687</v>
      </c>
      <c r="F221" s="200" t="s">
        <v>688</v>
      </c>
      <c r="G221" s="201" t="s">
        <v>664</v>
      </c>
      <c r="H221" s="202">
        <v>10</v>
      </c>
      <c r="I221" s="203"/>
      <c r="J221" s="204">
        <f>ROUND(I221*H221,2)</f>
        <v>0</v>
      </c>
      <c r="K221" s="200" t="s">
        <v>129</v>
      </c>
      <c r="L221" s="43"/>
      <c r="M221" s="205" t="s">
        <v>5</v>
      </c>
      <c r="N221" s="206" t="s">
        <v>41</v>
      </c>
      <c r="O221" s="44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AR221" s="21" t="s">
        <v>130</v>
      </c>
      <c r="AT221" s="21" t="s">
        <v>125</v>
      </c>
      <c r="AU221" s="21" t="s">
        <v>80</v>
      </c>
      <c r="AY221" s="21" t="s">
        <v>122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21" t="s">
        <v>78</v>
      </c>
      <c r="BK221" s="209">
        <f>ROUND(I221*H221,2)</f>
        <v>0</v>
      </c>
      <c r="BL221" s="21" t="s">
        <v>130</v>
      </c>
      <c r="BM221" s="21" t="s">
        <v>689</v>
      </c>
    </row>
    <row r="222" s="1" customFormat="1" ht="76.5" customHeight="1">
      <c r="B222" s="197"/>
      <c r="C222" s="198" t="s">
        <v>690</v>
      </c>
      <c r="D222" s="198" t="s">
        <v>125</v>
      </c>
      <c r="E222" s="199" t="s">
        <v>691</v>
      </c>
      <c r="F222" s="200" t="s">
        <v>692</v>
      </c>
      <c r="G222" s="201" t="s">
        <v>664</v>
      </c>
      <c r="H222" s="202">
        <v>30</v>
      </c>
      <c r="I222" s="203"/>
      <c r="J222" s="204">
        <f>ROUND(I222*H222,2)</f>
        <v>0</v>
      </c>
      <c r="K222" s="200" t="s">
        <v>129</v>
      </c>
      <c r="L222" s="43"/>
      <c r="M222" s="205" t="s">
        <v>5</v>
      </c>
      <c r="N222" s="206" t="s">
        <v>41</v>
      </c>
      <c r="O222" s="44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AR222" s="21" t="s">
        <v>130</v>
      </c>
      <c r="AT222" s="21" t="s">
        <v>125</v>
      </c>
      <c r="AU222" s="21" t="s">
        <v>80</v>
      </c>
      <c r="AY222" s="21" t="s">
        <v>122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21" t="s">
        <v>78</v>
      </c>
      <c r="BK222" s="209">
        <f>ROUND(I222*H222,2)</f>
        <v>0</v>
      </c>
      <c r="BL222" s="21" t="s">
        <v>130</v>
      </c>
      <c r="BM222" s="21" t="s">
        <v>693</v>
      </c>
    </row>
    <row r="223" s="1" customFormat="1" ht="76.5" customHeight="1">
      <c r="B223" s="197"/>
      <c r="C223" s="198" t="s">
        <v>694</v>
      </c>
      <c r="D223" s="198" t="s">
        <v>125</v>
      </c>
      <c r="E223" s="199" t="s">
        <v>695</v>
      </c>
      <c r="F223" s="200" t="s">
        <v>696</v>
      </c>
      <c r="G223" s="201" t="s">
        <v>664</v>
      </c>
      <c r="H223" s="202">
        <v>2</v>
      </c>
      <c r="I223" s="203"/>
      <c r="J223" s="204">
        <f>ROUND(I223*H223,2)</f>
        <v>0</v>
      </c>
      <c r="K223" s="200" t="s">
        <v>129</v>
      </c>
      <c r="L223" s="43"/>
      <c r="M223" s="205" t="s">
        <v>5</v>
      </c>
      <c r="N223" s="206" t="s">
        <v>41</v>
      </c>
      <c r="O223" s="44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AR223" s="21" t="s">
        <v>130</v>
      </c>
      <c r="AT223" s="21" t="s">
        <v>125</v>
      </c>
      <c r="AU223" s="21" t="s">
        <v>80</v>
      </c>
      <c r="AY223" s="21" t="s">
        <v>122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21" t="s">
        <v>78</v>
      </c>
      <c r="BK223" s="209">
        <f>ROUND(I223*H223,2)</f>
        <v>0</v>
      </c>
      <c r="BL223" s="21" t="s">
        <v>130</v>
      </c>
      <c r="BM223" s="21" t="s">
        <v>697</v>
      </c>
    </row>
    <row r="224" s="1" customFormat="1" ht="76.5" customHeight="1">
      <c r="B224" s="197"/>
      <c r="C224" s="198" t="s">
        <v>698</v>
      </c>
      <c r="D224" s="198" t="s">
        <v>125</v>
      </c>
      <c r="E224" s="199" t="s">
        <v>699</v>
      </c>
      <c r="F224" s="200" t="s">
        <v>700</v>
      </c>
      <c r="G224" s="201" t="s">
        <v>664</v>
      </c>
      <c r="H224" s="202">
        <v>4</v>
      </c>
      <c r="I224" s="203"/>
      <c r="J224" s="204">
        <f>ROUND(I224*H224,2)</f>
        <v>0</v>
      </c>
      <c r="K224" s="200" t="s">
        <v>129</v>
      </c>
      <c r="L224" s="43"/>
      <c r="M224" s="205" t="s">
        <v>5</v>
      </c>
      <c r="N224" s="206" t="s">
        <v>41</v>
      </c>
      <c r="O224" s="44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AR224" s="21" t="s">
        <v>130</v>
      </c>
      <c r="AT224" s="21" t="s">
        <v>125</v>
      </c>
      <c r="AU224" s="21" t="s">
        <v>80</v>
      </c>
      <c r="AY224" s="21" t="s">
        <v>122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21" t="s">
        <v>78</v>
      </c>
      <c r="BK224" s="209">
        <f>ROUND(I224*H224,2)</f>
        <v>0</v>
      </c>
      <c r="BL224" s="21" t="s">
        <v>130</v>
      </c>
      <c r="BM224" s="21" t="s">
        <v>701</v>
      </c>
    </row>
    <row r="225" s="1" customFormat="1" ht="76.5" customHeight="1">
      <c r="B225" s="197"/>
      <c r="C225" s="198" t="s">
        <v>702</v>
      </c>
      <c r="D225" s="198" t="s">
        <v>125</v>
      </c>
      <c r="E225" s="199" t="s">
        <v>703</v>
      </c>
      <c r="F225" s="200" t="s">
        <v>704</v>
      </c>
      <c r="G225" s="201" t="s">
        <v>664</v>
      </c>
      <c r="H225" s="202">
        <v>4</v>
      </c>
      <c r="I225" s="203"/>
      <c r="J225" s="204">
        <f>ROUND(I225*H225,2)</f>
        <v>0</v>
      </c>
      <c r="K225" s="200" t="s">
        <v>129</v>
      </c>
      <c r="L225" s="43"/>
      <c r="M225" s="205" t="s">
        <v>5</v>
      </c>
      <c r="N225" s="206" t="s">
        <v>41</v>
      </c>
      <c r="O225" s="44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AR225" s="21" t="s">
        <v>130</v>
      </c>
      <c r="AT225" s="21" t="s">
        <v>125</v>
      </c>
      <c r="AU225" s="21" t="s">
        <v>80</v>
      </c>
      <c r="AY225" s="21" t="s">
        <v>122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1" t="s">
        <v>78</v>
      </c>
      <c r="BK225" s="209">
        <f>ROUND(I225*H225,2)</f>
        <v>0</v>
      </c>
      <c r="BL225" s="21" t="s">
        <v>130</v>
      </c>
      <c r="BM225" s="21" t="s">
        <v>705</v>
      </c>
    </row>
    <row r="226" s="1" customFormat="1" ht="76.5" customHeight="1">
      <c r="B226" s="197"/>
      <c r="C226" s="198" t="s">
        <v>706</v>
      </c>
      <c r="D226" s="198" t="s">
        <v>125</v>
      </c>
      <c r="E226" s="199" t="s">
        <v>707</v>
      </c>
      <c r="F226" s="200" t="s">
        <v>708</v>
      </c>
      <c r="G226" s="201" t="s">
        <v>664</v>
      </c>
      <c r="H226" s="202">
        <v>4</v>
      </c>
      <c r="I226" s="203"/>
      <c r="J226" s="204">
        <f>ROUND(I226*H226,2)</f>
        <v>0</v>
      </c>
      <c r="K226" s="200" t="s">
        <v>129</v>
      </c>
      <c r="L226" s="43"/>
      <c r="M226" s="205" t="s">
        <v>5</v>
      </c>
      <c r="N226" s="206" t="s">
        <v>41</v>
      </c>
      <c r="O226" s="44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AR226" s="21" t="s">
        <v>130</v>
      </c>
      <c r="AT226" s="21" t="s">
        <v>125</v>
      </c>
      <c r="AU226" s="21" t="s">
        <v>80</v>
      </c>
      <c r="AY226" s="21" t="s">
        <v>122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21" t="s">
        <v>78</v>
      </c>
      <c r="BK226" s="209">
        <f>ROUND(I226*H226,2)</f>
        <v>0</v>
      </c>
      <c r="BL226" s="21" t="s">
        <v>130</v>
      </c>
      <c r="BM226" s="21" t="s">
        <v>709</v>
      </c>
    </row>
    <row r="227" s="1" customFormat="1" ht="76.5" customHeight="1">
      <c r="B227" s="197"/>
      <c r="C227" s="198" t="s">
        <v>710</v>
      </c>
      <c r="D227" s="198" t="s">
        <v>125</v>
      </c>
      <c r="E227" s="199" t="s">
        <v>711</v>
      </c>
      <c r="F227" s="200" t="s">
        <v>712</v>
      </c>
      <c r="G227" s="201" t="s">
        <v>664</v>
      </c>
      <c r="H227" s="202">
        <v>4</v>
      </c>
      <c r="I227" s="203"/>
      <c r="J227" s="204">
        <f>ROUND(I227*H227,2)</f>
        <v>0</v>
      </c>
      <c r="K227" s="200" t="s">
        <v>129</v>
      </c>
      <c r="L227" s="43"/>
      <c r="M227" s="205" t="s">
        <v>5</v>
      </c>
      <c r="N227" s="206" t="s">
        <v>41</v>
      </c>
      <c r="O227" s="44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AR227" s="21" t="s">
        <v>130</v>
      </c>
      <c r="AT227" s="21" t="s">
        <v>125</v>
      </c>
      <c r="AU227" s="21" t="s">
        <v>80</v>
      </c>
      <c r="AY227" s="21" t="s">
        <v>122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21" t="s">
        <v>78</v>
      </c>
      <c r="BK227" s="209">
        <f>ROUND(I227*H227,2)</f>
        <v>0</v>
      </c>
      <c r="BL227" s="21" t="s">
        <v>130</v>
      </c>
      <c r="BM227" s="21" t="s">
        <v>713</v>
      </c>
    </row>
    <row r="228" s="1" customFormat="1" ht="76.5" customHeight="1">
      <c r="B228" s="197"/>
      <c r="C228" s="198" t="s">
        <v>714</v>
      </c>
      <c r="D228" s="198" t="s">
        <v>125</v>
      </c>
      <c r="E228" s="199" t="s">
        <v>715</v>
      </c>
      <c r="F228" s="200" t="s">
        <v>716</v>
      </c>
      <c r="G228" s="201" t="s">
        <v>664</v>
      </c>
      <c r="H228" s="202">
        <v>4</v>
      </c>
      <c r="I228" s="203"/>
      <c r="J228" s="204">
        <f>ROUND(I228*H228,2)</f>
        <v>0</v>
      </c>
      <c r="K228" s="200" t="s">
        <v>129</v>
      </c>
      <c r="L228" s="43"/>
      <c r="M228" s="205" t="s">
        <v>5</v>
      </c>
      <c r="N228" s="206" t="s">
        <v>41</v>
      </c>
      <c r="O228" s="44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AR228" s="21" t="s">
        <v>130</v>
      </c>
      <c r="AT228" s="21" t="s">
        <v>125</v>
      </c>
      <c r="AU228" s="21" t="s">
        <v>80</v>
      </c>
      <c r="AY228" s="21" t="s">
        <v>122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21" t="s">
        <v>78</v>
      </c>
      <c r="BK228" s="209">
        <f>ROUND(I228*H228,2)</f>
        <v>0</v>
      </c>
      <c r="BL228" s="21" t="s">
        <v>130</v>
      </c>
      <c r="BM228" s="21" t="s">
        <v>717</v>
      </c>
    </row>
    <row r="229" s="1" customFormat="1" ht="76.5" customHeight="1">
      <c r="B229" s="197"/>
      <c r="C229" s="198" t="s">
        <v>718</v>
      </c>
      <c r="D229" s="198" t="s">
        <v>125</v>
      </c>
      <c r="E229" s="199" t="s">
        <v>719</v>
      </c>
      <c r="F229" s="200" t="s">
        <v>720</v>
      </c>
      <c r="G229" s="201" t="s">
        <v>664</v>
      </c>
      <c r="H229" s="202">
        <v>4</v>
      </c>
      <c r="I229" s="203"/>
      <c r="J229" s="204">
        <f>ROUND(I229*H229,2)</f>
        <v>0</v>
      </c>
      <c r="K229" s="200" t="s">
        <v>129</v>
      </c>
      <c r="L229" s="43"/>
      <c r="M229" s="205" t="s">
        <v>5</v>
      </c>
      <c r="N229" s="206" t="s">
        <v>41</v>
      </c>
      <c r="O229" s="44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AR229" s="21" t="s">
        <v>130</v>
      </c>
      <c r="AT229" s="21" t="s">
        <v>125</v>
      </c>
      <c r="AU229" s="21" t="s">
        <v>80</v>
      </c>
      <c r="AY229" s="21" t="s">
        <v>122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21" t="s">
        <v>78</v>
      </c>
      <c r="BK229" s="209">
        <f>ROUND(I229*H229,2)</f>
        <v>0</v>
      </c>
      <c r="BL229" s="21" t="s">
        <v>130</v>
      </c>
      <c r="BM229" s="21" t="s">
        <v>721</v>
      </c>
    </row>
    <row r="230" s="1" customFormat="1" ht="38.25" customHeight="1">
      <c r="B230" s="197"/>
      <c r="C230" s="198" t="s">
        <v>722</v>
      </c>
      <c r="D230" s="198" t="s">
        <v>125</v>
      </c>
      <c r="E230" s="199" t="s">
        <v>723</v>
      </c>
      <c r="F230" s="200" t="s">
        <v>724</v>
      </c>
      <c r="G230" s="201" t="s">
        <v>664</v>
      </c>
      <c r="H230" s="202">
        <v>10</v>
      </c>
      <c r="I230" s="203"/>
      <c r="J230" s="204">
        <f>ROUND(I230*H230,2)</f>
        <v>0</v>
      </c>
      <c r="K230" s="200" t="s">
        <v>129</v>
      </c>
      <c r="L230" s="43"/>
      <c r="M230" s="205" t="s">
        <v>5</v>
      </c>
      <c r="N230" s="206" t="s">
        <v>41</v>
      </c>
      <c r="O230" s="44"/>
      <c r="P230" s="207">
        <f>O230*H230</f>
        <v>0</v>
      </c>
      <c r="Q230" s="207">
        <v>0</v>
      </c>
      <c r="R230" s="207">
        <f>Q230*H230</f>
        <v>0</v>
      </c>
      <c r="S230" s="207">
        <v>0</v>
      </c>
      <c r="T230" s="208">
        <f>S230*H230</f>
        <v>0</v>
      </c>
      <c r="AR230" s="21" t="s">
        <v>130</v>
      </c>
      <c r="AT230" s="21" t="s">
        <v>125</v>
      </c>
      <c r="AU230" s="21" t="s">
        <v>80</v>
      </c>
      <c r="AY230" s="21" t="s">
        <v>122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21" t="s">
        <v>78</v>
      </c>
      <c r="BK230" s="209">
        <f>ROUND(I230*H230,2)</f>
        <v>0</v>
      </c>
      <c r="BL230" s="21" t="s">
        <v>130</v>
      </c>
      <c r="BM230" s="21" t="s">
        <v>725</v>
      </c>
    </row>
    <row r="231" s="1" customFormat="1" ht="63.75" customHeight="1">
      <c r="B231" s="197"/>
      <c r="C231" s="198" t="s">
        <v>726</v>
      </c>
      <c r="D231" s="198" t="s">
        <v>125</v>
      </c>
      <c r="E231" s="199" t="s">
        <v>727</v>
      </c>
      <c r="F231" s="200" t="s">
        <v>728</v>
      </c>
      <c r="G231" s="201" t="s">
        <v>664</v>
      </c>
      <c r="H231" s="202">
        <v>10</v>
      </c>
      <c r="I231" s="203"/>
      <c r="J231" s="204">
        <f>ROUND(I231*H231,2)</f>
        <v>0</v>
      </c>
      <c r="K231" s="200" t="s">
        <v>129</v>
      </c>
      <c r="L231" s="43"/>
      <c r="M231" s="205" t="s">
        <v>5</v>
      </c>
      <c r="N231" s="206" t="s">
        <v>41</v>
      </c>
      <c r="O231" s="44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AR231" s="21" t="s">
        <v>130</v>
      </c>
      <c r="AT231" s="21" t="s">
        <v>125</v>
      </c>
      <c r="AU231" s="21" t="s">
        <v>80</v>
      </c>
      <c r="AY231" s="21" t="s">
        <v>122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1" t="s">
        <v>78</v>
      </c>
      <c r="BK231" s="209">
        <f>ROUND(I231*H231,2)</f>
        <v>0</v>
      </c>
      <c r="BL231" s="21" t="s">
        <v>130</v>
      </c>
      <c r="BM231" s="21" t="s">
        <v>729</v>
      </c>
    </row>
    <row r="232" s="1" customFormat="1" ht="63.75" customHeight="1">
      <c r="B232" s="197"/>
      <c r="C232" s="198" t="s">
        <v>730</v>
      </c>
      <c r="D232" s="198" t="s">
        <v>125</v>
      </c>
      <c r="E232" s="199" t="s">
        <v>731</v>
      </c>
      <c r="F232" s="200" t="s">
        <v>732</v>
      </c>
      <c r="G232" s="201" t="s">
        <v>664</v>
      </c>
      <c r="H232" s="202">
        <v>10</v>
      </c>
      <c r="I232" s="203"/>
      <c r="J232" s="204">
        <f>ROUND(I232*H232,2)</f>
        <v>0</v>
      </c>
      <c r="K232" s="200" t="s">
        <v>129</v>
      </c>
      <c r="L232" s="43"/>
      <c r="M232" s="205" t="s">
        <v>5</v>
      </c>
      <c r="N232" s="206" t="s">
        <v>41</v>
      </c>
      <c r="O232" s="44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AR232" s="21" t="s">
        <v>130</v>
      </c>
      <c r="AT232" s="21" t="s">
        <v>125</v>
      </c>
      <c r="AU232" s="21" t="s">
        <v>80</v>
      </c>
      <c r="AY232" s="21" t="s">
        <v>122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21" t="s">
        <v>78</v>
      </c>
      <c r="BK232" s="209">
        <f>ROUND(I232*H232,2)</f>
        <v>0</v>
      </c>
      <c r="BL232" s="21" t="s">
        <v>130</v>
      </c>
      <c r="BM232" s="21" t="s">
        <v>733</v>
      </c>
    </row>
    <row r="233" s="1" customFormat="1" ht="63.75" customHeight="1">
      <c r="B233" s="197"/>
      <c r="C233" s="198" t="s">
        <v>734</v>
      </c>
      <c r="D233" s="198" t="s">
        <v>125</v>
      </c>
      <c r="E233" s="199" t="s">
        <v>735</v>
      </c>
      <c r="F233" s="200" t="s">
        <v>736</v>
      </c>
      <c r="G233" s="201" t="s">
        <v>664</v>
      </c>
      <c r="H233" s="202">
        <v>10</v>
      </c>
      <c r="I233" s="203"/>
      <c r="J233" s="204">
        <f>ROUND(I233*H233,2)</f>
        <v>0</v>
      </c>
      <c r="K233" s="200" t="s">
        <v>129</v>
      </c>
      <c r="L233" s="43"/>
      <c r="M233" s="205" t="s">
        <v>5</v>
      </c>
      <c r="N233" s="206" t="s">
        <v>41</v>
      </c>
      <c r="O233" s="44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AR233" s="21" t="s">
        <v>130</v>
      </c>
      <c r="AT233" s="21" t="s">
        <v>125</v>
      </c>
      <c r="AU233" s="21" t="s">
        <v>80</v>
      </c>
      <c r="AY233" s="21" t="s">
        <v>122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21" t="s">
        <v>78</v>
      </c>
      <c r="BK233" s="209">
        <f>ROUND(I233*H233,2)</f>
        <v>0</v>
      </c>
      <c r="BL233" s="21" t="s">
        <v>130</v>
      </c>
      <c r="BM233" s="21" t="s">
        <v>737</v>
      </c>
    </row>
    <row r="234" s="1" customFormat="1" ht="63.75" customHeight="1">
      <c r="B234" s="197"/>
      <c r="C234" s="198" t="s">
        <v>738</v>
      </c>
      <c r="D234" s="198" t="s">
        <v>125</v>
      </c>
      <c r="E234" s="199" t="s">
        <v>739</v>
      </c>
      <c r="F234" s="200" t="s">
        <v>740</v>
      </c>
      <c r="G234" s="201" t="s">
        <v>134</v>
      </c>
      <c r="H234" s="202">
        <v>1000</v>
      </c>
      <c r="I234" s="203"/>
      <c r="J234" s="204">
        <f>ROUND(I234*H234,2)</f>
        <v>0</v>
      </c>
      <c r="K234" s="200" t="s">
        <v>129</v>
      </c>
      <c r="L234" s="43"/>
      <c r="M234" s="205" t="s">
        <v>5</v>
      </c>
      <c r="N234" s="206" t="s">
        <v>41</v>
      </c>
      <c r="O234" s="44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AR234" s="21" t="s">
        <v>130</v>
      </c>
      <c r="AT234" s="21" t="s">
        <v>125</v>
      </c>
      <c r="AU234" s="21" t="s">
        <v>80</v>
      </c>
      <c r="AY234" s="21" t="s">
        <v>122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21" t="s">
        <v>78</v>
      </c>
      <c r="BK234" s="209">
        <f>ROUND(I234*H234,2)</f>
        <v>0</v>
      </c>
      <c r="BL234" s="21" t="s">
        <v>130</v>
      </c>
      <c r="BM234" s="21" t="s">
        <v>741</v>
      </c>
    </row>
    <row r="235" s="1" customFormat="1" ht="63.75" customHeight="1">
      <c r="B235" s="197"/>
      <c r="C235" s="198" t="s">
        <v>742</v>
      </c>
      <c r="D235" s="198" t="s">
        <v>125</v>
      </c>
      <c r="E235" s="199" t="s">
        <v>743</v>
      </c>
      <c r="F235" s="200" t="s">
        <v>744</v>
      </c>
      <c r="G235" s="201" t="s">
        <v>134</v>
      </c>
      <c r="H235" s="202">
        <v>1000</v>
      </c>
      <c r="I235" s="203"/>
      <c r="J235" s="204">
        <f>ROUND(I235*H235,2)</f>
        <v>0</v>
      </c>
      <c r="K235" s="200" t="s">
        <v>129</v>
      </c>
      <c r="L235" s="43"/>
      <c r="M235" s="205" t="s">
        <v>5</v>
      </c>
      <c r="N235" s="206" t="s">
        <v>41</v>
      </c>
      <c r="O235" s="44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AR235" s="21" t="s">
        <v>130</v>
      </c>
      <c r="AT235" s="21" t="s">
        <v>125</v>
      </c>
      <c r="AU235" s="21" t="s">
        <v>80</v>
      </c>
      <c r="AY235" s="21" t="s">
        <v>122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21" t="s">
        <v>78</v>
      </c>
      <c r="BK235" s="209">
        <f>ROUND(I235*H235,2)</f>
        <v>0</v>
      </c>
      <c r="BL235" s="21" t="s">
        <v>130</v>
      </c>
      <c r="BM235" s="21" t="s">
        <v>745</v>
      </c>
    </row>
    <row r="236" s="1" customFormat="1" ht="63.75" customHeight="1">
      <c r="B236" s="197"/>
      <c r="C236" s="198" t="s">
        <v>746</v>
      </c>
      <c r="D236" s="198" t="s">
        <v>125</v>
      </c>
      <c r="E236" s="199" t="s">
        <v>747</v>
      </c>
      <c r="F236" s="200" t="s">
        <v>748</v>
      </c>
      <c r="G236" s="201" t="s">
        <v>134</v>
      </c>
      <c r="H236" s="202">
        <v>1000</v>
      </c>
      <c r="I236" s="203"/>
      <c r="J236" s="204">
        <f>ROUND(I236*H236,2)</f>
        <v>0</v>
      </c>
      <c r="K236" s="200" t="s">
        <v>129</v>
      </c>
      <c r="L236" s="43"/>
      <c r="M236" s="205" t="s">
        <v>5</v>
      </c>
      <c r="N236" s="206" t="s">
        <v>41</v>
      </c>
      <c r="O236" s="44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AR236" s="21" t="s">
        <v>130</v>
      </c>
      <c r="AT236" s="21" t="s">
        <v>125</v>
      </c>
      <c r="AU236" s="21" t="s">
        <v>80</v>
      </c>
      <c r="AY236" s="21" t="s">
        <v>122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21" t="s">
        <v>78</v>
      </c>
      <c r="BK236" s="209">
        <f>ROUND(I236*H236,2)</f>
        <v>0</v>
      </c>
      <c r="BL236" s="21" t="s">
        <v>130</v>
      </c>
      <c r="BM236" s="21" t="s">
        <v>749</v>
      </c>
    </row>
    <row r="237" s="1" customFormat="1" ht="63.75" customHeight="1">
      <c r="B237" s="197"/>
      <c r="C237" s="198" t="s">
        <v>750</v>
      </c>
      <c r="D237" s="198" t="s">
        <v>125</v>
      </c>
      <c r="E237" s="199" t="s">
        <v>751</v>
      </c>
      <c r="F237" s="200" t="s">
        <v>752</v>
      </c>
      <c r="G237" s="201" t="s">
        <v>134</v>
      </c>
      <c r="H237" s="202">
        <v>1000</v>
      </c>
      <c r="I237" s="203"/>
      <c r="J237" s="204">
        <f>ROUND(I237*H237,2)</f>
        <v>0</v>
      </c>
      <c r="K237" s="200" t="s">
        <v>129</v>
      </c>
      <c r="L237" s="43"/>
      <c r="M237" s="205" t="s">
        <v>5</v>
      </c>
      <c r="N237" s="206" t="s">
        <v>41</v>
      </c>
      <c r="O237" s="44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AR237" s="21" t="s">
        <v>130</v>
      </c>
      <c r="AT237" s="21" t="s">
        <v>125</v>
      </c>
      <c r="AU237" s="21" t="s">
        <v>80</v>
      </c>
      <c r="AY237" s="21" t="s">
        <v>122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21" t="s">
        <v>78</v>
      </c>
      <c r="BK237" s="209">
        <f>ROUND(I237*H237,2)</f>
        <v>0</v>
      </c>
      <c r="BL237" s="21" t="s">
        <v>130</v>
      </c>
      <c r="BM237" s="21" t="s">
        <v>753</v>
      </c>
    </row>
    <row r="238" s="1" customFormat="1" ht="63.75" customHeight="1">
      <c r="B238" s="197"/>
      <c r="C238" s="198" t="s">
        <v>754</v>
      </c>
      <c r="D238" s="198" t="s">
        <v>125</v>
      </c>
      <c r="E238" s="199" t="s">
        <v>755</v>
      </c>
      <c r="F238" s="200" t="s">
        <v>756</v>
      </c>
      <c r="G238" s="201" t="s">
        <v>134</v>
      </c>
      <c r="H238" s="202">
        <v>1000</v>
      </c>
      <c r="I238" s="203"/>
      <c r="J238" s="204">
        <f>ROUND(I238*H238,2)</f>
        <v>0</v>
      </c>
      <c r="K238" s="200" t="s">
        <v>129</v>
      </c>
      <c r="L238" s="43"/>
      <c r="M238" s="205" t="s">
        <v>5</v>
      </c>
      <c r="N238" s="206" t="s">
        <v>41</v>
      </c>
      <c r="O238" s="44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AR238" s="21" t="s">
        <v>130</v>
      </c>
      <c r="AT238" s="21" t="s">
        <v>125</v>
      </c>
      <c r="AU238" s="21" t="s">
        <v>80</v>
      </c>
      <c r="AY238" s="21" t="s">
        <v>122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21" t="s">
        <v>78</v>
      </c>
      <c r="BK238" s="209">
        <f>ROUND(I238*H238,2)</f>
        <v>0</v>
      </c>
      <c r="BL238" s="21" t="s">
        <v>130</v>
      </c>
      <c r="BM238" s="21" t="s">
        <v>757</v>
      </c>
    </row>
    <row r="239" s="1" customFormat="1" ht="63.75" customHeight="1">
      <c r="B239" s="197"/>
      <c r="C239" s="198" t="s">
        <v>758</v>
      </c>
      <c r="D239" s="198" t="s">
        <v>125</v>
      </c>
      <c r="E239" s="199" t="s">
        <v>759</v>
      </c>
      <c r="F239" s="200" t="s">
        <v>760</v>
      </c>
      <c r="G239" s="201" t="s">
        <v>134</v>
      </c>
      <c r="H239" s="202">
        <v>1000</v>
      </c>
      <c r="I239" s="203"/>
      <c r="J239" s="204">
        <f>ROUND(I239*H239,2)</f>
        <v>0</v>
      </c>
      <c r="K239" s="200" t="s">
        <v>129</v>
      </c>
      <c r="L239" s="43"/>
      <c r="M239" s="205" t="s">
        <v>5</v>
      </c>
      <c r="N239" s="206" t="s">
        <v>41</v>
      </c>
      <c r="O239" s="44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AR239" s="21" t="s">
        <v>130</v>
      </c>
      <c r="AT239" s="21" t="s">
        <v>125</v>
      </c>
      <c r="AU239" s="21" t="s">
        <v>80</v>
      </c>
      <c r="AY239" s="21" t="s">
        <v>122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21" t="s">
        <v>78</v>
      </c>
      <c r="BK239" s="209">
        <f>ROUND(I239*H239,2)</f>
        <v>0</v>
      </c>
      <c r="BL239" s="21" t="s">
        <v>130</v>
      </c>
      <c r="BM239" s="21" t="s">
        <v>761</v>
      </c>
    </row>
    <row r="240" s="1" customFormat="1" ht="38.25" customHeight="1">
      <c r="B240" s="197"/>
      <c r="C240" s="198" t="s">
        <v>762</v>
      </c>
      <c r="D240" s="198" t="s">
        <v>125</v>
      </c>
      <c r="E240" s="199" t="s">
        <v>763</v>
      </c>
      <c r="F240" s="200" t="s">
        <v>764</v>
      </c>
      <c r="G240" s="201" t="s">
        <v>134</v>
      </c>
      <c r="H240" s="202">
        <v>200</v>
      </c>
      <c r="I240" s="203"/>
      <c r="J240" s="204">
        <f>ROUND(I240*H240,2)</f>
        <v>0</v>
      </c>
      <c r="K240" s="200" t="s">
        <v>129</v>
      </c>
      <c r="L240" s="43"/>
      <c r="M240" s="205" t="s">
        <v>5</v>
      </c>
      <c r="N240" s="206" t="s">
        <v>41</v>
      </c>
      <c r="O240" s="44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AR240" s="21" t="s">
        <v>130</v>
      </c>
      <c r="AT240" s="21" t="s">
        <v>125</v>
      </c>
      <c r="AU240" s="21" t="s">
        <v>80</v>
      </c>
      <c r="AY240" s="21" t="s">
        <v>122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21" t="s">
        <v>78</v>
      </c>
      <c r="BK240" s="209">
        <f>ROUND(I240*H240,2)</f>
        <v>0</v>
      </c>
      <c r="BL240" s="21" t="s">
        <v>130</v>
      </c>
      <c r="BM240" s="21" t="s">
        <v>765</v>
      </c>
    </row>
    <row r="241" s="1" customFormat="1" ht="38.25" customHeight="1">
      <c r="B241" s="197"/>
      <c r="C241" s="198" t="s">
        <v>766</v>
      </c>
      <c r="D241" s="198" t="s">
        <v>125</v>
      </c>
      <c r="E241" s="199" t="s">
        <v>767</v>
      </c>
      <c r="F241" s="200" t="s">
        <v>768</v>
      </c>
      <c r="G241" s="201" t="s">
        <v>134</v>
      </c>
      <c r="H241" s="202">
        <v>200</v>
      </c>
      <c r="I241" s="203"/>
      <c r="J241" s="204">
        <f>ROUND(I241*H241,2)</f>
        <v>0</v>
      </c>
      <c r="K241" s="200" t="s">
        <v>129</v>
      </c>
      <c r="L241" s="43"/>
      <c r="M241" s="205" t="s">
        <v>5</v>
      </c>
      <c r="N241" s="206" t="s">
        <v>41</v>
      </c>
      <c r="O241" s="44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AR241" s="21" t="s">
        <v>130</v>
      </c>
      <c r="AT241" s="21" t="s">
        <v>125</v>
      </c>
      <c r="AU241" s="21" t="s">
        <v>80</v>
      </c>
      <c r="AY241" s="21" t="s">
        <v>122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21" t="s">
        <v>78</v>
      </c>
      <c r="BK241" s="209">
        <f>ROUND(I241*H241,2)</f>
        <v>0</v>
      </c>
      <c r="BL241" s="21" t="s">
        <v>130</v>
      </c>
      <c r="BM241" s="21" t="s">
        <v>769</v>
      </c>
    </row>
    <row r="242" s="1" customFormat="1" ht="38.25" customHeight="1">
      <c r="B242" s="197"/>
      <c r="C242" s="198" t="s">
        <v>770</v>
      </c>
      <c r="D242" s="198" t="s">
        <v>125</v>
      </c>
      <c r="E242" s="199" t="s">
        <v>771</v>
      </c>
      <c r="F242" s="200" t="s">
        <v>772</v>
      </c>
      <c r="G242" s="201" t="s">
        <v>134</v>
      </c>
      <c r="H242" s="202">
        <v>200</v>
      </c>
      <c r="I242" s="203"/>
      <c r="J242" s="204">
        <f>ROUND(I242*H242,2)</f>
        <v>0</v>
      </c>
      <c r="K242" s="200" t="s">
        <v>129</v>
      </c>
      <c r="L242" s="43"/>
      <c r="M242" s="205" t="s">
        <v>5</v>
      </c>
      <c r="N242" s="206" t="s">
        <v>41</v>
      </c>
      <c r="O242" s="44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AR242" s="21" t="s">
        <v>130</v>
      </c>
      <c r="AT242" s="21" t="s">
        <v>125</v>
      </c>
      <c r="AU242" s="21" t="s">
        <v>80</v>
      </c>
      <c r="AY242" s="21" t="s">
        <v>122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21" t="s">
        <v>78</v>
      </c>
      <c r="BK242" s="209">
        <f>ROUND(I242*H242,2)</f>
        <v>0</v>
      </c>
      <c r="BL242" s="21" t="s">
        <v>130</v>
      </c>
      <c r="BM242" s="21" t="s">
        <v>773</v>
      </c>
    </row>
    <row r="243" s="1" customFormat="1" ht="51" customHeight="1">
      <c r="B243" s="197"/>
      <c r="C243" s="198" t="s">
        <v>774</v>
      </c>
      <c r="D243" s="198" t="s">
        <v>125</v>
      </c>
      <c r="E243" s="199" t="s">
        <v>775</v>
      </c>
      <c r="F243" s="200" t="s">
        <v>776</v>
      </c>
      <c r="G243" s="201" t="s">
        <v>134</v>
      </c>
      <c r="H243" s="202">
        <v>100</v>
      </c>
      <c r="I243" s="203"/>
      <c r="J243" s="204">
        <f>ROUND(I243*H243,2)</f>
        <v>0</v>
      </c>
      <c r="K243" s="200" t="s">
        <v>129</v>
      </c>
      <c r="L243" s="43"/>
      <c r="M243" s="205" t="s">
        <v>5</v>
      </c>
      <c r="N243" s="206" t="s">
        <v>41</v>
      </c>
      <c r="O243" s="44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AR243" s="21" t="s">
        <v>130</v>
      </c>
      <c r="AT243" s="21" t="s">
        <v>125</v>
      </c>
      <c r="AU243" s="21" t="s">
        <v>80</v>
      </c>
      <c r="AY243" s="21" t="s">
        <v>122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21" t="s">
        <v>78</v>
      </c>
      <c r="BK243" s="209">
        <f>ROUND(I243*H243,2)</f>
        <v>0</v>
      </c>
      <c r="BL243" s="21" t="s">
        <v>130</v>
      </c>
      <c r="BM243" s="21" t="s">
        <v>777</v>
      </c>
    </row>
    <row r="244" s="1" customFormat="1" ht="51" customHeight="1">
      <c r="B244" s="197"/>
      <c r="C244" s="198" t="s">
        <v>778</v>
      </c>
      <c r="D244" s="198" t="s">
        <v>125</v>
      </c>
      <c r="E244" s="199" t="s">
        <v>779</v>
      </c>
      <c r="F244" s="200" t="s">
        <v>780</v>
      </c>
      <c r="G244" s="201" t="s">
        <v>134</v>
      </c>
      <c r="H244" s="202">
        <v>100</v>
      </c>
      <c r="I244" s="203"/>
      <c r="J244" s="204">
        <f>ROUND(I244*H244,2)</f>
        <v>0</v>
      </c>
      <c r="K244" s="200" t="s">
        <v>129</v>
      </c>
      <c r="L244" s="43"/>
      <c r="M244" s="205" t="s">
        <v>5</v>
      </c>
      <c r="N244" s="206" t="s">
        <v>41</v>
      </c>
      <c r="O244" s="44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AR244" s="21" t="s">
        <v>130</v>
      </c>
      <c r="AT244" s="21" t="s">
        <v>125</v>
      </c>
      <c r="AU244" s="21" t="s">
        <v>80</v>
      </c>
      <c r="AY244" s="21" t="s">
        <v>122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21" t="s">
        <v>78</v>
      </c>
      <c r="BK244" s="209">
        <f>ROUND(I244*H244,2)</f>
        <v>0</v>
      </c>
      <c r="BL244" s="21" t="s">
        <v>130</v>
      </c>
      <c r="BM244" s="21" t="s">
        <v>781</v>
      </c>
    </row>
    <row r="245" s="1" customFormat="1" ht="51" customHeight="1">
      <c r="B245" s="197"/>
      <c r="C245" s="198" t="s">
        <v>782</v>
      </c>
      <c r="D245" s="198" t="s">
        <v>125</v>
      </c>
      <c r="E245" s="199" t="s">
        <v>783</v>
      </c>
      <c r="F245" s="200" t="s">
        <v>784</v>
      </c>
      <c r="G245" s="201" t="s">
        <v>134</v>
      </c>
      <c r="H245" s="202">
        <v>100</v>
      </c>
      <c r="I245" s="203"/>
      <c r="J245" s="204">
        <f>ROUND(I245*H245,2)</f>
        <v>0</v>
      </c>
      <c r="K245" s="200" t="s">
        <v>129</v>
      </c>
      <c r="L245" s="43"/>
      <c r="M245" s="205" t="s">
        <v>5</v>
      </c>
      <c r="N245" s="206" t="s">
        <v>41</v>
      </c>
      <c r="O245" s="44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AR245" s="21" t="s">
        <v>130</v>
      </c>
      <c r="AT245" s="21" t="s">
        <v>125</v>
      </c>
      <c r="AU245" s="21" t="s">
        <v>80</v>
      </c>
      <c r="AY245" s="21" t="s">
        <v>122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21" t="s">
        <v>78</v>
      </c>
      <c r="BK245" s="209">
        <f>ROUND(I245*H245,2)</f>
        <v>0</v>
      </c>
      <c r="BL245" s="21" t="s">
        <v>130</v>
      </c>
      <c r="BM245" s="21" t="s">
        <v>785</v>
      </c>
    </row>
    <row r="246" s="1" customFormat="1" ht="51" customHeight="1">
      <c r="B246" s="197"/>
      <c r="C246" s="198" t="s">
        <v>786</v>
      </c>
      <c r="D246" s="198" t="s">
        <v>125</v>
      </c>
      <c r="E246" s="199" t="s">
        <v>787</v>
      </c>
      <c r="F246" s="200" t="s">
        <v>788</v>
      </c>
      <c r="G246" s="201" t="s">
        <v>134</v>
      </c>
      <c r="H246" s="202">
        <v>100</v>
      </c>
      <c r="I246" s="203"/>
      <c r="J246" s="204">
        <f>ROUND(I246*H246,2)</f>
        <v>0</v>
      </c>
      <c r="K246" s="200" t="s">
        <v>129</v>
      </c>
      <c r="L246" s="43"/>
      <c r="M246" s="205" t="s">
        <v>5</v>
      </c>
      <c r="N246" s="206" t="s">
        <v>41</v>
      </c>
      <c r="O246" s="44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AR246" s="21" t="s">
        <v>130</v>
      </c>
      <c r="AT246" s="21" t="s">
        <v>125</v>
      </c>
      <c r="AU246" s="21" t="s">
        <v>80</v>
      </c>
      <c r="AY246" s="21" t="s">
        <v>122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21" t="s">
        <v>78</v>
      </c>
      <c r="BK246" s="209">
        <f>ROUND(I246*H246,2)</f>
        <v>0</v>
      </c>
      <c r="BL246" s="21" t="s">
        <v>130</v>
      </c>
      <c r="BM246" s="21" t="s">
        <v>789</v>
      </c>
    </row>
    <row r="247" s="1" customFormat="1" ht="102" customHeight="1">
      <c r="B247" s="197"/>
      <c r="C247" s="198" t="s">
        <v>790</v>
      </c>
      <c r="D247" s="198" t="s">
        <v>125</v>
      </c>
      <c r="E247" s="199" t="s">
        <v>791</v>
      </c>
      <c r="F247" s="200" t="s">
        <v>792</v>
      </c>
      <c r="G247" s="201" t="s">
        <v>134</v>
      </c>
      <c r="H247" s="202">
        <v>20</v>
      </c>
      <c r="I247" s="203"/>
      <c r="J247" s="204">
        <f>ROUND(I247*H247,2)</f>
        <v>0</v>
      </c>
      <c r="K247" s="200" t="s">
        <v>129</v>
      </c>
      <c r="L247" s="43"/>
      <c r="M247" s="205" t="s">
        <v>5</v>
      </c>
      <c r="N247" s="206" t="s">
        <v>41</v>
      </c>
      <c r="O247" s="44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AR247" s="21" t="s">
        <v>130</v>
      </c>
      <c r="AT247" s="21" t="s">
        <v>125</v>
      </c>
      <c r="AU247" s="21" t="s">
        <v>80</v>
      </c>
      <c r="AY247" s="21" t="s">
        <v>122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21" t="s">
        <v>78</v>
      </c>
      <c r="BK247" s="209">
        <f>ROUND(I247*H247,2)</f>
        <v>0</v>
      </c>
      <c r="BL247" s="21" t="s">
        <v>130</v>
      </c>
      <c r="BM247" s="21" t="s">
        <v>793</v>
      </c>
    </row>
    <row r="248" s="1" customFormat="1" ht="102" customHeight="1">
      <c r="B248" s="197"/>
      <c r="C248" s="198" t="s">
        <v>794</v>
      </c>
      <c r="D248" s="198" t="s">
        <v>125</v>
      </c>
      <c r="E248" s="199" t="s">
        <v>795</v>
      </c>
      <c r="F248" s="200" t="s">
        <v>796</v>
      </c>
      <c r="G248" s="201" t="s">
        <v>134</v>
      </c>
      <c r="H248" s="202">
        <v>20</v>
      </c>
      <c r="I248" s="203"/>
      <c r="J248" s="204">
        <f>ROUND(I248*H248,2)</f>
        <v>0</v>
      </c>
      <c r="K248" s="200" t="s">
        <v>129</v>
      </c>
      <c r="L248" s="43"/>
      <c r="M248" s="205" t="s">
        <v>5</v>
      </c>
      <c r="N248" s="206" t="s">
        <v>41</v>
      </c>
      <c r="O248" s="44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AR248" s="21" t="s">
        <v>130</v>
      </c>
      <c r="AT248" s="21" t="s">
        <v>125</v>
      </c>
      <c r="AU248" s="21" t="s">
        <v>80</v>
      </c>
      <c r="AY248" s="21" t="s">
        <v>122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21" t="s">
        <v>78</v>
      </c>
      <c r="BK248" s="209">
        <f>ROUND(I248*H248,2)</f>
        <v>0</v>
      </c>
      <c r="BL248" s="21" t="s">
        <v>130</v>
      </c>
      <c r="BM248" s="21" t="s">
        <v>797</v>
      </c>
    </row>
    <row r="249" s="1" customFormat="1" ht="102" customHeight="1">
      <c r="B249" s="197"/>
      <c r="C249" s="198" t="s">
        <v>798</v>
      </c>
      <c r="D249" s="198" t="s">
        <v>125</v>
      </c>
      <c r="E249" s="199" t="s">
        <v>799</v>
      </c>
      <c r="F249" s="200" t="s">
        <v>800</v>
      </c>
      <c r="G249" s="201" t="s">
        <v>134</v>
      </c>
      <c r="H249" s="202">
        <v>20</v>
      </c>
      <c r="I249" s="203"/>
      <c r="J249" s="204">
        <f>ROUND(I249*H249,2)</f>
        <v>0</v>
      </c>
      <c r="K249" s="200" t="s">
        <v>129</v>
      </c>
      <c r="L249" s="43"/>
      <c r="M249" s="205" t="s">
        <v>5</v>
      </c>
      <c r="N249" s="206" t="s">
        <v>41</v>
      </c>
      <c r="O249" s="44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AR249" s="21" t="s">
        <v>130</v>
      </c>
      <c r="AT249" s="21" t="s">
        <v>125</v>
      </c>
      <c r="AU249" s="21" t="s">
        <v>80</v>
      </c>
      <c r="AY249" s="21" t="s">
        <v>122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21" t="s">
        <v>78</v>
      </c>
      <c r="BK249" s="209">
        <f>ROUND(I249*H249,2)</f>
        <v>0</v>
      </c>
      <c r="BL249" s="21" t="s">
        <v>130</v>
      </c>
      <c r="BM249" s="21" t="s">
        <v>801</v>
      </c>
    </row>
    <row r="250" s="1" customFormat="1" ht="63.75" customHeight="1">
      <c r="B250" s="197"/>
      <c r="C250" s="198" t="s">
        <v>802</v>
      </c>
      <c r="D250" s="198" t="s">
        <v>125</v>
      </c>
      <c r="E250" s="199" t="s">
        <v>803</v>
      </c>
      <c r="F250" s="200" t="s">
        <v>804</v>
      </c>
      <c r="G250" s="201" t="s">
        <v>805</v>
      </c>
      <c r="H250" s="202">
        <v>2</v>
      </c>
      <c r="I250" s="203"/>
      <c r="J250" s="204">
        <f>ROUND(I250*H250,2)</f>
        <v>0</v>
      </c>
      <c r="K250" s="200" t="s">
        <v>129</v>
      </c>
      <c r="L250" s="43"/>
      <c r="M250" s="205" t="s">
        <v>5</v>
      </c>
      <c r="N250" s="206" t="s">
        <v>41</v>
      </c>
      <c r="O250" s="44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AR250" s="21" t="s">
        <v>130</v>
      </c>
      <c r="AT250" s="21" t="s">
        <v>125</v>
      </c>
      <c r="AU250" s="21" t="s">
        <v>80</v>
      </c>
      <c r="AY250" s="21" t="s">
        <v>122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21" t="s">
        <v>78</v>
      </c>
      <c r="BK250" s="209">
        <f>ROUND(I250*H250,2)</f>
        <v>0</v>
      </c>
      <c r="BL250" s="21" t="s">
        <v>130</v>
      </c>
      <c r="BM250" s="21" t="s">
        <v>806</v>
      </c>
    </row>
    <row r="251" s="1" customFormat="1" ht="63.75" customHeight="1">
      <c r="B251" s="197"/>
      <c r="C251" s="198" t="s">
        <v>807</v>
      </c>
      <c r="D251" s="198" t="s">
        <v>125</v>
      </c>
      <c r="E251" s="199" t="s">
        <v>808</v>
      </c>
      <c r="F251" s="200" t="s">
        <v>809</v>
      </c>
      <c r="G251" s="201" t="s">
        <v>805</v>
      </c>
      <c r="H251" s="202">
        <v>2</v>
      </c>
      <c r="I251" s="203"/>
      <c r="J251" s="204">
        <f>ROUND(I251*H251,2)</f>
        <v>0</v>
      </c>
      <c r="K251" s="200" t="s">
        <v>129</v>
      </c>
      <c r="L251" s="43"/>
      <c r="M251" s="205" t="s">
        <v>5</v>
      </c>
      <c r="N251" s="206" t="s">
        <v>41</v>
      </c>
      <c r="O251" s="44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AR251" s="21" t="s">
        <v>130</v>
      </c>
      <c r="AT251" s="21" t="s">
        <v>125</v>
      </c>
      <c r="AU251" s="21" t="s">
        <v>80</v>
      </c>
      <c r="AY251" s="21" t="s">
        <v>122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21" t="s">
        <v>78</v>
      </c>
      <c r="BK251" s="209">
        <f>ROUND(I251*H251,2)</f>
        <v>0</v>
      </c>
      <c r="BL251" s="21" t="s">
        <v>130</v>
      </c>
      <c r="BM251" s="21" t="s">
        <v>810</v>
      </c>
    </row>
    <row r="252" s="1" customFormat="1" ht="38.25" customHeight="1">
      <c r="B252" s="197"/>
      <c r="C252" s="198" t="s">
        <v>811</v>
      </c>
      <c r="D252" s="198" t="s">
        <v>125</v>
      </c>
      <c r="E252" s="199" t="s">
        <v>812</v>
      </c>
      <c r="F252" s="200" t="s">
        <v>813</v>
      </c>
      <c r="G252" s="201" t="s">
        <v>229</v>
      </c>
      <c r="H252" s="202">
        <v>2</v>
      </c>
      <c r="I252" s="203"/>
      <c r="J252" s="204">
        <f>ROUND(I252*H252,2)</f>
        <v>0</v>
      </c>
      <c r="K252" s="200" t="s">
        <v>129</v>
      </c>
      <c r="L252" s="43"/>
      <c r="M252" s="205" t="s">
        <v>5</v>
      </c>
      <c r="N252" s="206" t="s">
        <v>41</v>
      </c>
      <c r="O252" s="44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AR252" s="21" t="s">
        <v>130</v>
      </c>
      <c r="AT252" s="21" t="s">
        <v>125</v>
      </c>
      <c r="AU252" s="21" t="s">
        <v>80</v>
      </c>
      <c r="AY252" s="21" t="s">
        <v>122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21" t="s">
        <v>78</v>
      </c>
      <c r="BK252" s="209">
        <f>ROUND(I252*H252,2)</f>
        <v>0</v>
      </c>
      <c r="BL252" s="21" t="s">
        <v>130</v>
      </c>
      <c r="BM252" s="21" t="s">
        <v>814</v>
      </c>
    </row>
    <row r="253" s="1" customFormat="1" ht="38.25" customHeight="1">
      <c r="B253" s="197"/>
      <c r="C253" s="198" t="s">
        <v>815</v>
      </c>
      <c r="D253" s="198" t="s">
        <v>125</v>
      </c>
      <c r="E253" s="199" t="s">
        <v>816</v>
      </c>
      <c r="F253" s="200" t="s">
        <v>817</v>
      </c>
      <c r="G253" s="201" t="s">
        <v>229</v>
      </c>
      <c r="H253" s="202">
        <v>2</v>
      </c>
      <c r="I253" s="203"/>
      <c r="J253" s="204">
        <f>ROUND(I253*H253,2)</f>
        <v>0</v>
      </c>
      <c r="K253" s="200" t="s">
        <v>129</v>
      </c>
      <c r="L253" s="43"/>
      <c r="M253" s="205" t="s">
        <v>5</v>
      </c>
      <c r="N253" s="206" t="s">
        <v>41</v>
      </c>
      <c r="O253" s="44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AR253" s="21" t="s">
        <v>130</v>
      </c>
      <c r="AT253" s="21" t="s">
        <v>125</v>
      </c>
      <c r="AU253" s="21" t="s">
        <v>80</v>
      </c>
      <c r="AY253" s="21" t="s">
        <v>122</v>
      </c>
      <c r="BE253" s="209">
        <f>IF(N253="základní",J253,0)</f>
        <v>0</v>
      </c>
      <c r="BF253" s="209">
        <f>IF(N253="snížená",J253,0)</f>
        <v>0</v>
      </c>
      <c r="BG253" s="209">
        <f>IF(N253="zákl. přenesená",J253,0)</f>
        <v>0</v>
      </c>
      <c r="BH253" s="209">
        <f>IF(N253="sníž. přenesená",J253,0)</f>
        <v>0</v>
      </c>
      <c r="BI253" s="209">
        <f>IF(N253="nulová",J253,0)</f>
        <v>0</v>
      </c>
      <c r="BJ253" s="21" t="s">
        <v>78</v>
      </c>
      <c r="BK253" s="209">
        <f>ROUND(I253*H253,2)</f>
        <v>0</v>
      </c>
      <c r="BL253" s="21" t="s">
        <v>130</v>
      </c>
      <c r="BM253" s="21" t="s">
        <v>818</v>
      </c>
    </row>
    <row r="254" s="1" customFormat="1" ht="38.25" customHeight="1">
      <c r="B254" s="197"/>
      <c r="C254" s="198" t="s">
        <v>819</v>
      </c>
      <c r="D254" s="198" t="s">
        <v>125</v>
      </c>
      <c r="E254" s="199" t="s">
        <v>820</v>
      </c>
      <c r="F254" s="200" t="s">
        <v>821</v>
      </c>
      <c r="G254" s="201" t="s">
        <v>229</v>
      </c>
      <c r="H254" s="202">
        <v>2</v>
      </c>
      <c r="I254" s="203"/>
      <c r="J254" s="204">
        <f>ROUND(I254*H254,2)</f>
        <v>0</v>
      </c>
      <c r="K254" s="200" t="s">
        <v>129</v>
      </c>
      <c r="L254" s="43"/>
      <c r="M254" s="205" t="s">
        <v>5</v>
      </c>
      <c r="N254" s="206" t="s">
        <v>41</v>
      </c>
      <c r="O254" s="44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AR254" s="21" t="s">
        <v>130</v>
      </c>
      <c r="AT254" s="21" t="s">
        <v>125</v>
      </c>
      <c r="AU254" s="21" t="s">
        <v>80</v>
      </c>
      <c r="AY254" s="21" t="s">
        <v>122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21" t="s">
        <v>78</v>
      </c>
      <c r="BK254" s="209">
        <f>ROUND(I254*H254,2)</f>
        <v>0</v>
      </c>
      <c r="BL254" s="21" t="s">
        <v>130</v>
      </c>
      <c r="BM254" s="21" t="s">
        <v>822</v>
      </c>
    </row>
    <row r="255" s="1" customFormat="1" ht="63.75" customHeight="1">
      <c r="B255" s="197"/>
      <c r="C255" s="198" t="s">
        <v>823</v>
      </c>
      <c r="D255" s="198" t="s">
        <v>125</v>
      </c>
      <c r="E255" s="199" t="s">
        <v>824</v>
      </c>
      <c r="F255" s="200" t="s">
        <v>825</v>
      </c>
      <c r="G255" s="201" t="s">
        <v>229</v>
      </c>
      <c r="H255" s="202">
        <v>2</v>
      </c>
      <c r="I255" s="203"/>
      <c r="J255" s="204">
        <f>ROUND(I255*H255,2)</f>
        <v>0</v>
      </c>
      <c r="K255" s="200" t="s">
        <v>129</v>
      </c>
      <c r="L255" s="43"/>
      <c r="M255" s="205" t="s">
        <v>5</v>
      </c>
      <c r="N255" s="206" t="s">
        <v>41</v>
      </c>
      <c r="O255" s="44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AR255" s="21" t="s">
        <v>130</v>
      </c>
      <c r="AT255" s="21" t="s">
        <v>125</v>
      </c>
      <c r="AU255" s="21" t="s">
        <v>80</v>
      </c>
      <c r="AY255" s="21" t="s">
        <v>122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21" t="s">
        <v>78</v>
      </c>
      <c r="BK255" s="209">
        <f>ROUND(I255*H255,2)</f>
        <v>0</v>
      </c>
      <c r="BL255" s="21" t="s">
        <v>130</v>
      </c>
      <c r="BM255" s="21" t="s">
        <v>826</v>
      </c>
    </row>
    <row r="256" s="1" customFormat="1" ht="63.75" customHeight="1">
      <c r="B256" s="197"/>
      <c r="C256" s="198" t="s">
        <v>827</v>
      </c>
      <c r="D256" s="198" t="s">
        <v>125</v>
      </c>
      <c r="E256" s="199" t="s">
        <v>828</v>
      </c>
      <c r="F256" s="200" t="s">
        <v>829</v>
      </c>
      <c r="G256" s="201" t="s">
        <v>229</v>
      </c>
      <c r="H256" s="202">
        <v>2</v>
      </c>
      <c r="I256" s="203"/>
      <c r="J256" s="204">
        <f>ROUND(I256*H256,2)</f>
        <v>0</v>
      </c>
      <c r="K256" s="200" t="s">
        <v>129</v>
      </c>
      <c r="L256" s="43"/>
      <c r="M256" s="205" t="s">
        <v>5</v>
      </c>
      <c r="N256" s="206" t="s">
        <v>41</v>
      </c>
      <c r="O256" s="44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AR256" s="21" t="s">
        <v>130</v>
      </c>
      <c r="AT256" s="21" t="s">
        <v>125</v>
      </c>
      <c r="AU256" s="21" t="s">
        <v>80</v>
      </c>
      <c r="AY256" s="21" t="s">
        <v>122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21" t="s">
        <v>78</v>
      </c>
      <c r="BK256" s="209">
        <f>ROUND(I256*H256,2)</f>
        <v>0</v>
      </c>
      <c r="BL256" s="21" t="s">
        <v>130</v>
      </c>
      <c r="BM256" s="21" t="s">
        <v>830</v>
      </c>
    </row>
    <row r="257" s="1" customFormat="1" ht="63.75" customHeight="1">
      <c r="B257" s="197"/>
      <c r="C257" s="198" t="s">
        <v>831</v>
      </c>
      <c r="D257" s="198" t="s">
        <v>125</v>
      </c>
      <c r="E257" s="199" t="s">
        <v>832</v>
      </c>
      <c r="F257" s="200" t="s">
        <v>833</v>
      </c>
      <c r="G257" s="201" t="s">
        <v>229</v>
      </c>
      <c r="H257" s="202">
        <v>2</v>
      </c>
      <c r="I257" s="203"/>
      <c r="J257" s="204">
        <f>ROUND(I257*H257,2)</f>
        <v>0</v>
      </c>
      <c r="K257" s="200" t="s">
        <v>129</v>
      </c>
      <c r="L257" s="43"/>
      <c r="M257" s="205" t="s">
        <v>5</v>
      </c>
      <c r="N257" s="206" t="s">
        <v>41</v>
      </c>
      <c r="O257" s="44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AR257" s="21" t="s">
        <v>130</v>
      </c>
      <c r="AT257" s="21" t="s">
        <v>125</v>
      </c>
      <c r="AU257" s="21" t="s">
        <v>80</v>
      </c>
      <c r="AY257" s="21" t="s">
        <v>122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21" t="s">
        <v>78</v>
      </c>
      <c r="BK257" s="209">
        <f>ROUND(I257*H257,2)</f>
        <v>0</v>
      </c>
      <c r="BL257" s="21" t="s">
        <v>130</v>
      </c>
      <c r="BM257" s="21" t="s">
        <v>834</v>
      </c>
    </row>
    <row r="258" s="1" customFormat="1" ht="63.75" customHeight="1">
      <c r="B258" s="197"/>
      <c r="C258" s="198" t="s">
        <v>835</v>
      </c>
      <c r="D258" s="198" t="s">
        <v>125</v>
      </c>
      <c r="E258" s="199" t="s">
        <v>836</v>
      </c>
      <c r="F258" s="200" t="s">
        <v>837</v>
      </c>
      <c r="G258" s="201" t="s">
        <v>229</v>
      </c>
      <c r="H258" s="202">
        <v>2</v>
      </c>
      <c r="I258" s="203"/>
      <c r="J258" s="204">
        <f>ROUND(I258*H258,2)</f>
        <v>0</v>
      </c>
      <c r="K258" s="200" t="s">
        <v>129</v>
      </c>
      <c r="L258" s="43"/>
      <c r="M258" s="205" t="s">
        <v>5</v>
      </c>
      <c r="N258" s="206" t="s">
        <v>41</v>
      </c>
      <c r="O258" s="44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AR258" s="21" t="s">
        <v>130</v>
      </c>
      <c r="AT258" s="21" t="s">
        <v>125</v>
      </c>
      <c r="AU258" s="21" t="s">
        <v>80</v>
      </c>
      <c r="AY258" s="21" t="s">
        <v>122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21" t="s">
        <v>78</v>
      </c>
      <c r="BK258" s="209">
        <f>ROUND(I258*H258,2)</f>
        <v>0</v>
      </c>
      <c r="BL258" s="21" t="s">
        <v>130</v>
      </c>
      <c r="BM258" s="21" t="s">
        <v>838</v>
      </c>
    </row>
    <row r="259" s="1" customFormat="1" ht="63.75" customHeight="1">
      <c r="B259" s="197"/>
      <c r="C259" s="198" t="s">
        <v>839</v>
      </c>
      <c r="D259" s="198" t="s">
        <v>125</v>
      </c>
      <c r="E259" s="199" t="s">
        <v>840</v>
      </c>
      <c r="F259" s="200" t="s">
        <v>841</v>
      </c>
      <c r="G259" s="201" t="s">
        <v>229</v>
      </c>
      <c r="H259" s="202">
        <v>2</v>
      </c>
      <c r="I259" s="203"/>
      <c r="J259" s="204">
        <f>ROUND(I259*H259,2)</f>
        <v>0</v>
      </c>
      <c r="K259" s="200" t="s">
        <v>129</v>
      </c>
      <c r="L259" s="43"/>
      <c r="M259" s="205" t="s">
        <v>5</v>
      </c>
      <c r="N259" s="206" t="s">
        <v>41</v>
      </c>
      <c r="O259" s="44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AR259" s="21" t="s">
        <v>130</v>
      </c>
      <c r="AT259" s="21" t="s">
        <v>125</v>
      </c>
      <c r="AU259" s="21" t="s">
        <v>80</v>
      </c>
      <c r="AY259" s="21" t="s">
        <v>122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21" t="s">
        <v>78</v>
      </c>
      <c r="BK259" s="209">
        <f>ROUND(I259*H259,2)</f>
        <v>0</v>
      </c>
      <c r="BL259" s="21" t="s">
        <v>130</v>
      </c>
      <c r="BM259" s="21" t="s">
        <v>842</v>
      </c>
    </row>
    <row r="260" s="1" customFormat="1" ht="63.75" customHeight="1">
      <c r="B260" s="197"/>
      <c r="C260" s="198" t="s">
        <v>843</v>
      </c>
      <c r="D260" s="198" t="s">
        <v>125</v>
      </c>
      <c r="E260" s="199" t="s">
        <v>844</v>
      </c>
      <c r="F260" s="200" t="s">
        <v>845</v>
      </c>
      <c r="G260" s="201" t="s">
        <v>229</v>
      </c>
      <c r="H260" s="202">
        <v>2</v>
      </c>
      <c r="I260" s="203"/>
      <c r="J260" s="204">
        <f>ROUND(I260*H260,2)</f>
        <v>0</v>
      </c>
      <c r="K260" s="200" t="s">
        <v>129</v>
      </c>
      <c r="L260" s="43"/>
      <c r="M260" s="205" t="s">
        <v>5</v>
      </c>
      <c r="N260" s="206" t="s">
        <v>41</v>
      </c>
      <c r="O260" s="44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AR260" s="21" t="s">
        <v>130</v>
      </c>
      <c r="AT260" s="21" t="s">
        <v>125</v>
      </c>
      <c r="AU260" s="21" t="s">
        <v>80</v>
      </c>
      <c r="AY260" s="21" t="s">
        <v>122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21" t="s">
        <v>78</v>
      </c>
      <c r="BK260" s="209">
        <f>ROUND(I260*H260,2)</f>
        <v>0</v>
      </c>
      <c r="BL260" s="21" t="s">
        <v>130</v>
      </c>
      <c r="BM260" s="21" t="s">
        <v>846</v>
      </c>
    </row>
    <row r="261" s="1" customFormat="1" ht="76.5" customHeight="1">
      <c r="B261" s="197"/>
      <c r="C261" s="198" t="s">
        <v>847</v>
      </c>
      <c r="D261" s="198" t="s">
        <v>125</v>
      </c>
      <c r="E261" s="199" t="s">
        <v>848</v>
      </c>
      <c r="F261" s="200" t="s">
        <v>849</v>
      </c>
      <c r="G261" s="201" t="s">
        <v>134</v>
      </c>
      <c r="H261" s="202">
        <v>100</v>
      </c>
      <c r="I261" s="203"/>
      <c r="J261" s="204">
        <f>ROUND(I261*H261,2)</f>
        <v>0</v>
      </c>
      <c r="K261" s="200" t="s">
        <v>129</v>
      </c>
      <c r="L261" s="43"/>
      <c r="M261" s="205" t="s">
        <v>5</v>
      </c>
      <c r="N261" s="206" t="s">
        <v>41</v>
      </c>
      <c r="O261" s="44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AR261" s="21" t="s">
        <v>130</v>
      </c>
      <c r="AT261" s="21" t="s">
        <v>125</v>
      </c>
      <c r="AU261" s="21" t="s">
        <v>80</v>
      </c>
      <c r="AY261" s="21" t="s">
        <v>122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21" t="s">
        <v>78</v>
      </c>
      <c r="BK261" s="209">
        <f>ROUND(I261*H261,2)</f>
        <v>0</v>
      </c>
      <c r="BL261" s="21" t="s">
        <v>130</v>
      </c>
      <c r="BM261" s="21" t="s">
        <v>850</v>
      </c>
    </row>
    <row r="262" s="1" customFormat="1" ht="76.5" customHeight="1">
      <c r="B262" s="197"/>
      <c r="C262" s="198" t="s">
        <v>851</v>
      </c>
      <c r="D262" s="198" t="s">
        <v>125</v>
      </c>
      <c r="E262" s="199" t="s">
        <v>852</v>
      </c>
      <c r="F262" s="200" t="s">
        <v>853</v>
      </c>
      <c r="G262" s="201" t="s">
        <v>134</v>
      </c>
      <c r="H262" s="202">
        <v>100</v>
      </c>
      <c r="I262" s="203"/>
      <c r="J262" s="204">
        <f>ROUND(I262*H262,2)</f>
        <v>0</v>
      </c>
      <c r="K262" s="200" t="s">
        <v>129</v>
      </c>
      <c r="L262" s="43"/>
      <c r="M262" s="205" t="s">
        <v>5</v>
      </c>
      <c r="N262" s="206" t="s">
        <v>41</v>
      </c>
      <c r="O262" s="44"/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AR262" s="21" t="s">
        <v>130</v>
      </c>
      <c r="AT262" s="21" t="s">
        <v>125</v>
      </c>
      <c r="AU262" s="21" t="s">
        <v>80</v>
      </c>
      <c r="AY262" s="21" t="s">
        <v>122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21" t="s">
        <v>78</v>
      </c>
      <c r="BK262" s="209">
        <f>ROUND(I262*H262,2)</f>
        <v>0</v>
      </c>
      <c r="BL262" s="21" t="s">
        <v>130</v>
      </c>
      <c r="BM262" s="21" t="s">
        <v>854</v>
      </c>
    </row>
    <row r="263" s="1" customFormat="1" ht="63.75" customHeight="1">
      <c r="B263" s="197"/>
      <c r="C263" s="198" t="s">
        <v>855</v>
      </c>
      <c r="D263" s="198" t="s">
        <v>125</v>
      </c>
      <c r="E263" s="199" t="s">
        <v>856</v>
      </c>
      <c r="F263" s="200" t="s">
        <v>857</v>
      </c>
      <c r="G263" s="201" t="s">
        <v>134</v>
      </c>
      <c r="H263" s="202">
        <v>100</v>
      </c>
      <c r="I263" s="203"/>
      <c r="J263" s="204">
        <f>ROUND(I263*H263,2)</f>
        <v>0</v>
      </c>
      <c r="K263" s="200" t="s">
        <v>129</v>
      </c>
      <c r="L263" s="43"/>
      <c r="M263" s="205" t="s">
        <v>5</v>
      </c>
      <c r="N263" s="206" t="s">
        <v>41</v>
      </c>
      <c r="O263" s="44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AR263" s="21" t="s">
        <v>130</v>
      </c>
      <c r="AT263" s="21" t="s">
        <v>125</v>
      </c>
      <c r="AU263" s="21" t="s">
        <v>80</v>
      </c>
      <c r="AY263" s="21" t="s">
        <v>122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21" t="s">
        <v>78</v>
      </c>
      <c r="BK263" s="209">
        <f>ROUND(I263*H263,2)</f>
        <v>0</v>
      </c>
      <c r="BL263" s="21" t="s">
        <v>130</v>
      </c>
      <c r="BM263" s="21" t="s">
        <v>858</v>
      </c>
    </row>
    <row r="264" s="1" customFormat="1" ht="63.75" customHeight="1">
      <c r="B264" s="197"/>
      <c r="C264" s="198" t="s">
        <v>859</v>
      </c>
      <c r="D264" s="198" t="s">
        <v>125</v>
      </c>
      <c r="E264" s="199" t="s">
        <v>860</v>
      </c>
      <c r="F264" s="200" t="s">
        <v>861</v>
      </c>
      <c r="G264" s="201" t="s">
        <v>134</v>
      </c>
      <c r="H264" s="202">
        <v>100</v>
      </c>
      <c r="I264" s="203"/>
      <c r="J264" s="204">
        <f>ROUND(I264*H264,2)</f>
        <v>0</v>
      </c>
      <c r="K264" s="200" t="s">
        <v>129</v>
      </c>
      <c r="L264" s="43"/>
      <c r="M264" s="205" t="s">
        <v>5</v>
      </c>
      <c r="N264" s="206" t="s">
        <v>41</v>
      </c>
      <c r="O264" s="44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AR264" s="21" t="s">
        <v>130</v>
      </c>
      <c r="AT264" s="21" t="s">
        <v>125</v>
      </c>
      <c r="AU264" s="21" t="s">
        <v>80</v>
      </c>
      <c r="AY264" s="21" t="s">
        <v>122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21" t="s">
        <v>78</v>
      </c>
      <c r="BK264" s="209">
        <f>ROUND(I264*H264,2)</f>
        <v>0</v>
      </c>
      <c r="BL264" s="21" t="s">
        <v>130</v>
      </c>
      <c r="BM264" s="21" t="s">
        <v>862</v>
      </c>
    </row>
    <row r="265" s="1" customFormat="1" ht="63.75" customHeight="1">
      <c r="B265" s="197"/>
      <c r="C265" s="198" t="s">
        <v>863</v>
      </c>
      <c r="D265" s="198" t="s">
        <v>125</v>
      </c>
      <c r="E265" s="199" t="s">
        <v>864</v>
      </c>
      <c r="F265" s="200" t="s">
        <v>865</v>
      </c>
      <c r="G265" s="201" t="s">
        <v>229</v>
      </c>
      <c r="H265" s="202">
        <v>2</v>
      </c>
      <c r="I265" s="203"/>
      <c r="J265" s="204">
        <f>ROUND(I265*H265,2)</f>
        <v>0</v>
      </c>
      <c r="K265" s="200" t="s">
        <v>129</v>
      </c>
      <c r="L265" s="43"/>
      <c r="M265" s="205" t="s">
        <v>5</v>
      </c>
      <c r="N265" s="206" t="s">
        <v>41</v>
      </c>
      <c r="O265" s="44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AR265" s="21" t="s">
        <v>130</v>
      </c>
      <c r="AT265" s="21" t="s">
        <v>125</v>
      </c>
      <c r="AU265" s="21" t="s">
        <v>80</v>
      </c>
      <c r="AY265" s="21" t="s">
        <v>122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21" t="s">
        <v>78</v>
      </c>
      <c r="BK265" s="209">
        <f>ROUND(I265*H265,2)</f>
        <v>0</v>
      </c>
      <c r="BL265" s="21" t="s">
        <v>130</v>
      </c>
      <c r="BM265" s="21" t="s">
        <v>866</v>
      </c>
    </row>
    <row r="266" s="1" customFormat="1" ht="63.75" customHeight="1">
      <c r="B266" s="197"/>
      <c r="C266" s="198" t="s">
        <v>867</v>
      </c>
      <c r="D266" s="198" t="s">
        <v>125</v>
      </c>
      <c r="E266" s="199" t="s">
        <v>868</v>
      </c>
      <c r="F266" s="200" t="s">
        <v>869</v>
      </c>
      <c r="G266" s="201" t="s">
        <v>229</v>
      </c>
      <c r="H266" s="202">
        <v>2</v>
      </c>
      <c r="I266" s="203"/>
      <c r="J266" s="204">
        <f>ROUND(I266*H266,2)</f>
        <v>0</v>
      </c>
      <c r="K266" s="200" t="s">
        <v>129</v>
      </c>
      <c r="L266" s="43"/>
      <c r="M266" s="205" t="s">
        <v>5</v>
      </c>
      <c r="N266" s="206" t="s">
        <v>41</v>
      </c>
      <c r="O266" s="44"/>
      <c r="P266" s="207">
        <f>O266*H266</f>
        <v>0</v>
      </c>
      <c r="Q266" s="207">
        <v>0</v>
      </c>
      <c r="R266" s="207">
        <f>Q266*H266</f>
        <v>0</v>
      </c>
      <c r="S266" s="207">
        <v>0</v>
      </c>
      <c r="T266" s="208">
        <f>S266*H266</f>
        <v>0</v>
      </c>
      <c r="AR266" s="21" t="s">
        <v>130</v>
      </c>
      <c r="AT266" s="21" t="s">
        <v>125</v>
      </c>
      <c r="AU266" s="21" t="s">
        <v>80</v>
      </c>
      <c r="AY266" s="21" t="s">
        <v>122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21" t="s">
        <v>78</v>
      </c>
      <c r="BK266" s="209">
        <f>ROUND(I266*H266,2)</f>
        <v>0</v>
      </c>
      <c r="BL266" s="21" t="s">
        <v>130</v>
      </c>
      <c r="BM266" s="21" t="s">
        <v>870</v>
      </c>
    </row>
    <row r="267" s="1" customFormat="1" ht="38.25" customHeight="1">
      <c r="B267" s="197"/>
      <c r="C267" s="198" t="s">
        <v>871</v>
      </c>
      <c r="D267" s="198" t="s">
        <v>125</v>
      </c>
      <c r="E267" s="199" t="s">
        <v>872</v>
      </c>
      <c r="F267" s="200" t="s">
        <v>873</v>
      </c>
      <c r="G267" s="201" t="s">
        <v>134</v>
      </c>
      <c r="H267" s="202">
        <v>50</v>
      </c>
      <c r="I267" s="203"/>
      <c r="J267" s="204">
        <f>ROUND(I267*H267,2)</f>
        <v>0</v>
      </c>
      <c r="K267" s="200" t="s">
        <v>129</v>
      </c>
      <c r="L267" s="43"/>
      <c r="M267" s="205" t="s">
        <v>5</v>
      </c>
      <c r="N267" s="206" t="s">
        <v>41</v>
      </c>
      <c r="O267" s="44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AR267" s="21" t="s">
        <v>130</v>
      </c>
      <c r="AT267" s="21" t="s">
        <v>125</v>
      </c>
      <c r="AU267" s="21" t="s">
        <v>80</v>
      </c>
      <c r="AY267" s="21" t="s">
        <v>122</v>
      </c>
      <c r="BE267" s="209">
        <f>IF(N267="základní",J267,0)</f>
        <v>0</v>
      </c>
      <c r="BF267" s="209">
        <f>IF(N267="snížená",J267,0)</f>
        <v>0</v>
      </c>
      <c r="BG267" s="209">
        <f>IF(N267="zákl. přenesená",J267,0)</f>
        <v>0</v>
      </c>
      <c r="BH267" s="209">
        <f>IF(N267="sníž. přenesená",J267,0)</f>
        <v>0</v>
      </c>
      <c r="BI267" s="209">
        <f>IF(N267="nulová",J267,0)</f>
        <v>0</v>
      </c>
      <c r="BJ267" s="21" t="s">
        <v>78</v>
      </c>
      <c r="BK267" s="209">
        <f>ROUND(I267*H267,2)</f>
        <v>0</v>
      </c>
      <c r="BL267" s="21" t="s">
        <v>130</v>
      </c>
      <c r="BM267" s="21" t="s">
        <v>874</v>
      </c>
    </row>
    <row r="268" s="1" customFormat="1" ht="38.25" customHeight="1">
      <c r="B268" s="197"/>
      <c r="C268" s="198" t="s">
        <v>875</v>
      </c>
      <c r="D268" s="198" t="s">
        <v>125</v>
      </c>
      <c r="E268" s="199" t="s">
        <v>876</v>
      </c>
      <c r="F268" s="200" t="s">
        <v>877</v>
      </c>
      <c r="G268" s="201" t="s">
        <v>134</v>
      </c>
      <c r="H268" s="202">
        <v>50</v>
      </c>
      <c r="I268" s="203"/>
      <c r="J268" s="204">
        <f>ROUND(I268*H268,2)</f>
        <v>0</v>
      </c>
      <c r="K268" s="200" t="s">
        <v>129</v>
      </c>
      <c r="L268" s="43"/>
      <c r="M268" s="205" t="s">
        <v>5</v>
      </c>
      <c r="N268" s="206" t="s">
        <v>41</v>
      </c>
      <c r="O268" s="44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AR268" s="21" t="s">
        <v>130</v>
      </c>
      <c r="AT268" s="21" t="s">
        <v>125</v>
      </c>
      <c r="AU268" s="21" t="s">
        <v>80</v>
      </c>
      <c r="AY268" s="21" t="s">
        <v>122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21" t="s">
        <v>78</v>
      </c>
      <c r="BK268" s="209">
        <f>ROUND(I268*H268,2)</f>
        <v>0</v>
      </c>
      <c r="BL268" s="21" t="s">
        <v>130</v>
      </c>
      <c r="BM268" s="21" t="s">
        <v>878</v>
      </c>
    </row>
    <row r="269" s="1" customFormat="1" ht="38.25" customHeight="1">
      <c r="B269" s="197"/>
      <c r="C269" s="198" t="s">
        <v>879</v>
      </c>
      <c r="D269" s="198" t="s">
        <v>125</v>
      </c>
      <c r="E269" s="199" t="s">
        <v>880</v>
      </c>
      <c r="F269" s="200" t="s">
        <v>881</v>
      </c>
      <c r="G269" s="201" t="s">
        <v>134</v>
      </c>
      <c r="H269" s="202">
        <v>50</v>
      </c>
      <c r="I269" s="203"/>
      <c r="J269" s="204">
        <f>ROUND(I269*H269,2)</f>
        <v>0</v>
      </c>
      <c r="K269" s="200" t="s">
        <v>129</v>
      </c>
      <c r="L269" s="43"/>
      <c r="M269" s="205" t="s">
        <v>5</v>
      </c>
      <c r="N269" s="206" t="s">
        <v>41</v>
      </c>
      <c r="O269" s="44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AR269" s="21" t="s">
        <v>130</v>
      </c>
      <c r="AT269" s="21" t="s">
        <v>125</v>
      </c>
      <c r="AU269" s="21" t="s">
        <v>80</v>
      </c>
      <c r="AY269" s="21" t="s">
        <v>122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21" t="s">
        <v>78</v>
      </c>
      <c r="BK269" s="209">
        <f>ROUND(I269*H269,2)</f>
        <v>0</v>
      </c>
      <c r="BL269" s="21" t="s">
        <v>130</v>
      </c>
      <c r="BM269" s="21" t="s">
        <v>882</v>
      </c>
    </row>
    <row r="270" s="1" customFormat="1" ht="38.25" customHeight="1">
      <c r="B270" s="197"/>
      <c r="C270" s="198" t="s">
        <v>883</v>
      </c>
      <c r="D270" s="198" t="s">
        <v>125</v>
      </c>
      <c r="E270" s="199" t="s">
        <v>884</v>
      </c>
      <c r="F270" s="200" t="s">
        <v>885</v>
      </c>
      <c r="G270" s="201" t="s">
        <v>134</v>
      </c>
      <c r="H270" s="202">
        <v>50</v>
      </c>
      <c r="I270" s="203"/>
      <c r="J270" s="204">
        <f>ROUND(I270*H270,2)</f>
        <v>0</v>
      </c>
      <c r="K270" s="200" t="s">
        <v>129</v>
      </c>
      <c r="L270" s="43"/>
      <c r="M270" s="205" t="s">
        <v>5</v>
      </c>
      <c r="N270" s="206" t="s">
        <v>41</v>
      </c>
      <c r="O270" s="44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AR270" s="21" t="s">
        <v>130</v>
      </c>
      <c r="AT270" s="21" t="s">
        <v>125</v>
      </c>
      <c r="AU270" s="21" t="s">
        <v>80</v>
      </c>
      <c r="AY270" s="21" t="s">
        <v>122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21" t="s">
        <v>78</v>
      </c>
      <c r="BK270" s="209">
        <f>ROUND(I270*H270,2)</f>
        <v>0</v>
      </c>
      <c r="BL270" s="21" t="s">
        <v>130</v>
      </c>
      <c r="BM270" s="21" t="s">
        <v>886</v>
      </c>
    </row>
    <row r="271" s="1" customFormat="1" ht="38.25" customHeight="1">
      <c r="B271" s="197"/>
      <c r="C271" s="198" t="s">
        <v>887</v>
      </c>
      <c r="D271" s="198" t="s">
        <v>125</v>
      </c>
      <c r="E271" s="199" t="s">
        <v>888</v>
      </c>
      <c r="F271" s="200" t="s">
        <v>889</v>
      </c>
      <c r="G271" s="201" t="s">
        <v>134</v>
      </c>
      <c r="H271" s="202">
        <v>50</v>
      </c>
      <c r="I271" s="203"/>
      <c r="J271" s="204">
        <f>ROUND(I271*H271,2)</f>
        <v>0</v>
      </c>
      <c r="K271" s="200" t="s">
        <v>129</v>
      </c>
      <c r="L271" s="43"/>
      <c r="M271" s="205" t="s">
        <v>5</v>
      </c>
      <c r="N271" s="206" t="s">
        <v>41</v>
      </c>
      <c r="O271" s="44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AR271" s="21" t="s">
        <v>130</v>
      </c>
      <c r="AT271" s="21" t="s">
        <v>125</v>
      </c>
      <c r="AU271" s="21" t="s">
        <v>80</v>
      </c>
      <c r="AY271" s="21" t="s">
        <v>122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21" t="s">
        <v>78</v>
      </c>
      <c r="BK271" s="209">
        <f>ROUND(I271*H271,2)</f>
        <v>0</v>
      </c>
      <c r="BL271" s="21" t="s">
        <v>130</v>
      </c>
      <c r="BM271" s="21" t="s">
        <v>890</v>
      </c>
    </row>
    <row r="272" s="1" customFormat="1" ht="38.25" customHeight="1">
      <c r="B272" s="197"/>
      <c r="C272" s="198" t="s">
        <v>891</v>
      </c>
      <c r="D272" s="198" t="s">
        <v>125</v>
      </c>
      <c r="E272" s="199" t="s">
        <v>892</v>
      </c>
      <c r="F272" s="200" t="s">
        <v>893</v>
      </c>
      <c r="G272" s="201" t="s">
        <v>134</v>
      </c>
      <c r="H272" s="202">
        <v>50</v>
      </c>
      <c r="I272" s="203"/>
      <c r="J272" s="204">
        <f>ROUND(I272*H272,2)</f>
        <v>0</v>
      </c>
      <c r="K272" s="200" t="s">
        <v>129</v>
      </c>
      <c r="L272" s="43"/>
      <c r="M272" s="205" t="s">
        <v>5</v>
      </c>
      <c r="N272" s="206" t="s">
        <v>41</v>
      </c>
      <c r="O272" s="44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AR272" s="21" t="s">
        <v>130</v>
      </c>
      <c r="AT272" s="21" t="s">
        <v>125</v>
      </c>
      <c r="AU272" s="21" t="s">
        <v>80</v>
      </c>
      <c r="AY272" s="21" t="s">
        <v>122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21" t="s">
        <v>78</v>
      </c>
      <c r="BK272" s="209">
        <f>ROUND(I272*H272,2)</f>
        <v>0</v>
      </c>
      <c r="BL272" s="21" t="s">
        <v>130</v>
      </c>
      <c r="BM272" s="21" t="s">
        <v>894</v>
      </c>
    </row>
    <row r="273" s="1" customFormat="1" ht="51" customHeight="1">
      <c r="B273" s="197"/>
      <c r="C273" s="198" t="s">
        <v>895</v>
      </c>
      <c r="D273" s="198" t="s">
        <v>125</v>
      </c>
      <c r="E273" s="199" t="s">
        <v>896</v>
      </c>
      <c r="F273" s="200" t="s">
        <v>897</v>
      </c>
      <c r="G273" s="201" t="s">
        <v>229</v>
      </c>
      <c r="H273" s="202">
        <v>10</v>
      </c>
      <c r="I273" s="203"/>
      <c r="J273" s="204">
        <f>ROUND(I273*H273,2)</f>
        <v>0</v>
      </c>
      <c r="K273" s="200" t="s">
        <v>129</v>
      </c>
      <c r="L273" s="43"/>
      <c r="M273" s="205" t="s">
        <v>5</v>
      </c>
      <c r="N273" s="206" t="s">
        <v>41</v>
      </c>
      <c r="O273" s="44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AR273" s="21" t="s">
        <v>130</v>
      </c>
      <c r="AT273" s="21" t="s">
        <v>125</v>
      </c>
      <c r="AU273" s="21" t="s">
        <v>80</v>
      </c>
      <c r="AY273" s="21" t="s">
        <v>122</v>
      </c>
      <c r="BE273" s="209">
        <f>IF(N273="základní",J273,0)</f>
        <v>0</v>
      </c>
      <c r="BF273" s="209">
        <f>IF(N273="snížená",J273,0)</f>
        <v>0</v>
      </c>
      <c r="BG273" s="209">
        <f>IF(N273="zákl. přenesená",J273,0)</f>
        <v>0</v>
      </c>
      <c r="BH273" s="209">
        <f>IF(N273="sníž. přenesená",J273,0)</f>
        <v>0</v>
      </c>
      <c r="BI273" s="209">
        <f>IF(N273="nulová",J273,0)</f>
        <v>0</v>
      </c>
      <c r="BJ273" s="21" t="s">
        <v>78</v>
      </c>
      <c r="BK273" s="209">
        <f>ROUND(I273*H273,2)</f>
        <v>0</v>
      </c>
      <c r="BL273" s="21" t="s">
        <v>130</v>
      </c>
      <c r="BM273" s="21" t="s">
        <v>898</v>
      </c>
    </row>
    <row r="274" s="1" customFormat="1" ht="51" customHeight="1">
      <c r="B274" s="197"/>
      <c r="C274" s="198" t="s">
        <v>899</v>
      </c>
      <c r="D274" s="198" t="s">
        <v>125</v>
      </c>
      <c r="E274" s="199" t="s">
        <v>900</v>
      </c>
      <c r="F274" s="200" t="s">
        <v>901</v>
      </c>
      <c r="G274" s="201" t="s">
        <v>229</v>
      </c>
      <c r="H274" s="202">
        <v>10</v>
      </c>
      <c r="I274" s="203"/>
      <c r="J274" s="204">
        <f>ROUND(I274*H274,2)</f>
        <v>0</v>
      </c>
      <c r="K274" s="200" t="s">
        <v>129</v>
      </c>
      <c r="L274" s="43"/>
      <c r="M274" s="205" t="s">
        <v>5</v>
      </c>
      <c r="N274" s="206" t="s">
        <v>41</v>
      </c>
      <c r="O274" s="44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AR274" s="21" t="s">
        <v>130</v>
      </c>
      <c r="AT274" s="21" t="s">
        <v>125</v>
      </c>
      <c r="AU274" s="21" t="s">
        <v>80</v>
      </c>
      <c r="AY274" s="21" t="s">
        <v>122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21" t="s">
        <v>78</v>
      </c>
      <c r="BK274" s="209">
        <f>ROUND(I274*H274,2)</f>
        <v>0</v>
      </c>
      <c r="BL274" s="21" t="s">
        <v>130</v>
      </c>
      <c r="BM274" s="21" t="s">
        <v>902</v>
      </c>
    </row>
    <row r="275" s="1" customFormat="1" ht="51" customHeight="1">
      <c r="B275" s="197"/>
      <c r="C275" s="198" t="s">
        <v>903</v>
      </c>
      <c r="D275" s="198" t="s">
        <v>125</v>
      </c>
      <c r="E275" s="199" t="s">
        <v>904</v>
      </c>
      <c r="F275" s="200" t="s">
        <v>905</v>
      </c>
      <c r="G275" s="201" t="s">
        <v>229</v>
      </c>
      <c r="H275" s="202">
        <v>10</v>
      </c>
      <c r="I275" s="203"/>
      <c r="J275" s="204">
        <f>ROUND(I275*H275,2)</f>
        <v>0</v>
      </c>
      <c r="K275" s="200" t="s">
        <v>129</v>
      </c>
      <c r="L275" s="43"/>
      <c r="M275" s="205" t="s">
        <v>5</v>
      </c>
      <c r="N275" s="206" t="s">
        <v>41</v>
      </c>
      <c r="O275" s="44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AR275" s="21" t="s">
        <v>130</v>
      </c>
      <c r="AT275" s="21" t="s">
        <v>125</v>
      </c>
      <c r="AU275" s="21" t="s">
        <v>80</v>
      </c>
      <c r="AY275" s="21" t="s">
        <v>122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21" t="s">
        <v>78</v>
      </c>
      <c r="BK275" s="209">
        <f>ROUND(I275*H275,2)</f>
        <v>0</v>
      </c>
      <c r="BL275" s="21" t="s">
        <v>130</v>
      </c>
      <c r="BM275" s="21" t="s">
        <v>906</v>
      </c>
    </row>
    <row r="276" s="1" customFormat="1" ht="51" customHeight="1">
      <c r="B276" s="197"/>
      <c r="C276" s="198" t="s">
        <v>907</v>
      </c>
      <c r="D276" s="198" t="s">
        <v>125</v>
      </c>
      <c r="E276" s="199" t="s">
        <v>908</v>
      </c>
      <c r="F276" s="200" t="s">
        <v>909</v>
      </c>
      <c r="G276" s="201" t="s">
        <v>229</v>
      </c>
      <c r="H276" s="202">
        <v>10</v>
      </c>
      <c r="I276" s="203"/>
      <c r="J276" s="204">
        <f>ROUND(I276*H276,2)</f>
        <v>0</v>
      </c>
      <c r="K276" s="200" t="s">
        <v>129</v>
      </c>
      <c r="L276" s="43"/>
      <c r="M276" s="205" t="s">
        <v>5</v>
      </c>
      <c r="N276" s="206" t="s">
        <v>41</v>
      </c>
      <c r="O276" s="44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AR276" s="21" t="s">
        <v>130</v>
      </c>
      <c r="AT276" s="21" t="s">
        <v>125</v>
      </c>
      <c r="AU276" s="21" t="s">
        <v>80</v>
      </c>
      <c r="AY276" s="21" t="s">
        <v>122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21" t="s">
        <v>78</v>
      </c>
      <c r="BK276" s="209">
        <f>ROUND(I276*H276,2)</f>
        <v>0</v>
      </c>
      <c r="BL276" s="21" t="s">
        <v>130</v>
      </c>
      <c r="BM276" s="21" t="s">
        <v>910</v>
      </c>
    </row>
    <row r="277" s="1" customFormat="1" ht="51" customHeight="1">
      <c r="B277" s="197"/>
      <c r="C277" s="198" t="s">
        <v>911</v>
      </c>
      <c r="D277" s="198" t="s">
        <v>125</v>
      </c>
      <c r="E277" s="199" t="s">
        <v>912</v>
      </c>
      <c r="F277" s="200" t="s">
        <v>913</v>
      </c>
      <c r="G277" s="201" t="s">
        <v>229</v>
      </c>
      <c r="H277" s="202">
        <v>10</v>
      </c>
      <c r="I277" s="203"/>
      <c r="J277" s="204">
        <f>ROUND(I277*H277,2)</f>
        <v>0</v>
      </c>
      <c r="K277" s="200" t="s">
        <v>129</v>
      </c>
      <c r="L277" s="43"/>
      <c r="M277" s="205" t="s">
        <v>5</v>
      </c>
      <c r="N277" s="206" t="s">
        <v>41</v>
      </c>
      <c r="O277" s="44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AR277" s="21" t="s">
        <v>130</v>
      </c>
      <c r="AT277" s="21" t="s">
        <v>125</v>
      </c>
      <c r="AU277" s="21" t="s">
        <v>80</v>
      </c>
      <c r="AY277" s="21" t="s">
        <v>122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21" t="s">
        <v>78</v>
      </c>
      <c r="BK277" s="209">
        <f>ROUND(I277*H277,2)</f>
        <v>0</v>
      </c>
      <c r="BL277" s="21" t="s">
        <v>130</v>
      </c>
      <c r="BM277" s="21" t="s">
        <v>914</v>
      </c>
    </row>
    <row r="278" s="1" customFormat="1" ht="51" customHeight="1">
      <c r="B278" s="197"/>
      <c r="C278" s="198" t="s">
        <v>915</v>
      </c>
      <c r="D278" s="198" t="s">
        <v>125</v>
      </c>
      <c r="E278" s="199" t="s">
        <v>916</v>
      </c>
      <c r="F278" s="200" t="s">
        <v>917</v>
      </c>
      <c r="G278" s="201" t="s">
        <v>229</v>
      </c>
      <c r="H278" s="202">
        <v>10</v>
      </c>
      <c r="I278" s="203"/>
      <c r="J278" s="204">
        <f>ROUND(I278*H278,2)</f>
        <v>0</v>
      </c>
      <c r="K278" s="200" t="s">
        <v>129</v>
      </c>
      <c r="L278" s="43"/>
      <c r="M278" s="205" t="s">
        <v>5</v>
      </c>
      <c r="N278" s="206" t="s">
        <v>41</v>
      </c>
      <c r="O278" s="44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AR278" s="21" t="s">
        <v>130</v>
      </c>
      <c r="AT278" s="21" t="s">
        <v>125</v>
      </c>
      <c r="AU278" s="21" t="s">
        <v>80</v>
      </c>
      <c r="AY278" s="21" t="s">
        <v>122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21" t="s">
        <v>78</v>
      </c>
      <c r="BK278" s="209">
        <f>ROUND(I278*H278,2)</f>
        <v>0</v>
      </c>
      <c r="BL278" s="21" t="s">
        <v>130</v>
      </c>
      <c r="BM278" s="21" t="s">
        <v>918</v>
      </c>
    </row>
    <row r="279" s="1" customFormat="1" ht="38.25" customHeight="1">
      <c r="B279" s="197"/>
      <c r="C279" s="198" t="s">
        <v>919</v>
      </c>
      <c r="D279" s="198" t="s">
        <v>125</v>
      </c>
      <c r="E279" s="199" t="s">
        <v>920</v>
      </c>
      <c r="F279" s="200" t="s">
        <v>921</v>
      </c>
      <c r="G279" s="201" t="s">
        <v>805</v>
      </c>
      <c r="H279" s="202">
        <v>10</v>
      </c>
      <c r="I279" s="203"/>
      <c r="J279" s="204">
        <f>ROUND(I279*H279,2)</f>
        <v>0</v>
      </c>
      <c r="K279" s="200" t="s">
        <v>129</v>
      </c>
      <c r="L279" s="43"/>
      <c r="M279" s="205" t="s">
        <v>5</v>
      </c>
      <c r="N279" s="206" t="s">
        <v>41</v>
      </c>
      <c r="O279" s="44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AR279" s="21" t="s">
        <v>130</v>
      </c>
      <c r="AT279" s="21" t="s">
        <v>125</v>
      </c>
      <c r="AU279" s="21" t="s">
        <v>80</v>
      </c>
      <c r="AY279" s="21" t="s">
        <v>122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21" t="s">
        <v>78</v>
      </c>
      <c r="BK279" s="209">
        <f>ROUND(I279*H279,2)</f>
        <v>0</v>
      </c>
      <c r="BL279" s="21" t="s">
        <v>130</v>
      </c>
      <c r="BM279" s="21" t="s">
        <v>922</v>
      </c>
    </row>
    <row r="280" s="1" customFormat="1" ht="38.25" customHeight="1">
      <c r="B280" s="197"/>
      <c r="C280" s="198" t="s">
        <v>923</v>
      </c>
      <c r="D280" s="198" t="s">
        <v>125</v>
      </c>
      <c r="E280" s="199" t="s">
        <v>924</v>
      </c>
      <c r="F280" s="200" t="s">
        <v>925</v>
      </c>
      <c r="G280" s="201" t="s">
        <v>805</v>
      </c>
      <c r="H280" s="202">
        <v>10</v>
      </c>
      <c r="I280" s="203"/>
      <c r="J280" s="204">
        <f>ROUND(I280*H280,2)</f>
        <v>0</v>
      </c>
      <c r="K280" s="200" t="s">
        <v>129</v>
      </c>
      <c r="L280" s="43"/>
      <c r="M280" s="205" t="s">
        <v>5</v>
      </c>
      <c r="N280" s="206" t="s">
        <v>41</v>
      </c>
      <c r="O280" s="44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AR280" s="21" t="s">
        <v>130</v>
      </c>
      <c r="AT280" s="21" t="s">
        <v>125</v>
      </c>
      <c r="AU280" s="21" t="s">
        <v>80</v>
      </c>
      <c r="AY280" s="21" t="s">
        <v>122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21" t="s">
        <v>78</v>
      </c>
      <c r="BK280" s="209">
        <f>ROUND(I280*H280,2)</f>
        <v>0</v>
      </c>
      <c r="BL280" s="21" t="s">
        <v>130</v>
      </c>
      <c r="BM280" s="21" t="s">
        <v>926</v>
      </c>
    </row>
    <row r="281" s="1" customFormat="1" ht="25.5" customHeight="1">
      <c r="B281" s="197"/>
      <c r="C281" s="198" t="s">
        <v>927</v>
      </c>
      <c r="D281" s="198" t="s">
        <v>125</v>
      </c>
      <c r="E281" s="199" t="s">
        <v>928</v>
      </c>
      <c r="F281" s="200" t="s">
        <v>929</v>
      </c>
      <c r="G281" s="201" t="s">
        <v>805</v>
      </c>
      <c r="H281" s="202">
        <v>10</v>
      </c>
      <c r="I281" s="203"/>
      <c r="J281" s="204">
        <f>ROUND(I281*H281,2)</f>
        <v>0</v>
      </c>
      <c r="K281" s="200" t="s">
        <v>129</v>
      </c>
      <c r="L281" s="43"/>
      <c r="M281" s="205" t="s">
        <v>5</v>
      </c>
      <c r="N281" s="206" t="s">
        <v>41</v>
      </c>
      <c r="O281" s="44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AR281" s="21" t="s">
        <v>130</v>
      </c>
      <c r="AT281" s="21" t="s">
        <v>125</v>
      </c>
      <c r="AU281" s="21" t="s">
        <v>80</v>
      </c>
      <c r="AY281" s="21" t="s">
        <v>122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21" t="s">
        <v>78</v>
      </c>
      <c r="BK281" s="209">
        <f>ROUND(I281*H281,2)</f>
        <v>0</v>
      </c>
      <c r="BL281" s="21" t="s">
        <v>130</v>
      </c>
      <c r="BM281" s="21" t="s">
        <v>930</v>
      </c>
    </row>
    <row r="282" s="1" customFormat="1" ht="51" customHeight="1">
      <c r="B282" s="197"/>
      <c r="C282" s="198" t="s">
        <v>931</v>
      </c>
      <c r="D282" s="198" t="s">
        <v>125</v>
      </c>
      <c r="E282" s="199" t="s">
        <v>932</v>
      </c>
      <c r="F282" s="200" t="s">
        <v>933</v>
      </c>
      <c r="G282" s="201" t="s">
        <v>805</v>
      </c>
      <c r="H282" s="202">
        <v>50</v>
      </c>
      <c r="I282" s="203"/>
      <c r="J282" s="204">
        <f>ROUND(I282*H282,2)</f>
        <v>0</v>
      </c>
      <c r="K282" s="200" t="s">
        <v>129</v>
      </c>
      <c r="L282" s="43"/>
      <c r="M282" s="205" t="s">
        <v>5</v>
      </c>
      <c r="N282" s="206" t="s">
        <v>41</v>
      </c>
      <c r="O282" s="44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AR282" s="21" t="s">
        <v>130</v>
      </c>
      <c r="AT282" s="21" t="s">
        <v>125</v>
      </c>
      <c r="AU282" s="21" t="s">
        <v>80</v>
      </c>
      <c r="AY282" s="21" t="s">
        <v>122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21" t="s">
        <v>78</v>
      </c>
      <c r="BK282" s="209">
        <f>ROUND(I282*H282,2)</f>
        <v>0</v>
      </c>
      <c r="BL282" s="21" t="s">
        <v>130</v>
      </c>
      <c r="BM282" s="21" t="s">
        <v>934</v>
      </c>
    </row>
    <row r="283" s="1" customFormat="1" ht="63.75" customHeight="1">
      <c r="B283" s="197"/>
      <c r="C283" s="198" t="s">
        <v>935</v>
      </c>
      <c r="D283" s="198" t="s">
        <v>125</v>
      </c>
      <c r="E283" s="199" t="s">
        <v>936</v>
      </c>
      <c r="F283" s="200" t="s">
        <v>937</v>
      </c>
      <c r="G283" s="201" t="s">
        <v>805</v>
      </c>
      <c r="H283" s="202">
        <v>50</v>
      </c>
      <c r="I283" s="203"/>
      <c r="J283" s="204">
        <f>ROUND(I283*H283,2)</f>
        <v>0</v>
      </c>
      <c r="K283" s="200" t="s">
        <v>129</v>
      </c>
      <c r="L283" s="43"/>
      <c r="M283" s="205" t="s">
        <v>5</v>
      </c>
      <c r="N283" s="206" t="s">
        <v>41</v>
      </c>
      <c r="O283" s="44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AR283" s="21" t="s">
        <v>130</v>
      </c>
      <c r="AT283" s="21" t="s">
        <v>125</v>
      </c>
      <c r="AU283" s="21" t="s">
        <v>80</v>
      </c>
      <c r="AY283" s="21" t="s">
        <v>122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21" t="s">
        <v>78</v>
      </c>
      <c r="BK283" s="209">
        <f>ROUND(I283*H283,2)</f>
        <v>0</v>
      </c>
      <c r="BL283" s="21" t="s">
        <v>130</v>
      </c>
      <c r="BM283" s="21" t="s">
        <v>938</v>
      </c>
    </row>
    <row r="284" s="1" customFormat="1" ht="51" customHeight="1">
      <c r="B284" s="197"/>
      <c r="C284" s="198" t="s">
        <v>939</v>
      </c>
      <c r="D284" s="198" t="s">
        <v>125</v>
      </c>
      <c r="E284" s="199" t="s">
        <v>940</v>
      </c>
      <c r="F284" s="200" t="s">
        <v>941</v>
      </c>
      <c r="G284" s="201" t="s">
        <v>805</v>
      </c>
      <c r="H284" s="202">
        <v>50</v>
      </c>
      <c r="I284" s="203"/>
      <c r="J284" s="204">
        <f>ROUND(I284*H284,2)</f>
        <v>0</v>
      </c>
      <c r="K284" s="200" t="s">
        <v>129</v>
      </c>
      <c r="L284" s="43"/>
      <c r="M284" s="205" t="s">
        <v>5</v>
      </c>
      <c r="N284" s="206" t="s">
        <v>41</v>
      </c>
      <c r="O284" s="44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AR284" s="21" t="s">
        <v>130</v>
      </c>
      <c r="AT284" s="21" t="s">
        <v>125</v>
      </c>
      <c r="AU284" s="21" t="s">
        <v>80</v>
      </c>
      <c r="AY284" s="21" t="s">
        <v>122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21" t="s">
        <v>78</v>
      </c>
      <c r="BK284" s="209">
        <f>ROUND(I284*H284,2)</f>
        <v>0</v>
      </c>
      <c r="BL284" s="21" t="s">
        <v>130</v>
      </c>
      <c r="BM284" s="21" t="s">
        <v>942</v>
      </c>
    </row>
    <row r="285" s="1" customFormat="1" ht="51" customHeight="1">
      <c r="B285" s="197"/>
      <c r="C285" s="198" t="s">
        <v>943</v>
      </c>
      <c r="D285" s="198" t="s">
        <v>125</v>
      </c>
      <c r="E285" s="199" t="s">
        <v>944</v>
      </c>
      <c r="F285" s="200" t="s">
        <v>945</v>
      </c>
      <c r="G285" s="201" t="s">
        <v>805</v>
      </c>
      <c r="H285" s="202">
        <v>50</v>
      </c>
      <c r="I285" s="203"/>
      <c r="J285" s="204">
        <f>ROUND(I285*H285,2)</f>
        <v>0</v>
      </c>
      <c r="K285" s="200" t="s">
        <v>129</v>
      </c>
      <c r="L285" s="43"/>
      <c r="M285" s="205" t="s">
        <v>5</v>
      </c>
      <c r="N285" s="206" t="s">
        <v>41</v>
      </c>
      <c r="O285" s="44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AR285" s="21" t="s">
        <v>130</v>
      </c>
      <c r="AT285" s="21" t="s">
        <v>125</v>
      </c>
      <c r="AU285" s="21" t="s">
        <v>80</v>
      </c>
      <c r="AY285" s="21" t="s">
        <v>122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21" t="s">
        <v>78</v>
      </c>
      <c r="BK285" s="209">
        <f>ROUND(I285*H285,2)</f>
        <v>0</v>
      </c>
      <c r="BL285" s="21" t="s">
        <v>130</v>
      </c>
      <c r="BM285" s="21" t="s">
        <v>946</v>
      </c>
    </row>
    <row r="286" s="1" customFormat="1" ht="51" customHeight="1">
      <c r="B286" s="197"/>
      <c r="C286" s="198" t="s">
        <v>947</v>
      </c>
      <c r="D286" s="198" t="s">
        <v>125</v>
      </c>
      <c r="E286" s="199" t="s">
        <v>948</v>
      </c>
      <c r="F286" s="200" t="s">
        <v>949</v>
      </c>
      <c r="G286" s="201" t="s">
        <v>805</v>
      </c>
      <c r="H286" s="202">
        <v>50</v>
      </c>
      <c r="I286" s="203"/>
      <c r="J286" s="204">
        <f>ROUND(I286*H286,2)</f>
        <v>0</v>
      </c>
      <c r="K286" s="200" t="s">
        <v>129</v>
      </c>
      <c r="L286" s="43"/>
      <c r="M286" s="205" t="s">
        <v>5</v>
      </c>
      <c r="N286" s="206" t="s">
        <v>41</v>
      </c>
      <c r="O286" s="44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AR286" s="21" t="s">
        <v>130</v>
      </c>
      <c r="AT286" s="21" t="s">
        <v>125</v>
      </c>
      <c r="AU286" s="21" t="s">
        <v>80</v>
      </c>
      <c r="AY286" s="21" t="s">
        <v>122</v>
      </c>
      <c r="BE286" s="209">
        <f>IF(N286="základní",J286,0)</f>
        <v>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21" t="s">
        <v>78</v>
      </c>
      <c r="BK286" s="209">
        <f>ROUND(I286*H286,2)</f>
        <v>0</v>
      </c>
      <c r="BL286" s="21" t="s">
        <v>130</v>
      </c>
      <c r="BM286" s="21" t="s">
        <v>950</v>
      </c>
    </row>
    <row r="287" s="1" customFormat="1" ht="51" customHeight="1">
      <c r="B287" s="197"/>
      <c r="C287" s="198" t="s">
        <v>951</v>
      </c>
      <c r="D287" s="198" t="s">
        <v>125</v>
      </c>
      <c r="E287" s="199" t="s">
        <v>952</v>
      </c>
      <c r="F287" s="200" t="s">
        <v>953</v>
      </c>
      <c r="G287" s="201" t="s">
        <v>805</v>
      </c>
      <c r="H287" s="202">
        <v>50</v>
      </c>
      <c r="I287" s="203"/>
      <c r="J287" s="204">
        <f>ROUND(I287*H287,2)</f>
        <v>0</v>
      </c>
      <c r="K287" s="200" t="s">
        <v>129</v>
      </c>
      <c r="L287" s="43"/>
      <c r="M287" s="205" t="s">
        <v>5</v>
      </c>
      <c r="N287" s="206" t="s">
        <v>41</v>
      </c>
      <c r="O287" s="44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AR287" s="21" t="s">
        <v>130</v>
      </c>
      <c r="AT287" s="21" t="s">
        <v>125</v>
      </c>
      <c r="AU287" s="21" t="s">
        <v>80</v>
      </c>
      <c r="AY287" s="21" t="s">
        <v>122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21" t="s">
        <v>78</v>
      </c>
      <c r="BK287" s="209">
        <f>ROUND(I287*H287,2)</f>
        <v>0</v>
      </c>
      <c r="BL287" s="21" t="s">
        <v>130</v>
      </c>
      <c r="BM287" s="21" t="s">
        <v>954</v>
      </c>
    </row>
    <row r="288" s="10" customFormat="1" ht="37.44" customHeight="1">
      <c r="B288" s="184"/>
      <c r="D288" s="185" t="s">
        <v>69</v>
      </c>
      <c r="E288" s="186" t="s">
        <v>955</v>
      </c>
      <c r="F288" s="186" t="s">
        <v>956</v>
      </c>
      <c r="I288" s="187"/>
      <c r="J288" s="188">
        <f>BK288</f>
        <v>0</v>
      </c>
      <c r="L288" s="184"/>
      <c r="M288" s="189"/>
      <c r="N288" s="190"/>
      <c r="O288" s="190"/>
      <c r="P288" s="191">
        <f>SUM(P289:P306)</f>
        <v>0</v>
      </c>
      <c r="Q288" s="190"/>
      <c r="R288" s="191">
        <f>SUM(R289:R306)</f>
        <v>0</v>
      </c>
      <c r="S288" s="190"/>
      <c r="T288" s="192">
        <f>SUM(T289:T306)</f>
        <v>0</v>
      </c>
      <c r="AR288" s="185" t="s">
        <v>130</v>
      </c>
      <c r="AT288" s="193" t="s">
        <v>69</v>
      </c>
      <c r="AU288" s="193" t="s">
        <v>70</v>
      </c>
      <c r="AY288" s="185" t="s">
        <v>122</v>
      </c>
      <c r="BK288" s="194">
        <f>SUM(BK289:BK306)</f>
        <v>0</v>
      </c>
    </row>
    <row r="289" s="1" customFormat="1" ht="25.5" customHeight="1">
      <c r="B289" s="197"/>
      <c r="C289" s="198" t="s">
        <v>957</v>
      </c>
      <c r="D289" s="198" t="s">
        <v>125</v>
      </c>
      <c r="E289" s="199" t="s">
        <v>958</v>
      </c>
      <c r="F289" s="200" t="s">
        <v>959</v>
      </c>
      <c r="G289" s="201" t="s">
        <v>229</v>
      </c>
      <c r="H289" s="202">
        <v>200</v>
      </c>
      <c r="I289" s="203"/>
      <c r="J289" s="204">
        <f>ROUND(I289*H289,2)</f>
        <v>0</v>
      </c>
      <c r="K289" s="200" t="s">
        <v>129</v>
      </c>
      <c r="L289" s="43"/>
      <c r="M289" s="205" t="s">
        <v>5</v>
      </c>
      <c r="N289" s="206" t="s">
        <v>41</v>
      </c>
      <c r="O289" s="44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AR289" s="21" t="s">
        <v>960</v>
      </c>
      <c r="AT289" s="21" t="s">
        <v>125</v>
      </c>
      <c r="AU289" s="21" t="s">
        <v>78</v>
      </c>
      <c r="AY289" s="21" t="s">
        <v>122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21" t="s">
        <v>78</v>
      </c>
      <c r="BK289" s="209">
        <f>ROUND(I289*H289,2)</f>
        <v>0</v>
      </c>
      <c r="BL289" s="21" t="s">
        <v>960</v>
      </c>
      <c r="BM289" s="21" t="s">
        <v>961</v>
      </c>
    </row>
    <row r="290" s="1" customFormat="1" ht="38.25" customHeight="1">
      <c r="B290" s="197"/>
      <c r="C290" s="198" t="s">
        <v>962</v>
      </c>
      <c r="D290" s="198" t="s">
        <v>125</v>
      </c>
      <c r="E290" s="199" t="s">
        <v>963</v>
      </c>
      <c r="F290" s="200" t="s">
        <v>964</v>
      </c>
      <c r="G290" s="201" t="s">
        <v>229</v>
      </c>
      <c r="H290" s="202">
        <v>200</v>
      </c>
      <c r="I290" s="203"/>
      <c r="J290" s="204">
        <f>ROUND(I290*H290,2)</f>
        <v>0</v>
      </c>
      <c r="K290" s="200" t="s">
        <v>129</v>
      </c>
      <c r="L290" s="43"/>
      <c r="M290" s="205" t="s">
        <v>5</v>
      </c>
      <c r="N290" s="206" t="s">
        <v>41</v>
      </c>
      <c r="O290" s="44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AR290" s="21" t="s">
        <v>960</v>
      </c>
      <c r="AT290" s="21" t="s">
        <v>125</v>
      </c>
      <c r="AU290" s="21" t="s">
        <v>78</v>
      </c>
      <c r="AY290" s="21" t="s">
        <v>122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21" t="s">
        <v>78</v>
      </c>
      <c r="BK290" s="209">
        <f>ROUND(I290*H290,2)</f>
        <v>0</v>
      </c>
      <c r="BL290" s="21" t="s">
        <v>960</v>
      </c>
      <c r="BM290" s="21" t="s">
        <v>965</v>
      </c>
    </row>
    <row r="291" s="1" customFormat="1" ht="25.5" customHeight="1">
      <c r="B291" s="197"/>
      <c r="C291" s="198" t="s">
        <v>966</v>
      </c>
      <c r="D291" s="198" t="s">
        <v>125</v>
      </c>
      <c r="E291" s="199" t="s">
        <v>967</v>
      </c>
      <c r="F291" s="200" t="s">
        <v>968</v>
      </c>
      <c r="G291" s="201" t="s">
        <v>229</v>
      </c>
      <c r="H291" s="202">
        <v>5</v>
      </c>
      <c r="I291" s="203"/>
      <c r="J291" s="204">
        <f>ROUND(I291*H291,2)</f>
        <v>0</v>
      </c>
      <c r="K291" s="200" t="s">
        <v>129</v>
      </c>
      <c r="L291" s="43"/>
      <c r="M291" s="205" t="s">
        <v>5</v>
      </c>
      <c r="N291" s="206" t="s">
        <v>41</v>
      </c>
      <c r="O291" s="44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AR291" s="21" t="s">
        <v>960</v>
      </c>
      <c r="AT291" s="21" t="s">
        <v>125</v>
      </c>
      <c r="AU291" s="21" t="s">
        <v>78</v>
      </c>
      <c r="AY291" s="21" t="s">
        <v>122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21" t="s">
        <v>78</v>
      </c>
      <c r="BK291" s="209">
        <f>ROUND(I291*H291,2)</f>
        <v>0</v>
      </c>
      <c r="BL291" s="21" t="s">
        <v>960</v>
      </c>
      <c r="BM291" s="21" t="s">
        <v>969</v>
      </c>
    </row>
    <row r="292" s="1" customFormat="1" ht="25.5" customHeight="1">
      <c r="B292" s="197"/>
      <c r="C292" s="198" t="s">
        <v>970</v>
      </c>
      <c r="D292" s="198" t="s">
        <v>125</v>
      </c>
      <c r="E292" s="199" t="s">
        <v>971</v>
      </c>
      <c r="F292" s="200" t="s">
        <v>972</v>
      </c>
      <c r="G292" s="201" t="s">
        <v>229</v>
      </c>
      <c r="H292" s="202">
        <v>20</v>
      </c>
      <c r="I292" s="203"/>
      <c r="J292" s="204">
        <f>ROUND(I292*H292,2)</f>
        <v>0</v>
      </c>
      <c r="K292" s="200" t="s">
        <v>129</v>
      </c>
      <c r="L292" s="43"/>
      <c r="M292" s="205" t="s">
        <v>5</v>
      </c>
      <c r="N292" s="206" t="s">
        <v>41</v>
      </c>
      <c r="O292" s="44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AR292" s="21" t="s">
        <v>960</v>
      </c>
      <c r="AT292" s="21" t="s">
        <v>125</v>
      </c>
      <c r="AU292" s="21" t="s">
        <v>78</v>
      </c>
      <c r="AY292" s="21" t="s">
        <v>122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21" t="s">
        <v>78</v>
      </c>
      <c r="BK292" s="209">
        <f>ROUND(I292*H292,2)</f>
        <v>0</v>
      </c>
      <c r="BL292" s="21" t="s">
        <v>960</v>
      </c>
      <c r="BM292" s="21" t="s">
        <v>973</v>
      </c>
    </row>
    <row r="293" s="1" customFormat="1" ht="16.5" customHeight="1">
      <c r="B293" s="197"/>
      <c r="C293" s="198" t="s">
        <v>974</v>
      </c>
      <c r="D293" s="198" t="s">
        <v>125</v>
      </c>
      <c r="E293" s="199" t="s">
        <v>975</v>
      </c>
      <c r="F293" s="200" t="s">
        <v>976</v>
      </c>
      <c r="G293" s="201" t="s">
        <v>229</v>
      </c>
      <c r="H293" s="202">
        <v>5</v>
      </c>
      <c r="I293" s="203"/>
      <c r="J293" s="204">
        <f>ROUND(I293*H293,2)</f>
        <v>0</v>
      </c>
      <c r="K293" s="200" t="s">
        <v>129</v>
      </c>
      <c r="L293" s="43"/>
      <c r="M293" s="205" t="s">
        <v>5</v>
      </c>
      <c r="N293" s="206" t="s">
        <v>41</v>
      </c>
      <c r="O293" s="44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AR293" s="21" t="s">
        <v>960</v>
      </c>
      <c r="AT293" s="21" t="s">
        <v>125</v>
      </c>
      <c r="AU293" s="21" t="s">
        <v>78</v>
      </c>
      <c r="AY293" s="21" t="s">
        <v>122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21" t="s">
        <v>78</v>
      </c>
      <c r="BK293" s="209">
        <f>ROUND(I293*H293,2)</f>
        <v>0</v>
      </c>
      <c r="BL293" s="21" t="s">
        <v>960</v>
      </c>
      <c r="BM293" s="21" t="s">
        <v>977</v>
      </c>
    </row>
    <row r="294" s="1" customFormat="1" ht="16.5" customHeight="1">
      <c r="B294" s="197"/>
      <c r="C294" s="198" t="s">
        <v>978</v>
      </c>
      <c r="D294" s="198" t="s">
        <v>125</v>
      </c>
      <c r="E294" s="199" t="s">
        <v>979</v>
      </c>
      <c r="F294" s="200" t="s">
        <v>980</v>
      </c>
      <c r="G294" s="201" t="s">
        <v>229</v>
      </c>
      <c r="H294" s="202">
        <v>45</v>
      </c>
      <c r="I294" s="203"/>
      <c r="J294" s="204">
        <f>ROUND(I294*H294,2)</f>
        <v>0</v>
      </c>
      <c r="K294" s="200" t="s">
        <v>129</v>
      </c>
      <c r="L294" s="43"/>
      <c r="M294" s="205" t="s">
        <v>5</v>
      </c>
      <c r="N294" s="206" t="s">
        <v>41</v>
      </c>
      <c r="O294" s="44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AR294" s="21" t="s">
        <v>960</v>
      </c>
      <c r="AT294" s="21" t="s">
        <v>125</v>
      </c>
      <c r="AU294" s="21" t="s">
        <v>78</v>
      </c>
      <c r="AY294" s="21" t="s">
        <v>122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21" t="s">
        <v>78</v>
      </c>
      <c r="BK294" s="209">
        <f>ROUND(I294*H294,2)</f>
        <v>0</v>
      </c>
      <c r="BL294" s="21" t="s">
        <v>960</v>
      </c>
      <c r="BM294" s="21" t="s">
        <v>981</v>
      </c>
    </row>
    <row r="295" s="1" customFormat="1" ht="16.5" customHeight="1">
      <c r="B295" s="197"/>
      <c r="C295" s="198" t="s">
        <v>982</v>
      </c>
      <c r="D295" s="198" t="s">
        <v>125</v>
      </c>
      <c r="E295" s="199" t="s">
        <v>983</v>
      </c>
      <c r="F295" s="200" t="s">
        <v>984</v>
      </c>
      <c r="G295" s="201" t="s">
        <v>229</v>
      </c>
      <c r="H295" s="202">
        <v>5</v>
      </c>
      <c r="I295" s="203"/>
      <c r="J295" s="204">
        <f>ROUND(I295*H295,2)</f>
        <v>0</v>
      </c>
      <c r="K295" s="200" t="s">
        <v>129</v>
      </c>
      <c r="L295" s="43"/>
      <c r="M295" s="205" t="s">
        <v>5</v>
      </c>
      <c r="N295" s="206" t="s">
        <v>41</v>
      </c>
      <c r="O295" s="44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AR295" s="21" t="s">
        <v>960</v>
      </c>
      <c r="AT295" s="21" t="s">
        <v>125</v>
      </c>
      <c r="AU295" s="21" t="s">
        <v>78</v>
      </c>
      <c r="AY295" s="21" t="s">
        <v>122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21" t="s">
        <v>78</v>
      </c>
      <c r="BK295" s="209">
        <f>ROUND(I295*H295,2)</f>
        <v>0</v>
      </c>
      <c r="BL295" s="21" t="s">
        <v>960</v>
      </c>
      <c r="BM295" s="21" t="s">
        <v>985</v>
      </c>
    </row>
    <row r="296" s="1" customFormat="1" ht="16.5" customHeight="1">
      <c r="B296" s="197"/>
      <c r="C296" s="198" t="s">
        <v>986</v>
      </c>
      <c r="D296" s="198" t="s">
        <v>125</v>
      </c>
      <c r="E296" s="199" t="s">
        <v>987</v>
      </c>
      <c r="F296" s="200" t="s">
        <v>988</v>
      </c>
      <c r="G296" s="201" t="s">
        <v>229</v>
      </c>
      <c r="H296" s="202">
        <v>20</v>
      </c>
      <c r="I296" s="203"/>
      <c r="J296" s="204">
        <f>ROUND(I296*H296,2)</f>
        <v>0</v>
      </c>
      <c r="K296" s="200" t="s">
        <v>129</v>
      </c>
      <c r="L296" s="43"/>
      <c r="M296" s="205" t="s">
        <v>5</v>
      </c>
      <c r="N296" s="206" t="s">
        <v>41</v>
      </c>
      <c r="O296" s="44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AR296" s="21" t="s">
        <v>960</v>
      </c>
      <c r="AT296" s="21" t="s">
        <v>125</v>
      </c>
      <c r="AU296" s="21" t="s">
        <v>78</v>
      </c>
      <c r="AY296" s="21" t="s">
        <v>122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21" t="s">
        <v>78</v>
      </c>
      <c r="BK296" s="209">
        <f>ROUND(I296*H296,2)</f>
        <v>0</v>
      </c>
      <c r="BL296" s="21" t="s">
        <v>960</v>
      </c>
      <c r="BM296" s="21" t="s">
        <v>989</v>
      </c>
    </row>
    <row r="297" s="1" customFormat="1" ht="16.5" customHeight="1">
      <c r="B297" s="197"/>
      <c r="C297" s="198" t="s">
        <v>990</v>
      </c>
      <c r="D297" s="198" t="s">
        <v>125</v>
      </c>
      <c r="E297" s="199" t="s">
        <v>991</v>
      </c>
      <c r="F297" s="200" t="s">
        <v>992</v>
      </c>
      <c r="G297" s="201" t="s">
        <v>229</v>
      </c>
      <c r="H297" s="202">
        <v>5</v>
      </c>
      <c r="I297" s="203"/>
      <c r="J297" s="204">
        <f>ROUND(I297*H297,2)</f>
        <v>0</v>
      </c>
      <c r="K297" s="200" t="s">
        <v>129</v>
      </c>
      <c r="L297" s="43"/>
      <c r="M297" s="205" t="s">
        <v>5</v>
      </c>
      <c r="N297" s="206" t="s">
        <v>41</v>
      </c>
      <c r="O297" s="44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AR297" s="21" t="s">
        <v>960</v>
      </c>
      <c r="AT297" s="21" t="s">
        <v>125</v>
      </c>
      <c r="AU297" s="21" t="s">
        <v>78</v>
      </c>
      <c r="AY297" s="21" t="s">
        <v>122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21" t="s">
        <v>78</v>
      </c>
      <c r="BK297" s="209">
        <f>ROUND(I297*H297,2)</f>
        <v>0</v>
      </c>
      <c r="BL297" s="21" t="s">
        <v>960</v>
      </c>
      <c r="BM297" s="21" t="s">
        <v>993</v>
      </c>
    </row>
    <row r="298" s="1" customFormat="1" ht="16.5" customHeight="1">
      <c r="B298" s="197"/>
      <c r="C298" s="198" t="s">
        <v>994</v>
      </c>
      <c r="D298" s="198" t="s">
        <v>125</v>
      </c>
      <c r="E298" s="199" t="s">
        <v>995</v>
      </c>
      <c r="F298" s="200" t="s">
        <v>996</v>
      </c>
      <c r="G298" s="201" t="s">
        <v>229</v>
      </c>
      <c r="H298" s="202">
        <v>45</v>
      </c>
      <c r="I298" s="203"/>
      <c r="J298" s="204">
        <f>ROUND(I298*H298,2)</f>
        <v>0</v>
      </c>
      <c r="K298" s="200" t="s">
        <v>129</v>
      </c>
      <c r="L298" s="43"/>
      <c r="M298" s="205" t="s">
        <v>5</v>
      </c>
      <c r="N298" s="206" t="s">
        <v>41</v>
      </c>
      <c r="O298" s="44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AR298" s="21" t="s">
        <v>960</v>
      </c>
      <c r="AT298" s="21" t="s">
        <v>125</v>
      </c>
      <c r="AU298" s="21" t="s">
        <v>78</v>
      </c>
      <c r="AY298" s="21" t="s">
        <v>122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21" t="s">
        <v>78</v>
      </c>
      <c r="BK298" s="209">
        <f>ROUND(I298*H298,2)</f>
        <v>0</v>
      </c>
      <c r="BL298" s="21" t="s">
        <v>960</v>
      </c>
      <c r="BM298" s="21" t="s">
        <v>997</v>
      </c>
    </row>
    <row r="299" s="1" customFormat="1" ht="38.25" customHeight="1">
      <c r="B299" s="197"/>
      <c r="C299" s="198" t="s">
        <v>998</v>
      </c>
      <c r="D299" s="198" t="s">
        <v>125</v>
      </c>
      <c r="E299" s="199" t="s">
        <v>999</v>
      </c>
      <c r="F299" s="200" t="s">
        <v>1000</v>
      </c>
      <c r="G299" s="201" t="s">
        <v>229</v>
      </c>
      <c r="H299" s="202">
        <v>50</v>
      </c>
      <c r="I299" s="203"/>
      <c r="J299" s="204">
        <f>ROUND(I299*H299,2)</f>
        <v>0</v>
      </c>
      <c r="K299" s="200" t="s">
        <v>129</v>
      </c>
      <c r="L299" s="43"/>
      <c r="M299" s="205" t="s">
        <v>5</v>
      </c>
      <c r="N299" s="206" t="s">
        <v>41</v>
      </c>
      <c r="O299" s="44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AR299" s="21" t="s">
        <v>960</v>
      </c>
      <c r="AT299" s="21" t="s">
        <v>125</v>
      </c>
      <c r="AU299" s="21" t="s">
        <v>78</v>
      </c>
      <c r="AY299" s="21" t="s">
        <v>122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21" t="s">
        <v>78</v>
      </c>
      <c r="BK299" s="209">
        <f>ROUND(I299*H299,2)</f>
        <v>0</v>
      </c>
      <c r="BL299" s="21" t="s">
        <v>960</v>
      </c>
      <c r="BM299" s="21" t="s">
        <v>1001</v>
      </c>
    </row>
    <row r="300" s="1" customFormat="1" ht="25.5" customHeight="1">
      <c r="B300" s="197"/>
      <c r="C300" s="198" t="s">
        <v>1002</v>
      </c>
      <c r="D300" s="198" t="s">
        <v>125</v>
      </c>
      <c r="E300" s="199" t="s">
        <v>1003</v>
      </c>
      <c r="F300" s="200" t="s">
        <v>1004</v>
      </c>
      <c r="G300" s="201" t="s">
        <v>229</v>
      </c>
      <c r="H300" s="202">
        <v>10</v>
      </c>
      <c r="I300" s="203"/>
      <c r="J300" s="204">
        <f>ROUND(I300*H300,2)</f>
        <v>0</v>
      </c>
      <c r="K300" s="200" t="s">
        <v>129</v>
      </c>
      <c r="L300" s="43"/>
      <c r="M300" s="205" t="s">
        <v>5</v>
      </c>
      <c r="N300" s="206" t="s">
        <v>41</v>
      </c>
      <c r="O300" s="44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AR300" s="21" t="s">
        <v>960</v>
      </c>
      <c r="AT300" s="21" t="s">
        <v>125</v>
      </c>
      <c r="AU300" s="21" t="s">
        <v>78</v>
      </c>
      <c r="AY300" s="21" t="s">
        <v>122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21" t="s">
        <v>78</v>
      </c>
      <c r="BK300" s="209">
        <f>ROUND(I300*H300,2)</f>
        <v>0</v>
      </c>
      <c r="BL300" s="21" t="s">
        <v>960</v>
      </c>
      <c r="BM300" s="21" t="s">
        <v>1005</v>
      </c>
    </row>
    <row r="301" s="1" customFormat="1" ht="16.5" customHeight="1">
      <c r="B301" s="197"/>
      <c r="C301" s="198" t="s">
        <v>1006</v>
      </c>
      <c r="D301" s="198" t="s">
        <v>125</v>
      </c>
      <c r="E301" s="199" t="s">
        <v>1007</v>
      </c>
      <c r="F301" s="200" t="s">
        <v>1008</v>
      </c>
      <c r="G301" s="201" t="s">
        <v>229</v>
      </c>
      <c r="H301" s="202">
        <v>2</v>
      </c>
      <c r="I301" s="203"/>
      <c r="J301" s="204">
        <f>ROUND(I301*H301,2)</f>
        <v>0</v>
      </c>
      <c r="K301" s="200" t="s">
        <v>129</v>
      </c>
      <c r="L301" s="43"/>
      <c r="M301" s="205" t="s">
        <v>5</v>
      </c>
      <c r="N301" s="206" t="s">
        <v>41</v>
      </c>
      <c r="O301" s="44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AR301" s="21" t="s">
        <v>960</v>
      </c>
      <c r="AT301" s="21" t="s">
        <v>125</v>
      </c>
      <c r="AU301" s="21" t="s">
        <v>78</v>
      </c>
      <c r="AY301" s="21" t="s">
        <v>122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21" t="s">
        <v>78</v>
      </c>
      <c r="BK301" s="209">
        <f>ROUND(I301*H301,2)</f>
        <v>0</v>
      </c>
      <c r="BL301" s="21" t="s">
        <v>960</v>
      </c>
      <c r="BM301" s="21" t="s">
        <v>1009</v>
      </c>
    </row>
    <row r="302" s="1" customFormat="1" ht="16.5" customHeight="1">
      <c r="B302" s="197"/>
      <c r="C302" s="198" t="s">
        <v>1010</v>
      </c>
      <c r="D302" s="198" t="s">
        <v>125</v>
      </c>
      <c r="E302" s="199" t="s">
        <v>1011</v>
      </c>
      <c r="F302" s="200" t="s">
        <v>1012</v>
      </c>
      <c r="G302" s="201" t="s">
        <v>229</v>
      </c>
      <c r="H302" s="202">
        <v>2</v>
      </c>
      <c r="I302" s="203"/>
      <c r="J302" s="204">
        <f>ROUND(I302*H302,2)</f>
        <v>0</v>
      </c>
      <c r="K302" s="200" t="s">
        <v>129</v>
      </c>
      <c r="L302" s="43"/>
      <c r="M302" s="205" t="s">
        <v>5</v>
      </c>
      <c r="N302" s="206" t="s">
        <v>41</v>
      </c>
      <c r="O302" s="44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AR302" s="21" t="s">
        <v>960</v>
      </c>
      <c r="AT302" s="21" t="s">
        <v>125</v>
      </c>
      <c r="AU302" s="21" t="s">
        <v>78</v>
      </c>
      <c r="AY302" s="21" t="s">
        <v>122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21" t="s">
        <v>78</v>
      </c>
      <c r="BK302" s="209">
        <f>ROUND(I302*H302,2)</f>
        <v>0</v>
      </c>
      <c r="BL302" s="21" t="s">
        <v>960</v>
      </c>
      <c r="BM302" s="21" t="s">
        <v>1013</v>
      </c>
    </row>
    <row r="303" s="1" customFormat="1" ht="16.5" customHeight="1">
      <c r="B303" s="197"/>
      <c r="C303" s="198" t="s">
        <v>1014</v>
      </c>
      <c r="D303" s="198" t="s">
        <v>125</v>
      </c>
      <c r="E303" s="199" t="s">
        <v>1015</v>
      </c>
      <c r="F303" s="200" t="s">
        <v>1016</v>
      </c>
      <c r="G303" s="201" t="s">
        <v>229</v>
      </c>
      <c r="H303" s="202">
        <v>2</v>
      </c>
      <c r="I303" s="203"/>
      <c r="J303" s="204">
        <f>ROUND(I303*H303,2)</f>
        <v>0</v>
      </c>
      <c r="K303" s="200" t="s">
        <v>129</v>
      </c>
      <c r="L303" s="43"/>
      <c r="M303" s="205" t="s">
        <v>5</v>
      </c>
      <c r="N303" s="206" t="s">
        <v>41</v>
      </c>
      <c r="O303" s="44"/>
      <c r="P303" s="207">
        <f>O303*H303</f>
        <v>0</v>
      </c>
      <c r="Q303" s="207">
        <v>0</v>
      </c>
      <c r="R303" s="207">
        <f>Q303*H303</f>
        <v>0</v>
      </c>
      <c r="S303" s="207">
        <v>0</v>
      </c>
      <c r="T303" s="208">
        <f>S303*H303</f>
        <v>0</v>
      </c>
      <c r="AR303" s="21" t="s">
        <v>960</v>
      </c>
      <c r="AT303" s="21" t="s">
        <v>125</v>
      </c>
      <c r="AU303" s="21" t="s">
        <v>78</v>
      </c>
      <c r="AY303" s="21" t="s">
        <v>122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21" t="s">
        <v>78</v>
      </c>
      <c r="BK303" s="209">
        <f>ROUND(I303*H303,2)</f>
        <v>0</v>
      </c>
      <c r="BL303" s="21" t="s">
        <v>960</v>
      </c>
      <c r="BM303" s="21" t="s">
        <v>1017</v>
      </c>
    </row>
    <row r="304" s="1" customFormat="1" ht="16.5" customHeight="1">
      <c r="B304" s="197"/>
      <c r="C304" s="198" t="s">
        <v>1018</v>
      </c>
      <c r="D304" s="198" t="s">
        <v>125</v>
      </c>
      <c r="E304" s="199" t="s">
        <v>1019</v>
      </c>
      <c r="F304" s="200" t="s">
        <v>1020</v>
      </c>
      <c r="G304" s="201" t="s">
        <v>229</v>
      </c>
      <c r="H304" s="202">
        <v>2</v>
      </c>
      <c r="I304" s="203"/>
      <c r="J304" s="204">
        <f>ROUND(I304*H304,2)</f>
        <v>0</v>
      </c>
      <c r="K304" s="200" t="s">
        <v>129</v>
      </c>
      <c r="L304" s="43"/>
      <c r="M304" s="205" t="s">
        <v>5</v>
      </c>
      <c r="N304" s="206" t="s">
        <v>41</v>
      </c>
      <c r="O304" s="44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AR304" s="21" t="s">
        <v>960</v>
      </c>
      <c r="AT304" s="21" t="s">
        <v>125</v>
      </c>
      <c r="AU304" s="21" t="s">
        <v>78</v>
      </c>
      <c r="AY304" s="21" t="s">
        <v>122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21" t="s">
        <v>78</v>
      </c>
      <c r="BK304" s="209">
        <f>ROUND(I304*H304,2)</f>
        <v>0</v>
      </c>
      <c r="BL304" s="21" t="s">
        <v>960</v>
      </c>
      <c r="BM304" s="21" t="s">
        <v>1021</v>
      </c>
    </row>
    <row r="305" s="1" customFormat="1" ht="16.5" customHeight="1">
      <c r="B305" s="197"/>
      <c r="C305" s="198" t="s">
        <v>1022</v>
      </c>
      <c r="D305" s="198" t="s">
        <v>125</v>
      </c>
      <c r="E305" s="199" t="s">
        <v>1023</v>
      </c>
      <c r="F305" s="200" t="s">
        <v>1024</v>
      </c>
      <c r="G305" s="201" t="s">
        <v>229</v>
      </c>
      <c r="H305" s="202">
        <v>2</v>
      </c>
      <c r="I305" s="203"/>
      <c r="J305" s="204">
        <f>ROUND(I305*H305,2)</f>
        <v>0</v>
      </c>
      <c r="K305" s="200" t="s">
        <v>129</v>
      </c>
      <c r="L305" s="43"/>
      <c r="M305" s="205" t="s">
        <v>5</v>
      </c>
      <c r="N305" s="206" t="s">
        <v>41</v>
      </c>
      <c r="O305" s="44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AR305" s="21" t="s">
        <v>960</v>
      </c>
      <c r="AT305" s="21" t="s">
        <v>125</v>
      </c>
      <c r="AU305" s="21" t="s">
        <v>78</v>
      </c>
      <c r="AY305" s="21" t="s">
        <v>122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21" t="s">
        <v>78</v>
      </c>
      <c r="BK305" s="209">
        <f>ROUND(I305*H305,2)</f>
        <v>0</v>
      </c>
      <c r="BL305" s="21" t="s">
        <v>960</v>
      </c>
      <c r="BM305" s="21" t="s">
        <v>1025</v>
      </c>
    </row>
    <row r="306" s="1" customFormat="1" ht="16.5" customHeight="1">
      <c r="B306" s="197"/>
      <c r="C306" s="198" t="s">
        <v>1026</v>
      </c>
      <c r="D306" s="198" t="s">
        <v>125</v>
      </c>
      <c r="E306" s="199" t="s">
        <v>1027</v>
      </c>
      <c r="F306" s="200" t="s">
        <v>1028</v>
      </c>
      <c r="G306" s="201" t="s">
        <v>229</v>
      </c>
      <c r="H306" s="202">
        <v>2</v>
      </c>
      <c r="I306" s="203"/>
      <c r="J306" s="204">
        <f>ROUND(I306*H306,2)</f>
        <v>0</v>
      </c>
      <c r="K306" s="200" t="s">
        <v>129</v>
      </c>
      <c r="L306" s="43"/>
      <c r="M306" s="205" t="s">
        <v>5</v>
      </c>
      <c r="N306" s="210" t="s">
        <v>41</v>
      </c>
      <c r="O306" s="211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AR306" s="21" t="s">
        <v>960</v>
      </c>
      <c r="AT306" s="21" t="s">
        <v>125</v>
      </c>
      <c r="AU306" s="21" t="s">
        <v>78</v>
      </c>
      <c r="AY306" s="21" t="s">
        <v>122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21" t="s">
        <v>78</v>
      </c>
      <c r="BK306" s="209">
        <f>ROUND(I306*H306,2)</f>
        <v>0</v>
      </c>
      <c r="BL306" s="21" t="s">
        <v>960</v>
      </c>
      <c r="BM306" s="21" t="s">
        <v>1029</v>
      </c>
    </row>
    <row r="307" s="1" customFormat="1" ht="6.96" customHeight="1">
      <c r="B307" s="64"/>
      <c r="C307" s="65"/>
      <c r="D307" s="65"/>
      <c r="E307" s="65"/>
      <c r="F307" s="65"/>
      <c r="G307" s="65"/>
      <c r="H307" s="65"/>
      <c r="I307" s="149"/>
      <c r="J307" s="65"/>
      <c r="K307" s="65"/>
      <c r="L307" s="43"/>
    </row>
  </sheetData>
  <autoFilter ref="C78:K306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0"/>
      <c r="C1" s="120"/>
      <c r="D1" s="121" t="s">
        <v>1</v>
      </c>
      <c r="E1" s="120"/>
      <c r="F1" s="122" t="s">
        <v>90</v>
      </c>
      <c r="G1" s="122" t="s">
        <v>91</v>
      </c>
      <c r="H1" s="122"/>
      <c r="I1" s="123"/>
      <c r="J1" s="122" t="s">
        <v>92</v>
      </c>
      <c r="K1" s="121" t="s">
        <v>93</v>
      </c>
      <c r="L1" s="122" t="s">
        <v>94</v>
      </c>
      <c r="M1" s="122"/>
      <c r="N1" s="122"/>
      <c r="O1" s="122"/>
      <c r="P1" s="122"/>
      <c r="Q1" s="122"/>
      <c r="R1" s="122"/>
      <c r="S1" s="122"/>
      <c r="T1" s="122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83</v>
      </c>
    </row>
    <row r="3" ht="6.96" customHeight="1">
      <c r="B3" s="22"/>
      <c r="C3" s="23"/>
      <c r="D3" s="23"/>
      <c r="E3" s="23"/>
      <c r="F3" s="23"/>
      <c r="G3" s="23"/>
      <c r="H3" s="23"/>
      <c r="I3" s="124"/>
      <c r="J3" s="23"/>
      <c r="K3" s="24"/>
      <c r="AT3" s="21" t="s">
        <v>80</v>
      </c>
    </row>
    <row r="4" ht="36.96" customHeight="1">
      <c r="B4" s="25"/>
      <c r="C4" s="26"/>
      <c r="D4" s="27" t="s">
        <v>95</v>
      </c>
      <c r="E4" s="26"/>
      <c r="F4" s="26"/>
      <c r="G4" s="26"/>
      <c r="H4" s="26"/>
      <c r="I4" s="125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5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5"/>
      <c r="J6" s="26"/>
      <c r="K6" s="28"/>
    </row>
    <row r="7" ht="16.5" customHeight="1">
      <c r="B7" s="25"/>
      <c r="C7" s="26"/>
      <c r="D7" s="26"/>
      <c r="E7" s="126" t="str">
        <f>'Rekapitulace zakázky'!K6</f>
        <v>Údržba, opravy a odstraňování závad u ST Brno</v>
      </c>
      <c r="F7" s="37"/>
      <c r="G7" s="37"/>
      <c r="H7" s="37"/>
      <c r="I7" s="125"/>
      <c r="J7" s="26"/>
      <c r="K7" s="28"/>
    </row>
    <row r="8" s="1" customFormat="1">
      <c r="B8" s="43"/>
      <c r="C8" s="44"/>
      <c r="D8" s="37" t="s">
        <v>96</v>
      </c>
      <c r="E8" s="44"/>
      <c r="F8" s="44"/>
      <c r="G8" s="44"/>
      <c r="H8" s="44"/>
      <c r="I8" s="127"/>
      <c r="J8" s="44"/>
      <c r="K8" s="48"/>
    </row>
    <row r="9" s="1" customFormat="1" ht="36.96" customHeight="1">
      <c r="B9" s="43"/>
      <c r="C9" s="44"/>
      <c r="D9" s="44"/>
      <c r="E9" s="128" t="s">
        <v>1030</v>
      </c>
      <c r="F9" s="44"/>
      <c r="G9" s="44"/>
      <c r="H9" s="44"/>
      <c r="I9" s="127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7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9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9" t="s">
        <v>25</v>
      </c>
      <c r="J12" s="130" t="str">
        <f>'Rekapitulace zakázky'!AN8</f>
        <v>28. 10. 2018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7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9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29" t="s">
        <v>30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7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9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29" t="s">
        <v>30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7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9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29" t="s">
        <v>30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7"/>
      <c r="J22" s="44"/>
      <c r="K22" s="48"/>
    </row>
    <row r="23" s="1" customFormat="1" ht="14.4" customHeight="1">
      <c r="B23" s="43"/>
      <c r="C23" s="44"/>
      <c r="D23" s="37" t="s">
        <v>35</v>
      </c>
      <c r="E23" s="44"/>
      <c r="F23" s="44"/>
      <c r="G23" s="44"/>
      <c r="H23" s="44"/>
      <c r="I23" s="127"/>
      <c r="J23" s="44"/>
      <c r="K23" s="48"/>
    </row>
    <row r="24" s="6" customFormat="1" ht="16.5" customHeight="1">
      <c r="B24" s="131"/>
      <c r="C24" s="132"/>
      <c r="D24" s="132"/>
      <c r="E24" s="41" t="s">
        <v>5</v>
      </c>
      <c r="F24" s="41"/>
      <c r="G24" s="41"/>
      <c r="H24" s="41"/>
      <c r="I24" s="133"/>
      <c r="J24" s="132"/>
      <c r="K24" s="134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7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5"/>
      <c r="J26" s="79"/>
      <c r="K26" s="136"/>
    </row>
    <row r="27" s="1" customFormat="1" ht="25.44" customHeight="1">
      <c r="B27" s="43"/>
      <c r="C27" s="44"/>
      <c r="D27" s="137" t="s">
        <v>36</v>
      </c>
      <c r="E27" s="44"/>
      <c r="F27" s="44"/>
      <c r="G27" s="44"/>
      <c r="H27" s="44"/>
      <c r="I27" s="127"/>
      <c r="J27" s="138">
        <f>ROUND(J78,2)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5"/>
      <c r="J28" s="79"/>
      <c r="K28" s="136"/>
    </row>
    <row r="29" s="1" customFormat="1" ht="14.4" customHeight="1">
      <c r="B29" s="43"/>
      <c r="C29" s="44"/>
      <c r="D29" s="44"/>
      <c r="E29" s="44"/>
      <c r="F29" s="49" t="s">
        <v>38</v>
      </c>
      <c r="G29" s="44"/>
      <c r="H29" s="44"/>
      <c r="I29" s="139" t="s">
        <v>37</v>
      </c>
      <c r="J29" s="49" t="s">
        <v>39</v>
      </c>
      <c r="K29" s="48"/>
    </row>
    <row r="30" s="1" customFormat="1" ht="14.4" customHeight="1">
      <c r="B30" s="43"/>
      <c r="C30" s="44"/>
      <c r="D30" s="52" t="s">
        <v>40</v>
      </c>
      <c r="E30" s="52" t="s">
        <v>41</v>
      </c>
      <c r="F30" s="140">
        <f>ROUND(SUM(BE78:BE130), 2)</f>
        <v>0</v>
      </c>
      <c r="G30" s="44"/>
      <c r="H30" s="44"/>
      <c r="I30" s="141">
        <v>0.20999999999999999</v>
      </c>
      <c r="J30" s="140">
        <f>ROUND(ROUND((SUM(BE78:BE130)), 2)*I30, 2)</f>
        <v>0</v>
      </c>
      <c r="K30" s="48"/>
    </row>
    <row r="31" s="1" customFormat="1" ht="14.4" customHeight="1">
      <c r="B31" s="43"/>
      <c r="C31" s="44"/>
      <c r="D31" s="44"/>
      <c r="E31" s="52" t="s">
        <v>42</v>
      </c>
      <c r="F31" s="140">
        <f>ROUND(SUM(BF78:BF130), 2)</f>
        <v>0</v>
      </c>
      <c r="G31" s="44"/>
      <c r="H31" s="44"/>
      <c r="I31" s="141">
        <v>0.14999999999999999</v>
      </c>
      <c r="J31" s="140">
        <f>ROUND(ROUND((SUM(BF78:BF130)),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43</v>
      </c>
      <c r="F32" s="140">
        <f>ROUND(SUM(BG78:BG130), 2)</f>
        <v>0</v>
      </c>
      <c r="G32" s="44"/>
      <c r="H32" s="44"/>
      <c r="I32" s="141">
        <v>0.20999999999999999</v>
      </c>
      <c r="J32" s="140">
        <v>0</v>
      </c>
      <c r="K32" s="48"/>
    </row>
    <row r="33" hidden="1" s="1" customFormat="1" ht="14.4" customHeight="1">
      <c r="B33" s="43"/>
      <c r="C33" s="44"/>
      <c r="D33" s="44"/>
      <c r="E33" s="52" t="s">
        <v>44</v>
      </c>
      <c r="F33" s="140">
        <f>ROUND(SUM(BH78:BH130), 2)</f>
        <v>0</v>
      </c>
      <c r="G33" s="44"/>
      <c r="H33" s="44"/>
      <c r="I33" s="141">
        <v>0.14999999999999999</v>
      </c>
      <c r="J33" s="140">
        <v>0</v>
      </c>
      <c r="K33" s="48"/>
    </row>
    <row r="34" hidden="1" s="1" customFormat="1" ht="14.4" customHeight="1">
      <c r="B34" s="43"/>
      <c r="C34" s="44"/>
      <c r="D34" s="44"/>
      <c r="E34" s="52" t="s">
        <v>45</v>
      </c>
      <c r="F34" s="140">
        <f>ROUND(SUM(BI78:BI130), 2)</f>
        <v>0</v>
      </c>
      <c r="G34" s="44"/>
      <c r="H34" s="44"/>
      <c r="I34" s="141">
        <v>0</v>
      </c>
      <c r="J34" s="140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7"/>
      <c r="J35" s="44"/>
      <c r="K35" s="48"/>
    </row>
    <row r="36" s="1" customFormat="1" ht="25.44" customHeight="1">
      <c r="B36" s="43"/>
      <c r="C36" s="142"/>
      <c r="D36" s="143" t="s">
        <v>46</v>
      </c>
      <c r="E36" s="85"/>
      <c r="F36" s="85"/>
      <c r="G36" s="144" t="s">
        <v>47</v>
      </c>
      <c r="H36" s="145" t="s">
        <v>48</v>
      </c>
      <c r="I36" s="146"/>
      <c r="J36" s="147">
        <f>SUM(J27:J34)</f>
        <v>0</v>
      </c>
      <c r="K36" s="148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9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50"/>
      <c r="J41" s="68"/>
      <c r="K41" s="151"/>
    </row>
    <row r="42" s="1" customFormat="1" ht="36.96" customHeight="1">
      <c r="B42" s="43"/>
      <c r="C42" s="27" t="s">
        <v>98</v>
      </c>
      <c r="D42" s="44"/>
      <c r="E42" s="44"/>
      <c r="F42" s="44"/>
      <c r="G42" s="44"/>
      <c r="H42" s="44"/>
      <c r="I42" s="127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7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7"/>
      <c r="J44" s="44"/>
      <c r="K44" s="48"/>
    </row>
    <row r="45" s="1" customFormat="1" ht="16.5" customHeight="1">
      <c r="B45" s="43"/>
      <c r="C45" s="44"/>
      <c r="D45" s="44"/>
      <c r="E45" s="126" t="str">
        <f>E7</f>
        <v>Údržba, opravy a odstraňování závad u ST Brno</v>
      </c>
      <c r="F45" s="37"/>
      <c r="G45" s="37"/>
      <c r="H45" s="37"/>
      <c r="I45" s="127"/>
      <c r="J45" s="44"/>
      <c r="K45" s="48"/>
    </row>
    <row r="46" s="1" customFormat="1" ht="14.4" customHeight="1">
      <c r="B46" s="43"/>
      <c r="C46" s="37" t="s">
        <v>96</v>
      </c>
      <c r="D46" s="44"/>
      <c r="E46" s="44"/>
      <c r="F46" s="44"/>
      <c r="G46" s="44"/>
      <c r="H46" s="44"/>
      <c r="I46" s="127"/>
      <c r="J46" s="44"/>
      <c r="K46" s="48"/>
    </row>
    <row r="47" s="1" customFormat="1" ht="17.25" customHeight="1">
      <c r="B47" s="43"/>
      <c r="C47" s="44"/>
      <c r="D47" s="44"/>
      <c r="E47" s="128" t="str">
        <f>E9</f>
        <v>01.2 - Práce žel. spodek</v>
      </c>
      <c r="F47" s="44"/>
      <c r="G47" s="44"/>
      <c r="H47" s="44"/>
      <c r="I47" s="127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7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ST Brno</v>
      </c>
      <c r="G49" s="44"/>
      <c r="H49" s="44"/>
      <c r="I49" s="129" t="s">
        <v>25</v>
      </c>
      <c r="J49" s="130" t="str">
        <f>IF(J12="","",J12)</f>
        <v>28. 10. 2018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7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29" t="s">
        <v>33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7"/>
      <c r="J52" s="152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7"/>
      <c r="J53" s="44"/>
      <c r="K53" s="48"/>
    </row>
    <row r="54" s="1" customFormat="1" ht="29.28" customHeight="1">
      <c r="B54" s="43"/>
      <c r="C54" s="153" t="s">
        <v>99</v>
      </c>
      <c r="D54" s="142"/>
      <c r="E54" s="142"/>
      <c r="F54" s="142"/>
      <c r="G54" s="142"/>
      <c r="H54" s="142"/>
      <c r="I54" s="154"/>
      <c r="J54" s="155" t="s">
        <v>100</v>
      </c>
      <c r="K54" s="156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7"/>
      <c r="J55" s="44"/>
      <c r="K55" s="48"/>
    </row>
    <row r="56" s="1" customFormat="1" ht="29.28" customHeight="1">
      <c r="B56" s="43"/>
      <c r="C56" s="157" t="s">
        <v>101</v>
      </c>
      <c r="D56" s="44"/>
      <c r="E56" s="44"/>
      <c r="F56" s="44"/>
      <c r="G56" s="44"/>
      <c r="H56" s="44"/>
      <c r="I56" s="127"/>
      <c r="J56" s="138">
        <f>J78</f>
        <v>0</v>
      </c>
      <c r="K56" s="48"/>
      <c r="AU56" s="21" t="s">
        <v>102</v>
      </c>
    </row>
    <row r="57" s="7" customFormat="1" ht="24.96" customHeight="1">
      <c r="B57" s="158"/>
      <c r="C57" s="159"/>
      <c r="D57" s="160" t="s">
        <v>103</v>
      </c>
      <c r="E57" s="161"/>
      <c r="F57" s="161"/>
      <c r="G57" s="161"/>
      <c r="H57" s="161"/>
      <c r="I57" s="162"/>
      <c r="J57" s="163">
        <f>J79</f>
        <v>0</v>
      </c>
      <c r="K57" s="164"/>
    </row>
    <row r="58" s="8" customFormat="1" ht="19.92" customHeight="1">
      <c r="B58" s="165"/>
      <c r="C58" s="166"/>
      <c r="D58" s="167" t="s">
        <v>104</v>
      </c>
      <c r="E58" s="168"/>
      <c r="F58" s="168"/>
      <c r="G58" s="168"/>
      <c r="H58" s="168"/>
      <c r="I58" s="169"/>
      <c r="J58" s="170">
        <f>J80</f>
        <v>0</v>
      </c>
      <c r="K58" s="171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27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49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50"/>
      <c r="J64" s="68"/>
      <c r="K64" s="68"/>
      <c r="L64" s="43"/>
    </row>
    <row r="65" s="1" customFormat="1" ht="36.96" customHeight="1">
      <c r="B65" s="43"/>
      <c r="C65" s="69" t="s">
        <v>106</v>
      </c>
      <c r="L65" s="43"/>
    </row>
    <row r="66" s="1" customFormat="1" ht="6.96" customHeight="1">
      <c r="B66" s="43"/>
      <c r="L66" s="43"/>
    </row>
    <row r="67" s="1" customFormat="1" ht="14.4" customHeight="1">
      <c r="B67" s="43"/>
      <c r="C67" s="71" t="s">
        <v>19</v>
      </c>
      <c r="L67" s="43"/>
    </row>
    <row r="68" s="1" customFormat="1" ht="16.5" customHeight="1">
      <c r="B68" s="43"/>
      <c r="E68" s="172" t="str">
        <f>E7</f>
        <v>Údržba, opravy a odstraňování závad u ST Brno</v>
      </c>
      <c r="F68" s="71"/>
      <c r="G68" s="71"/>
      <c r="H68" s="71"/>
      <c r="L68" s="43"/>
    </row>
    <row r="69" s="1" customFormat="1" ht="14.4" customHeight="1">
      <c r="B69" s="43"/>
      <c r="C69" s="71" t="s">
        <v>96</v>
      </c>
      <c r="L69" s="43"/>
    </row>
    <row r="70" s="1" customFormat="1" ht="17.25" customHeight="1">
      <c r="B70" s="43"/>
      <c r="E70" s="74" t="str">
        <f>E9</f>
        <v>01.2 - Práce žel. spodek</v>
      </c>
      <c r="F70" s="1"/>
      <c r="G70" s="1"/>
      <c r="H70" s="1"/>
      <c r="L70" s="43"/>
    </row>
    <row r="71" s="1" customFormat="1" ht="6.96" customHeight="1">
      <c r="B71" s="43"/>
      <c r="L71" s="43"/>
    </row>
    <row r="72" s="1" customFormat="1" ht="18" customHeight="1">
      <c r="B72" s="43"/>
      <c r="C72" s="71" t="s">
        <v>23</v>
      </c>
      <c r="F72" s="173" t="str">
        <f>F12</f>
        <v>ST Brno</v>
      </c>
      <c r="I72" s="174" t="s">
        <v>25</v>
      </c>
      <c r="J72" s="76" t="str">
        <f>IF(J12="","",J12)</f>
        <v>28. 10. 2018</v>
      </c>
      <c r="L72" s="43"/>
    </row>
    <row r="73" s="1" customFormat="1" ht="6.96" customHeight="1">
      <c r="B73" s="43"/>
      <c r="L73" s="43"/>
    </row>
    <row r="74" s="1" customFormat="1">
      <c r="B74" s="43"/>
      <c r="C74" s="71" t="s">
        <v>27</v>
      </c>
      <c r="F74" s="173" t="str">
        <f>E15</f>
        <v xml:space="preserve"> </v>
      </c>
      <c r="I74" s="174" t="s">
        <v>33</v>
      </c>
      <c r="J74" s="173" t="str">
        <f>E21</f>
        <v xml:space="preserve"> </v>
      </c>
      <c r="L74" s="43"/>
    </row>
    <row r="75" s="1" customFormat="1" ht="14.4" customHeight="1">
      <c r="B75" s="43"/>
      <c r="C75" s="71" t="s">
        <v>31</v>
      </c>
      <c r="F75" s="173" t="str">
        <f>IF(E18="","",E18)</f>
        <v/>
      </c>
      <c r="L75" s="43"/>
    </row>
    <row r="76" s="1" customFormat="1" ht="10.32" customHeight="1">
      <c r="B76" s="43"/>
      <c r="L76" s="43"/>
    </row>
    <row r="77" s="9" customFormat="1" ht="29.28" customHeight="1">
      <c r="B77" s="175"/>
      <c r="C77" s="176" t="s">
        <v>107</v>
      </c>
      <c r="D77" s="177" t="s">
        <v>55</v>
      </c>
      <c r="E77" s="177" t="s">
        <v>51</v>
      </c>
      <c r="F77" s="177" t="s">
        <v>108</v>
      </c>
      <c r="G77" s="177" t="s">
        <v>109</v>
      </c>
      <c r="H77" s="177" t="s">
        <v>110</v>
      </c>
      <c r="I77" s="178" t="s">
        <v>111</v>
      </c>
      <c r="J77" s="177" t="s">
        <v>100</v>
      </c>
      <c r="K77" s="179" t="s">
        <v>112</v>
      </c>
      <c r="L77" s="175"/>
      <c r="M77" s="89" t="s">
        <v>113</v>
      </c>
      <c r="N77" s="90" t="s">
        <v>40</v>
      </c>
      <c r="O77" s="90" t="s">
        <v>114</v>
      </c>
      <c r="P77" s="90" t="s">
        <v>115</v>
      </c>
      <c r="Q77" s="90" t="s">
        <v>116</v>
      </c>
      <c r="R77" s="90" t="s">
        <v>117</v>
      </c>
      <c r="S77" s="90" t="s">
        <v>118</v>
      </c>
      <c r="T77" s="91" t="s">
        <v>119</v>
      </c>
    </row>
    <row r="78" s="1" customFormat="1" ht="29.28" customHeight="1">
      <c r="B78" s="43"/>
      <c r="C78" s="93" t="s">
        <v>101</v>
      </c>
      <c r="J78" s="180">
        <f>BK78</f>
        <v>0</v>
      </c>
      <c r="L78" s="43"/>
      <c r="M78" s="92"/>
      <c r="N78" s="79"/>
      <c r="O78" s="79"/>
      <c r="P78" s="181">
        <f>P79</f>
        <v>0</v>
      </c>
      <c r="Q78" s="79"/>
      <c r="R78" s="181">
        <f>R79</f>
        <v>0</v>
      </c>
      <c r="S78" s="79"/>
      <c r="T78" s="182">
        <f>T79</f>
        <v>0</v>
      </c>
      <c r="AT78" s="21" t="s">
        <v>69</v>
      </c>
      <c r="AU78" s="21" t="s">
        <v>102</v>
      </c>
      <c r="BK78" s="183">
        <f>BK79</f>
        <v>0</v>
      </c>
    </row>
    <row r="79" s="10" customFormat="1" ht="37.44" customHeight="1">
      <c r="B79" s="184"/>
      <c r="D79" s="185" t="s">
        <v>69</v>
      </c>
      <c r="E79" s="186" t="s">
        <v>120</v>
      </c>
      <c r="F79" s="186" t="s">
        <v>121</v>
      </c>
      <c r="I79" s="187"/>
      <c r="J79" s="188">
        <f>BK79</f>
        <v>0</v>
      </c>
      <c r="L79" s="184"/>
      <c r="M79" s="189"/>
      <c r="N79" s="190"/>
      <c r="O79" s="190"/>
      <c r="P79" s="191">
        <f>P80</f>
        <v>0</v>
      </c>
      <c r="Q79" s="190"/>
      <c r="R79" s="191">
        <f>R80</f>
        <v>0</v>
      </c>
      <c r="S79" s="190"/>
      <c r="T79" s="192">
        <f>T80</f>
        <v>0</v>
      </c>
      <c r="AR79" s="185" t="s">
        <v>78</v>
      </c>
      <c r="AT79" s="193" t="s">
        <v>69</v>
      </c>
      <c r="AU79" s="193" t="s">
        <v>70</v>
      </c>
      <c r="AY79" s="185" t="s">
        <v>122</v>
      </c>
      <c r="BK79" s="194">
        <f>BK80</f>
        <v>0</v>
      </c>
    </row>
    <row r="80" s="10" customFormat="1" ht="19.92" customHeight="1">
      <c r="B80" s="184"/>
      <c r="D80" s="185" t="s">
        <v>69</v>
      </c>
      <c r="E80" s="195" t="s">
        <v>123</v>
      </c>
      <c r="F80" s="195" t="s">
        <v>124</v>
      </c>
      <c r="I80" s="187"/>
      <c r="J80" s="196">
        <f>BK80</f>
        <v>0</v>
      </c>
      <c r="L80" s="184"/>
      <c r="M80" s="189"/>
      <c r="N80" s="190"/>
      <c r="O80" s="190"/>
      <c r="P80" s="191">
        <f>SUM(P81:P130)</f>
        <v>0</v>
      </c>
      <c r="Q80" s="190"/>
      <c r="R80" s="191">
        <f>SUM(R81:R130)</f>
        <v>0</v>
      </c>
      <c r="S80" s="190"/>
      <c r="T80" s="192">
        <f>SUM(T81:T130)</f>
        <v>0</v>
      </c>
      <c r="AR80" s="185" t="s">
        <v>78</v>
      </c>
      <c r="AT80" s="193" t="s">
        <v>69</v>
      </c>
      <c r="AU80" s="193" t="s">
        <v>78</v>
      </c>
      <c r="AY80" s="185" t="s">
        <v>122</v>
      </c>
      <c r="BK80" s="194">
        <f>SUM(BK81:BK130)</f>
        <v>0</v>
      </c>
    </row>
    <row r="81" s="1" customFormat="1" ht="38.25" customHeight="1">
      <c r="B81" s="197"/>
      <c r="C81" s="198" t="s">
        <v>78</v>
      </c>
      <c r="D81" s="198" t="s">
        <v>125</v>
      </c>
      <c r="E81" s="199" t="s">
        <v>1031</v>
      </c>
      <c r="F81" s="200" t="s">
        <v>1032</v>
      </c>
      <c r="G81" s="201" t="s">
        <v>134</v>
      </c>
      <c r="H81" s="202">
        <v>50</v>
      </c>
      <c r="I81" s="203"/>
      <c r="J81" s="204">
        <f>ROUND(I81*H81,2)</f>
        <v>0</v>
      </c>
      <c r="K81" s="200" t="s">
        <v>129</v>
      </c>
      <c r="L81" s="43"/>
      <c r="M81" s="205" t="s">
        <v>5</v>
      </c>
      <c r="N81" s="206" t="s">
        <v>41</v>
      </c>
      <c r="O81" s="44"/>
      <c r="P81" s="207">
        <f>O81*H81</f>
        <v>0</v>
      </c>
      <c r="Q81" s="207">
        <v>0</v>
      </c>
      <c r="R81" s="207">
        <f>Q81*H81</f>
        <v>0</v>
      </c>
      <c r="S81" s="207">
        <v>0</v>
      </c>
      <c r="T81" s="208">
        <f>S81*H81</f>
        <v>0</v>
      </c>
      <c r="AR81" s="21" t="s">
        <v>130</v>
      </c>
      <c r="AT81" s="21" t="s">
        <v>125</v>
      </c>
      <c r="AU81" s="21" t="s">
        <v>80</v>
      </c>
      <c r="AY81" s="21" t="s">
        <v>122</v>
      </c>
      <c r="BE81" s="209">
        <f>IF(N81="základní",J81,0)</f>
        <v>0</v>
      </c>
      <c r="BF81" s="209">
        <f>IF(N81="snížená",J81,0)</f>
        <v>0</v>
      </c>
      <c r="BG81" s="209">
        <f>IF(N81="zákl. přenesená",J81,0)</f>
        <v>0</v>
      </c>
      <c r="BH81" s="209">
        <f>IF(N81="sníž. přenesená",J81,0)</f>
        <v>0</v>
      </c>
      <c r="BI81" s="209">
        <f>IF(N81="nulová",J81,0)</f>
        <v>0</v>
      </c>
      <c r="BJ81" s="21" t="s">
        <v>78</v>
      </c>
      <c r="BK81" s="209">
        <f>ROUND(I81*H81,2)</f>
        <v>0</v>
      </c>
      <c r="BL81" s="21" t="s">
        <v>130</v>
      </c>
      <c r="BM81" s="21" t="s">
        <v>1033</v>
      </c>
    </row>
    <row r="82" s="1" customFormat="1" ht="38.25" customHeight="1">
      <c r="B82" s="197"/>
      <c r="C82" s="198" t="s">
        <v>80</v>
      </c>
      <c r="D82" s="198" t="s">
        <v>125</v>
      </c>
      <c r="E82" s="199" t="s">
        <v>1034</v>
      </c>
      <c r="F82" s="200" t="s">
        <v>1035</v>
      </c>
      <c r="G82" s="201" t="s">
        <v>134</v>
      </c>
      <c r="H82" s="202">
        <v>50</v>
      </c>
      <c r="I82" s="203"/>
      <c r="J82" s="204">
        <f>ROUND(I82*H82,2)</f>
        <v>0</v>
      </c>
      <c r="K82" s="200" t="s">
        <v>129</v>
      </c>
      <c r="L82" s="43"/>
      <c r="M82" s="205" t="s">
        <v>5</v>
      </c>
      <c r="N82" s="206" t="s">
        <v>41</v>
      </c>
      <c r="O82" s="4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AR82" s="21" t="s">
        <v>130</v>
      </c>
      <c r="AT82" s="21" t="s">
        <v>125</v>
      </c>
      <c r="AU82" s="21" t="s">
        <v>80</v>
      </c>
      <c r="AY82" s="21" t="s">
        <v>122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21" t="s">
        <v>78</v>
      </c>
      <c r="BK82" s="209">
        <f>ROUND(I82*H82,2)</f>
        <v>0</v>
      </c>
      <c r="BL82" s="21" t="s">
        <v>130</v>
      </c>
      <c r="BM82" s="21" t="s">
        <v>1036</v>
      </c>
    </row>
    <row r="83" s="1" customFormat="1" ht="38.25" customHeight="1">
      <c r="B83" s="197"/>
      <c r="C83" s="198" t="s">
        <v>136</v>
      </c>
      <c r="D83" s="198" t="s">
        <v>125</v>
      </c>
      <c r="E83" s="199" t="s">
        <v>1037</v>
      </c>
      <c r="F83" s="200" t="s">
        <v>1038</v>
      </c>
      <c r="G83" s="201" t="s">
        <v>139</v>
      </c>
      <c r="H83" s="202">
        <v>100</v>
      </c>
      <c r="I83" s="203"/>
      <c r="J83" s="204">
        <f>ROUND(I83*H83,2)</f>
        <v>0</v>
      </c>
      <c r="K83" s="200" t="s">
        <v>129</v>
      </c>
      <c r="L83" s="43"/>
      <c r="M83" s="205" t="s">
        <v>5</v>
      </c>
      <c r="N83" s="206" t="s">
        <v>41</v>
      </c>
      <c r="O83" s="44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AR83" s="21" t="s">
        <v>130</v>
      </c>
      <c r="AT83" s="21" t="s">
        <v>125</v>
      </c>
      <c r="AU83" s="21" t="s">
        <v>80</v>
      </c>
      <c r="AY83" s="21" t="s">
        <v>122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21" t="s">
        <v>78</v>
      </c>
      <c r="BK83" s="209">
        <f>ROUND(I83*H83,2)</f>
        <v>0</v>
      </c>
      <c r="BL83" s="21" t="s">
        <v>130</v>
      </c>
      <c r="BM83" s="21" t="s">
        <v>1039</v>
      </c>
    </row>
    <row r="84" s="1" customFormat="1" ht="38.25" customHeight="1">
      <c r="B84" s="197"/>
      <c r="C84" s="198" t="s">
        <v>130</v>
      </c>
      <c r="D84" s="198" t="s">
        <v>125</v>
      </c>
      <c r="E84" s="199" t="s">
        <v>1040</v>
      </c>
      <c r="F84" s="200" t="s">
        <v>1041</v>
      </c>
      <c r="G84" s="201" t="s">
        <v>139</v>
      </c>
      <c r="H84" s="202">
        <v>100</v>
      </c>
      <c r="I84" s="203"/>
      <c r="J84" s="204">
        <f>ROUND(I84*H84,2)</f>
        <v>0</v>
      </c>
      <c r="K84" s="200" t="s">
        <v>129</v>
      </c>
      <c r="L84" s="43"/>
      <c r="M84" s="205" t="s">
        <v>5</v>
      </c>
      <c r="N84" s="206" t="s">
        <v>41</v>
      </c>
      <c r="O84" s="4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AR84" s="21" t="s">
        <v>130</v>
      </c>
      <c r="AT84" s="21" t="s">
        <v>125</v>
      </c>
      <c r="AU84" s="21" t="s">
        <v>80</v>
      </c>
      <c r="AY84" s="21" t="s">
        <v>122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21" t="s">
        <v>78</v>
      </c>
      <c r="BK84" s="209">
        <f>ROUND(I84*H84,2)</f>
        <v>0</v>
      </c>
      <c r="BL84" s="21" t="s">
        <v>130</v>
      </c>
      <c r="BM84" s="21" t="s">
        <v>1042</v>
      </c>
    </row>
    <row r="85" s="1" customFormat="1" ht="51" customHeight="1">
      <c r="B85" s="197"/>
      <c r="C85" s="198" t="s">
        <v>123</v>
      </c>
      <c r="D85" s="198" t="s">
        <v>125</v>
      </c>
      <c r="E85" s="199" t="s">
        <v>1043</v>
      </c>
      <c r="F85" s="200" t="s">
        <v>1044</v>
      </c>
      <c r="G85" s="201" t="s">
        <v>134</v>
      </c>
      <c r="H85" s="202">
        <v>50</v>
      </c>
      <c r="I85" s="203"/>
      <c r="J85" s="204">
        <f>ROUND(I85*H85,2)</f>
        <v>0</v>
      </c>
      <c r="K85" s="200" t="s">
        <v>129</v>
      </c>
      <c r="L85" s="43"/>
      <c r="M85" s="205" t="s">
        <v>5</v>
      </c>
      <c r="N85" s="206" t="s">
        <v>41</v>
      </c>
      <c r="O85" s="4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AR85" s="21" t="s">
        <v>130</v>
      </c>
      <c r="AT85" s="21" t="s">
        <v>125</v>
      </c>
      <c r="AU85" s="21" t="s">
        <v>80</v>
      </c>
      <c r="AY85" s="21" t="s">
        <v>122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21" t="s">
        <v>78</v>
      </c>
      <c r="BK85" s="209">
        <f>ROUND(I85*H85,2)</f>
        <v>0</v>
      </c>
      <c r="BL85" s="21" t="s">
        <v>130</v>
      </c>
      <c r="BM85" s="21" t="s">
        <v>1045</v>
      </c>
    </row>
    <row r="86" s="1" customFormat="1" ht="51" customHeight="1">
      <c r="B86" s="197"/>
      <c r="C86" s="198" t="s">
        <v>147</v>
      </c>
      <c r="D86" s="198" t="s">
        <v>125</v>
      </c>
      <c r="E86" s="199" t="s">
        <v>1046</v>
      </c>
      <c r="F86" s="200" t="s">
        <v>1047</v>
      </c>
      <c r="G86" s="201" t="s">
        <v>134</v>
      </c>
      <c r="H86" s="202">
        <v>50</v>
      </c>
      <c r="I86" s="203"/>
      <c r="J86" s="204">
        <f>ROUND(I86*H86,2)</f>
        <v>0</v>
      </c>
      <c r="K86" s="200" t="s">
        <v>129</v>
      </c>
      <c r="L86" s="43"/>
      <c r="M86" s="205" t="s">
        <v>5</v>
      </c>
      <c r="N86" s="206" t="s">
        <v>41</v>
      </c>
      <c r="O86" s="4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AR86" s="21" t="s">
        <v>130</v>
      </c>
      <c r="AT86" s="21" t="s">
        <v>125</v>
      </c>
      <c r="AU86" s="21" t="s">
        <v>80</v>
      </c>
      <c r="AY86" s="21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21" t="s">
        <v>78</v>
      </c>
      <c r="BK86" s="209">
        <f>ROUND(I86*H86,2)</f>
        <v>0</v>
      </c>
      <c r="BL86" s="21" t="s">
        <v>130</v>
      </c>
      <c r="BM86" s="21" t="s">
        <v>1048</v>
      </c>
    </row>
    <row r="87" s="1" customFormat="1" ht="51" customHeight="1">
      <c r="B87" s="197"/>
      <c r="C87" s="198" t="s">
        <v>151</v>
      </c>
      <c r="D87" s="198" t="s">
        <v>125</v>
      </c>
      <c r="E87" s="199" t="s">
        <v>1049</v>
      </c>
      <c r="F87" s="200" t="s">
        <v>1050</v>
      </c>
      <c r="G87" s="201" t="s">
        <v>139</v>
      </c>
      <c r="H87" s="202">
        <v>100</v>
      </c>
      <c r="I87" s="203"/>
      <c r="J87" s="204">
        <f>ROUND(I87*H87,2)</f>
        <v>0</v>
      </c>
      <c r="K87" s="200" t="s">
        <v>129</v>
      </c>
      <c r="L87" s="43"/>
      <c r="M87" s="205" t="s">
        <v>5</v>
      </c>
      <c r="N87" s="206" t="s">
        <v>41</v>
      </c>
      <c r="O87" s="4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AR87" s="21" t="s">
        <v>130</v>
      </c>
      <c r="AT87" s="21" t="s">
        <v>125</v>
      </c>
      <c r="AU87" s="21" t="s">
        <v>80</v>
      </c>
      <c r="AY87" s="21" t="s">
        <v>122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21" t="s">
        <v>78</v>
      </c>
      <c r="BK87" s="209">
        <f>ROUND(I87*H87,2)</f>
        <v>0</v>
      </c>
      <c r="BL87" s="21" t="s">
        <v>130</v>
      </c>
      <c r="BM87" s="21" t="s">
        <v>1051</v>
      </c>
    </row>
    <row r="88" s="1" customFormat="1" ht="51" customHeight="1">
      <c r="B88" s="197"/>
      <c r="C88" s="198" t="s">
        <v>155</v>
      </c>
      <c r="D88" s="198" t="s">
        <v>125</v>
      </c>
      <c r="E88" s="199" t="s">
        <v>1052</v>
      </c>
      <c r="F88" s="200" t="s">
        <v>1053</v>
      </c>
      <c r="G88" s="201" t="s">
        <v>139</v>
      </c>
      <c r="H88" s="202">
        <v>100</v>
      </c>
      <c r="I88" s="203"/>
      <c r="J88" s="204">
        <f>ROUND(I88*H88,2)</f>
        <v>0</v>
      </c>
      <c r="K88" s="200" t="s">
        <v>129</v>
      </c>
      <c r="L88" s="43"/>
      <c r="M88" s="205" t="s">
        <v>5</v>
      </c>
      <c r="N88" s="206" t="s">
        <v>41</v>
      </c>
      <c r="O88" s="4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AR88" s="21" t="s">
        <v>130</v>
      </c>
      <c r="AT88" s="21" t="s">
        <v>125</v>
      </c>
      <c r="AU88" s="21" t="s">
        <v>80</v>
      </c>
      <c r="AY88" s="21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21" t="s">
        <v>78</v>
      </c>
      <c r="BK88" s="209">
        <f>ROUND(I88*H88,2)</f>
        <v>0</v>
      </c>
      <c r="BL88" s="21" t="s">
        <v>130</v>
      </c>
      <c r="BM88" s="21" t="s">
        <v>1054</v>
      </c>
    </row>
    <row r="89" s="1" customFormat="1" ht="38.25" customHeight="1">
      <c r="B89" s="197"/>
      <c r="C89" s="198" t="s">
        <v>159</v>
      </c>
      <c r="D89" s="198" t="s">
        <v>125</v>
      </c>
      <c r="E89" s="199" t="s">
        <v>1055</v>
      </c>
      <c r="F89" s="200" t="s">
        <v>1056</v>
      </c>
      <c r="G89" s="201" t="s">
        <v>134</v>
      </c>
      <c r="H89" s="202">
        <v>50</v>
      </c>
      <c r="I89" s="203"/>
      <c r="J89" s="204">
        <f>ROUND(I89*H89,2)</f>
        <v>0</v>
      </c>
      <c r="K89" s="200" t="s">
        <v>129</v>
      </c>
      <c r="L89" s="43"/>
      <c r="M89" s="205" t="s">
        <v>5</v>
      </c>
      <c r="N89" s="206" t="s">
        <v>41</v>
      </c>
      <c r="O89" s="4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21" t="s">
        <v>130</v>
      </c>
      <c r="AT89" s="21" t="s">
        <v>125</v>
      </c>
      <c r="AU89" s="21" t="s">
        <v>80</v>
      </c>
      <c r="AY89" s="21" t="s">
        <v>122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21" t="s">
        <v>78</v>
      </c>
      <c r="BK89" s="209">
        <f>ROUND(I89*H89,2)</f>
        <v>0</v>
      </c>
      <c r="BL89" s="21" t="s">
        <v>130</v>
      </c>
      <c r="BM89" s="21" t="s">
        <v>1057</v>
      </c>
    </row>
    <row r="90" s="1" customFormat="1" ht="38.25" customHeight="1">
      <c r="B90" s="197"/>
      <c r="C90" s="198" t="s">
        <v>163</v>
      </c>
      <c r="D90" s="198" t="s">
        <v>125</v>
      </c>
      <c r="E90" s="199" t="s">
        <v>1058</v>
      </c>
      <c r="F90" s="200" t="s">
        <v>1059</v>
      </c>
      <c r="G90" s="201" t="s">
        <v>134</v>
      </c>
      <c r="H90" s="202">
        <v>50</v>
      </c>
      <c r="I90" s="203"/>
      <c r="J90" s="204">
        <f>ROUND(I90*H90,2)</f>
        <v>0</v>
      </c>
      <c r="K90" s="200" t="s">
        <v>129</v>
      </c>
      <c r="L90" s="43"/>
      <c r="M90" s="205" t="s">
        <v>5</v>
      </c>
      <c r="N90" s="206" t="s">
        <v>41</v>
      </c>
      <c r="O90" s="4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21" t="s">
        <v>130</v>
      </c>
      <c r="AT90" s="21" t="s">
        <v>125</v>
      </c>
      <c r="AU90" s="21" t="s">
        <v>80</v>
      </c>
      <c r="AY90" s="21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1" t="s">
        <v>78</v>
      </c>
      <c r="BK90" s="209">
        <f>ROUND(I90*H90,2)</f>
        <v>0</v>
      </c>
      <c r="BL90" s="21" t="s">
        <v>130</v>
      </c>
      <c r="BM90" s="21" t="s">
        <v>1060</v>
      </c>
    </row>
    <row r="91" s="1" customFormat="1" ht="38.25" customHeight="1">
      <c r="B91" s="197"/>
      <c r="C91" s="198" t="s">
        <v>167</v>
      </c>
      <c r="D91" s="198" t="s">
        <v>125</v>
      </c>
      <c r="E91" s="199" t="s">
        <v>1061</v>
      </c>
      <c r="F91" s="200" t="s">
        <v>1062</v>
      </c>
      <c r="G91" s="201" t="s">
        <v>134</v>
      </c>
      <c r="H91" s="202">
        <v>50</v>
      </c>
      <c r="I91" s="203"/>
      <c r="J91" s="204">
        <f>ROUND(I91*H91,2)</f>
        <v>0</v>
      </c>
      <c r="K91" s="200" t="s">
        <v>129</v>
      </c>
      <c r="L91" s="43"/>
      <c r="M91" s="205" t="s">
        <v>5</v>
      </c>
      <c r="N91" s="206" t="s">
        <v>41</v>
      </c>
      <c r="O91" s="4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1" t="s">
        <v>130</v>
      </c>
      <c r="AT91" s="21" t="s">
        <v>125</v>
      </c>
      <c r="AU91" s="21" t="s">
        <v>80</v>
      </c>
      <c r="AY91" s="21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1" t="s">
        <v>78</v>
      </c>
      <c r="BK91" s="209">
        <f>ROUND(I91*H91,2)</f>
        <v>0</v>
      </c>
      <c r="BL91" s="21" t="s">
        <v>130</v>
      </c>
      <c r="BM91" s="21" t="s">
        <v>1063</v>
      </c>
    </row>
    <row r="92" s="1" customFormat="1" ht="38.25" customHeight="1">
      <c r="B92" s="197"/>
      <c r="C92" s="198" t="s">
        <v>172</v>
      </c>
      <c r="D92" s="198" t="s">
        <v>125</v>
      </c>
      <c r="E92" s="199" t="s">
        <v>1064</v>
      </c>
      <c r="F92" s="200" t="s">
        <v>1065</v>
      </c>
      <c r="G92" s="201" t="s">
        <v>134</v>
      </c>
      <c r="H92" s="202">
        <v>50</v>
      </c>
      <c r="I92" s="203"/>
      <c r="J92" s="204">
        <f>ROUND(I92*H92,2)</f>
        <v>0</v>
      </c>
      <c r="K92" s="200" t="s">
        <v>129</v>
      </c>
      <c r="L92" s="43"/>
      <c r="M92" s="205" t="s">
        <v>5</v>
      </c>
      <c r="N92" s="206" t="s">
        <v>41</v>
      </c>
      <c r="O92" s="4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21" t="s">
        <v>130</v>
      </c>
      <c r="AT92" s="21" t="s">
        <v>125</v>
      </c>
      <c r="AU92" s="21" t="s">
        <v>80</v>
      </c>
      <c r="AY92" s="21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1" t="s">
        <v>78</v>
      </c>
      <c r="BK92" s="209">
        <f>ROUND(I92*H92,2)</f>
        <v>0</v>
      </c>
      <c r="BL92" s="21" t="s">
        <v>130</v>
      </c>
      <c r="BM92" s="21" t="s">
        <v>1066</v>
      </c>
    </row>
    <row r="93" s="1" customFormat="1" ht="51" customHeight="1">
      <c r="B93" s="197"/>
      <c r="C93" s="198" t="s">
        <v>176</v>
      </c>
      <c r="D93" s="198" t="s">
        <v>125</v>
      </c>
      <c r="E93" s="199" t="s">
        <v>1067</v>
      </c>
      <c r="F93" s="200" t="s">
        <v>1068</v>
      </c>
      <c r="G93" s="201" t="s">
        <v>170</v>
      </c>
      <c r="H93" s="202">
        <v>100</v>
      </c>
      <c r="I93" s="203"/>
      <c r="J93" s="204">
        <f>ROUND(I93*H93,2)</f>
        <v>0</v>
      </c>
      <c r="K93" s="200" t="s">
        <v>129</v>
      </c>
      <c r="L93" s="43"/>
      <c r="M93" s="205" t="s">
        <v>5</v>
      </c>
      <c r="N93" s="206" t="s">
        <v>41</v>
      </c>
      <c r="O93" s="4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21" t="s">
        <v>130</v>
      </c>
      <c r="AT93" s="21" t="s">
        <v>125</v>
      </c>
      <c r="AU93" s="21" t="s">
        <v>80</v>
      </c>
      <c r="AY93" s="21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1" t="s">
        <v>78</v>
      </c>
      <c r="BK93" s="209">
        <f>ROUND(I93*H93,2)</f>
        <v>0</v>
      </c>
      <c r="BL93" s="21" t="s">
        <v>130</v>
      </c>
      <c r="BM93" s="21" t="s">
        <v>1069</v>
      </c>
    </row>
    <row r="94" s="1" customFormat="1" ht="51" customHeight="1">
      <c r="B94" s="197"/>
      <c r="C94" s="198" t="s">
        <v>180</v>
      </c>
      <c r="D94" s="198" t="s">
        <v>125</v>
      </c>
      <c r="E94" s="199" t="s">
        <v>1070</v>
      </c>
      <c r="F94" s="200" t="s">
        <v>1071</v>
      </c>
      <c r="G94" s="201" t="s">
        <v>170</v>
      </c>
      <c r="H94" s="202">
        <v>100</v>
      </c>
      <c r="I94" s="203"/>
      <c r="J94" s="204">
        <f>ROUND(I94*H94,2)</f>
        <v>0</v>
      </c>
      <c r="K94" s="200" t="s">
        <v>129</v>
      </c>
      <c r="L94" s="43"/>
      <c r="M94" s="205" t="s">
        <v>5</v>
      </c>
      <c r="N94" s="206" t="s">
        <v>41</v>
      </c>
      <c r="O94" s="4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21" t="s">
        <v>130</v>
      </c>
      <c r="AT94" s="21" t="s">
        <v>125</v>
      </c>
      <c r="AU94" s="21" t="s">
        <v>80</v>
      </c>
      <c r="AY94" s="21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1" t="s">
        <v>78</v>
      </c>
      <c r="BK94" s="209">
        <f>ROUND(I94*H94,2)</f>
        <v>0</v>
      </c>
      <c r="BL94" s="21" t="s">
        <v>130</v>
      </c>
      <c r="BM94" s="21" t="s">
        <v>1072</v>
      </c>
    </row>
    <row r="95" s="1" customFormat="1" ht="51" customHeight="1">
      <c r="B95" s="197"/>
      <c r="C95" s="198" t="s">
        <v>11</v>
      </c>
      <c r="D95" s="198" t="s">
        <v>125</v>
      </c>
      <c r="E95" s="199" t="s">
        <v>1073</v>
      </c>
      <c r="F95" s="200" t="s">
        <v>1074</v>
      </c>
      <c r="G95" s="201" t="s">
        <v>170</v>
      </c>
      <c r="H95" s="202">
        <v>100</v>
      </c>
      <c r="I95" s="203"/>
      <c r="J95" s="204">
        <f>ROUND(I95*H95,2)</f>
        <v>0</v>
      </c>
      <c r="K95" s="200" t="s">
        <v>129</v>
      </c>
      <c r="L95" s="43"/>
      <c r="M95" s="205" t="s">
        <v>5</v>
      </c>
      <c r="N95" s="206" t="s">
        <v>41</v>
      </c>
      <c r="O95" s="4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1" t="s">
        <v>130</v>
      </c>
      <c r="AT95" s="21" t="s">
        <v>125</v>
      </c>
      <c r="AU95" s="21" t="s">
        <v>80</v>
      </c>
      <c r="AY95" s="21" t="s">
        <v>122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1" t="s">
        <v>78</v>
      </c>
      <c r="BK95" s="209">
        <f>ROUND(I95*H95,2)</f>
        <v>0</v>
      </c>
      <c r="BL95" s="21" t="s">
        <v>130</v>
      </c>
      <c r="BM95" s="21" t="s">
        <v>1075</v>
      </c>
    </row>
    <row r="96" s="1" customFormat="1" ht="51" customHeight="1">
      <c r="B96" s="197"/>
      <c r="C96" s="198" t="s">
        <v>187</v>
      </c>
      <c r="D96" s="198" t="s">
        <v>125</v>
      </c>
      <c r="E96" s="199" t="s">
        <v>1076</v>
      </c>
      <c r="F96" s="200" t="s">
        <v>1077</v>
      </c>
      <c r="G96" s="201" t="s">
        <v>134</v>
      </c>
      <c r="H96" s="202">
        <v>50</v>
      </c>
      <c r="I96" s="203"/>
      <c r="J96" s="204">
        <f>ROUND(I96*H96,2)</f>
        <v>0</v>
      </c>
      <c r="K96" s="200" t="s">
        <v>129</v>
      </c>
      <c r="L96" s="43"/>
      <c r="M96" s="205" t="s">
        <v>5</v>
      </c>
      <c r="N96" s="206" t="s">
        <v>41</v>
      </c>
      <c r="O96" s="4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21" t="s">
        <v>130</v>
      </c>
      <c r="AT96" s="21" t="s">
        <v>125</v>
      </c>
      <c r="AU96" s="21" t="s">
        <v>80</v>
      </c>
      <c r="AY96" s="21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1" t="s">
        <v>78</v>
      </c>
      <c r="BK96" s="209">
        <f>ROUND(I96*H96,2)</f>
        <v>0</v>
      </c>
      <c r="BL96" s="21" t="s">
        <v>130</v>
      </c>
      <c r="BM96" s="21" t="s">
        <v>1078</v>
      </c>
    </row>
    <row r="97" s="1" customFormat="1" ht="63.75" customHeight="1">
      <c r="B97" s="197"/>
      <c r="C97" s="198" t="s">
        <v>191</v>
      </c>
      <c r="D97" s="198" t="s">
        <v>125</v>
      </c>
      <c r="E97" s="199" t="s">
        <v>1079</v>
      </c>
      <c r="F97" s="200" t="s">
        <v>1080</v>
      </c>
      <c r="G97" s="201" t="s">
        <v>134</v>
      </c>
      <c r="H97" s="202">
        <v>200</v>
      </c>
      <c r="I97" s="203"/>
      <c r="J97" s="204">
        <f>ROUND(I97*H97,2)</f>
        <v>0</v>
      </c>
      <c r="K97" s="200" t="s">
        <v>129</v>
      </c>
      <c r="L97" s="43"/>
      <c r="M97" s="205" t="s">
        <v>5</v>
      </c>
      <c r="N97" s="206" t="s">
        <v>41</v>
      </c>
      <c r="O97" s="4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1" t="s">
        <v>130</v>
      </c>
      <c r="AT97" s="21" t="s">
        <v>125</v>
      </c>
      <c r="AU97" s="21" t="s">
        <v>80</v>
      </c>
      <c r="AY97" s="21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1" t="s">
        <v>78</v>
      </c>
      <c r="BK97" s="209">
        <f>ROUND(I97*H97,2)</f>
        <v>0</v>
      </c>
      <c r="BL97" s="21" t="s">
        <v>130</v>
      </c>
      <c r="BM97" s="21" t="s">
        <v>1081</v>
      </c>
    </row>
    <row r="98" s="1" customFormat="1" ht="63.75" customHeight="1">
      <c r="B98" s="197"/>
      <c r="C98" s="198" t="s">
        <v>195</v>
      </c>
      <c r="D98" s="198" t="s">
        <v>125</v>
      </c>
      <c r="E98" s="199" t="s">
        <v>1082</v>
      </c>
      <c r="F98" s="200" t="s">
        <v>1083</v>
      </c>
      <c r="G98" s="201" t="s">
        <v>134</v>
      </c>
      <c r="H98" s="202">
        <v>100</v>
      </c>
      <c r="I98" s="203"/>
      <c r="J98" s="204">
        <f>ROUND(I98*H98,2)</f>
        <v>0</v>
      </c>
      <c r="K98" s="200" t="s">
        <v>129</v>
      </c>
      <c r="L98" s="43"/>
      <c r="M98" s="205" t="s">
        <v>5</v>
      </c>
      <c r="N98" s="206" t="s">
        <v>41</v>
      </c>
      <c r="O98" s="4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1" t="s">
        <v>130</v>
      </c>
      <c r="AT98" s="21" t="s">
        <v>125</v>
      </c>
      <c r="AU98" s="21" t="s">
        <v>80</v>
      </c>
      <c r="AY98" s="21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1" t="s">
        <v>78</v>
      </c>
      <c r="BK98" s="209">
        <f>ROUND(I98*H98,2)</f>
        <v>0</v>
      </c>
      <c r="BL98" s="21" t="s">
        <v>130</v>
      </c>
      <c r="BM98" s="21" t="s">
        <v>1084</v>
      </c>
    </row>
    <row r="99" s="1" customFormat="1" ht="63.75" customHeight="1">
      <c r="B99" s="197"/>
      <c r="C99" s="198" t="s">
        <v>199</v>
      </c>
      <c r="D99" s="198" t="s">
        <v>125</v>
      </c>
      <c r="E99" s="199" t="s">
        <v>1085</v>
      </c>
      <c r="F99" s="200" t="s">
        <v>1086</v>
      </c>
      <c r="G99" s="201" t="s">
        <v>134</v>
      </c>
      <c r="H99" s="202">
        <v>20</v>
      </c>
      <c r="I99" s="203"/>
      <c r="J99" s="204">
        <f>ROUND(I99*H99,2)</f>
        <v>0</v>
      </c>
      <c r="K99" s="200" t="s">
        <v>129</v>
      </c>
      <c r="L99" s="43"/>
      <c r="M99" s="205" t="s">
        <v>5</v>
      </c>
      <c r="N99" s="206" t="s">
        <v>41</v>
      </c>
      <c r="O99" s="4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21" t="s">
        <v>130</v>
      </c>
      <c r="AT99" s="21" t="s">
        <v>125</v>
      </c>
      <c r="AU99" s="21" t="s">
        <v>80</v>
      </c>
      <c r="AY99" s="21" t="s">
        <v>122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1" t="s">
        <v>78</v>
      </c>
      <c r="BK99" s="209">
        <f>ROUND(I99*H99,2)</f>
        <v>0</v>
      </c>
      <c r="BL99" s="21" t="s">
        <v>130</v>
      </c>
      <c r="BM99" s="21" t="s">
        <v>1087</v>
      </c>
    </row>
    <row r="100" s="1" customFormat="1" ht="63.75" customHeight="1">
      <c r="B100" s="197"/>
      <c r="C100" s="198" t="s">
        <v>203</v>
      </c>
      <c r="D100" s="198" t="s">
        <v>125</v>
      </c>
      <c r="E100" s="199" t="s">
        <v>1088</v>
      </c>
      <c r="F100" s="200" t="s">
        <v>1089</v>
      </c>
      <c r="G100" s="201" t="s">
        <v>134</v>
      </c>
      <c r="H100" s="202">
        <v>20</v>
      </c>
      <c r="I100" s="203"/>
      <c r="J100" s="204">
        <f>ROUND(I100*H100,2)</f>
        <v>0</v>
      </c>
      <c r="K100" s="200" t="s">
        <v>129</v>
      </c>
      <c r="L100" s="43"/>
      <c r="M100" s="205" t="s">
        <v>5</v>
      </c>
      <c r="N100" s="206" t="s">
        <v>41</v>
      </c>
      <c r="O100" s="4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1" t="s">
        <v>130</v>
      </c>
      <c r="AT100" s="21" t="s">
        <v>125</v>
      </c>
      <c r="AU100" s="21" t="s">
        <v>80</v>
      </c>
      <c r="AY100" s="21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1" t="s">
        <v>78</v>
      </c>
      <c r="BK100" s="209">
        <f>ROUND(I100*H100,2)</f>
        <v>0</v>
      </c>
      <c r="BL100" s="21" t="s">
        <v>130</v>
      </c>
      <c r="BM100" s="21" t="s">
        <v>1090</v>
      </c>
    </row>
    <row r="101" s="1" customFormat="1" ht="51" customHeight="1">
      <c r="B101" s="197"/>
      <c r="C101" s="198" t="s">
        <v>10</v>
      </c>
      <c r="D101" s="198" t="s">
        <v>125</v>
      </c>
      <c r="E101" s="199" t="s">
        <v>1091</v>
      </c>
      <c r="F101" s="200" t="s">
        <v>1092</v>
      </c>
      <c r="G101" s="201" t="s">
        <v>139</v>
      </c>
      <c r="H101" s="202">
        <v>300</v>
      </c>
      <c r="I101" s="203"/>
      <c r="J101" s="204">
        <f>ROUND(I101*H101,2)</f>
        <v>0</v>
      </c>
      <c r="K101" s="200" t="s">
        <v>129</v>
      </c>
      <c r="L101" s="43"/>
      <c r="M101" s="205" t="s">
        <v>5</v>
      </c>
      <c r="N101" s="206" t="s">
        <v>41</v>
      </c>
      <c r="O101" s="4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21" t="s">
        <v>130</v>
      </c>
      <c r="AT101" s="21" t="s">
        <v>125</v>
      </c>
      <c r="AU101" s="21" t="s">
        <v>80</v>
      </c>
      <c r="AY101" s="21" t="s">
        <v>122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1" t="s">
        <v>78</v>
      </c>
      <c r="BK101" s="209">
        <f>ROUND(I101*H101,2)</f>
        <v>0</v>
      </c>
      <c r="BL101" s="21" t="s">
        <v>130</v>
      </c>
      <c r="BM101" s="21" t="s">
        <v>1093</v>
      </c>
    </row>
    <row r="102" s="1" customFormat="1" ht="51" customHeight="1">
      <c r="B102" s="197"/>
      <c r="C102" s="198" t="s">
        <v>210</v>
      </c>
      <c r="D102" s="198" t="s">
        <v>125</v>
      </c>
      <c r="E102" s="199" t="s">
        <v>1094</v>
      </c>
      <c r="F102" s="200" t="s">
        <v>1095</v>
      </c>
      <c r="G102" s="201" t="s">
        <v>139</v>
      </c>
      <c r="H102" s="202">
        <v>300</v>
      </c>
      <c r="I102" s="203"/>
      <c r="J102" s="204">
        <f>ROUND(I102*H102,2)</f>
        <v>0</v>
      </c>
      <c r="K102" s="200" t="s">
        <v>129</v>
      </c>
      <c r="L102" s="43"/>
      <c r="M102" s="205" t="s">
        <v>5</v>
      </c>
      <c r="N102" s="206" t="s">
        <v>41</v>
      </c>
      <c r="O102" s="4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21" t="s">
        <v>130</v>
      </c>
      <c r="AT102" s="21" t="s">
        <v>125</v>
      </c>
      <c r="AU102" s="21" t="s">
        <v>80</v>
      </c>
      <c r="AY102" s="21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1" t="s">
        <v>78</v>
      </c>
      <c r="BK102" s="209">
        <f>ROUND(I102*H102,2)</f>
        <v>0</v>
      </c>
      <c r="BL102" s="21" t="s">
        <v>130</v>
      </c>
      <c r="BM102" s="21" t="s">
        <v>1096</v>
      </c>
    </row>
    <row r="103" s="1" customFormat="1" ht="51" customHeight="1">
      <c r="B103" s="197"/>
      <c r="C103" s="198" t="s">
        <v>214</v>
      </c>
      <c r="D103" s="198" t="s">
        <v>125</v>
      </c>
      <c r="E103" s="199" t="s">
        <v>1097</v>
      </c>
      <c r="F103" s="200" t="s">
        <v>1098</v>
      </c>
      <c r="G103" s="201" t="s">
        <v>139</v>
      </c>
      <c r="H103" s="202">
        <v>300</v>
      </c>
      <c r="I103" s="203"/>
      <c r="J103" s="204">
        <f>ROUND(I103*H103,2)</f>
        <v>0</v>
      </c>
      <c r="K103" s="200" t="s">
        <v>129</v>
      </c>
      <c r="L103" s="43"/>
      <c r="M103" s="205" t="s">
        <v>5</v>
      </c>
      <c r="N103" s="206" t="s">
        <v>41</v>
      </c>
      <c r="O103" s="4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21" t="s">
        <v>130</v>
      </c>
      <c r="AT103" s="21" t="s">
        <v>125</v>
      </c>
      <c r="AU103" s="21" t="s">
        <v>80</v>
      </c>
      <c r="AY103" s="21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1" t="s">
        <v>78</v>
      </c>
      <c r="BK103" s="209">
        <f>ROUND(I103*H103,2)</f>
        <v>0</v>
      </c>
      <c r="BL103" s="21" t="s">
        <v>130</v>
      </c>
      <c r="BM103" s="21" t="s">
        <v>1099</v>
      </c>
    </row>
    <row r="104" s="1" customFormat="1" ht="51" customHeight="1">
      <c r="B104" s="197"/>
      <c r="C104" s="198" t="s">
        <v>218</v>
      </c>
      <c r="D104" s="198" t="s">
        <v>125</v>
      </c>
      <c r="E104" s="199" t="s">
        <v>1100</v>
      </c>
      <c r="F104" s="200" t="s">
        <v>1101</v>
      </c>
      <c r="G104" s="201" t="s">
        <v>139</v>
      </c>
      <c r="H104" s="202">
        <v>300</v>
      </c>
      <c r="I104" s="203"/>
      <c r="J104" s="204">
        <f>ROUND(I104*H104,2)</f>
        <v>0</v>
      </c>
      <c r="K104" s="200" t="s">
        <v>129</v>
      </c>
      <c r="L104" s="43"/>
      <c r="M104" s="205" t="s">
        <v>5</v>
      </c>
      <c r="N104" s="206" t="s">
        <v>41</v>
      </c>
      <c r="O104" s="4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21" t="s">
        <v>130</v>
      </c>
      <c r="AT104" s="21" t="s">
        <v>125</v>
      </c>
      <c r="AU104" s="21" t="s">
        <v>80</v>
      </c>
      <c r="AY104" s="21" t="s">
        <v>122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1" t="s">
        <v>78</v>
      </c>
      <c r="BK104" s="209">
        <f>ROUND(I104*H104,2)</f>
        <v>0</v>
      </c>
      <c r="BL104" s="21" t="s">
        <v>130</v>
      </c>
      <c r="BM104" s="21" t="s">
        <v>1102</v>
      </c>
    </row>
    <row r="105" s="1" customFormat="1" ht="51" customHeight="1">
      <c r="B105" s="197"/>
      <c r="C105" s="198" t="s">
        <v>222</v>
      </c>
      <c r="D105" s="198" t="s">
        <v>125</v>
      </c>
      <c r="E105" s="199" t="s">
        <v>1103</v>
      </c>
      <c r="F105" s="200" t="s">
        <v>1104</v>
      </c>
      <c r="G105" s="201" t="s">
        <v>139</v>
      </c>
      <c r="H105" s="202">
        <v>300</v>
      </c>
      <c r="I105" s="203"/>
      <c r="J105" s="204">
        <f>ROUND(I105*H105,2)</f>
        <v>0</v>
      </c>
      <c r="K105" s="200" t="s">
        <v>129</v>
      </c>
      <c r="L105" s="43"/>
      <c r="M105" s="205" t="s">
        <v>5</v>
      </c>
      <c r="N105" s="206" t="s">
        <v>41</v>
      </c>
      <c r="O105" s="4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21" t="s">
        <v>130</v>
      </c>
      <c r="AT105" s="21" t="s">
        <v>125</v>
      </c>
      <c r="AU105" s="21" t="s">
        <v>80</v>
      </c>
      <c r="AY105" s="21" t="s">
        <v>122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1" t="s">
        <v>78</v>
      </c>
      <c r="BK105" s="209">
        <f>ROUND(I105*H105,2)</f>
        <v>0</v>
      </c>
      <c r="BL105" s="21" t="s">
        <v>130</v>
      </c>
      <c r="BM105" s="21" t="s">
        <v>1105</v>
      </c>
    </row>
    <row r="106" s="1" customFormat="1" ht="51" customHeight="1">
      <c r="B106" s="197"/>
      <c r="C106" s="198" t="s">
        <v>226</v>
      </c>
      <c r="D106" s="198" t="s">
        <v>125</v>
      </c>
      <c r="E106" s="199" t="s">
        <v>1106</v>
      </c>
      <c r="F106" s="200" t="s">
        <v>1107</v>
      </c>
      <c r="G106" s="201" t="s">
        <v>139</v>
      </c>
      <c r="H106" s="202">
        <v>300</v>
      </c>
      <c r="I106" s="203"/>
      <c r="J106" s="204">
        <f>ROUND(I106*H106,2)</f>
        <v>0</v>
      </c>
      <c r="K106" s="200" t="s">
        <v>129</v>
      </c>
      <c r="L106" s="43"/>
      <c r="M106" s="205" t="s">
        <v>5</v>
      </c>
      <c r="N106" s="206" t="s">
        <v>41</v>
      </c>
      <c r="O106" s="4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21" t="s">
        <v>130</v>
      </c>
      <c r="AT106" s="21" t="s">
        <v>125</v>
      </c>
      <c r="AU106" s="21" t="s">
        <v>80</v>
      </c>
      <c r="AY106" s="21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1" t="s">
        <v>78</v>
      </c>
      <c r="BK106" s="209">
        <f>ROUND(I106*H106,2)</f>
        <v>0</v>
      </c>
      <c r="BL106" s="21" t="s">
        <v>130</v>
      </c>
      <c r="BM106" s="21" t="s">
        <v>1108</v>
      </c>
    </row>
    <row r="107" s="1" customFormat="1" ht="38.25" customHeight="1">
      <c r="B107" s="197"/>
      <c r="C107" s="198" t="s">
        <v>231</v>
      </c>
      <c r="D107" s="198" t="s">
        <v>125</v>
      </c>
      <c r="E107" s="199" t="s">
        <v>1109</v>
      </c>
      <c r="F107" s="200" t="s">
        <v>1110</v>
      </c>
      <c r="G107" s="201" t="s">
        <v>229</v>
      </c>
      <c r="H107" s="202">
        <v>200</v>
      </c>
      <c r="I107" s="203"/>
      <c r="J107" s="204">
        <f>ROUND(I107*H107,2)</f>
        <v>0</v>
      </c>
      <c r="K107" s="200" t="s">
        <v>129</v>
      </c>
      <c r="L107" s="43"/>
      <c r="M107" s="205" t="s">
        <v>5</v>
      </c>
      <c r="N107" s="206" t="s">
        <v>41</v>
      </c>
      <c r="O107" s="4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AR107" s="21" t="s">
        <v>130</v>
      </c>
      <c r="AT107" s="21" t="s">
        <v>125</v>
      </c>
      <c r="AU107" s="21" t="s">
        <v>80</v>
      </c>
      <c r="AY107" s="21" t="s">
        <v>122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1" t="s">
        <v>78</v>
      </c>
      <c r="BK107" s="209">
        <f>ROUND(I107*H107,2)</f>
        <v>0</v>
      </c>
      <c r="BL107" s="21" t="s">
        <v>130</v>
      </c>
      <c r="BM107" s="21" t="s">
        <v>1111</v>
      </c>
    </row>
    <row r="108" s="1" customFormat="1" ht="38.25" customHeight="1">
      <c r="B108" s="197"/>
      <c r="C108" s="198" t="s">
        <v>235</v>
      </c>
      <c r="D108" s="198" t="s">
        <v>125</v>
      </c>
      <c r="E108" s="199" t="s">
        <v>1112</v>
      </c>
      <c r="F108" s="200" t="s">
        <v>1113</v>
      </c>
      <c r="G108" s="201" t="s">
        <v>229</v>
      </c>
      <c r="H108" s="202">
        <v>200</v>
      </c>
      <c r="I108" s="203"/>
      <c r="J108" s="204">
        <f>ROUND(I108*H108,2)</f>
        <v>0</v>
      </c>
      <c r="K108" s="200" t="s">
        <v>129</v>
      </c>
      <c r="L108" s="43"/>
      <c r="M108" s="205" t="s">
        <v>5</v>
      </c>
      <c r="N108" s="206" t="s">
        <v>41</v>
      </c>
      <c r="O108" s="4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AR108" s="21" t="s">
        <v>130</v>
      </c>
      <c r="AT108" s="21" t="s">
        <v>125</v>
      </c>
      <c r="AU108" s="21" t="s">
        <v>80</v>
      </c>
      <c r="AY108" s="21" t="s">
        <v>122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1" t="s">
        <v>78</v>
      </c>
      <c r="BK108" s="209">
        <f>ROUND(I108*H108,2)</f>
        <v>0</v>
      </c>
      <c r="BL108" s="21" t="s">
        <v>130</v>
      </c>
      <c r="BM108" s="21" t="s">
        <v>1114</v>
      </c>
    </row>
    <row r="109" s="1" customFormat="1" ht="38.25" customHeight="1">
      <c r="B109" s="197"/>
      <c r="C109" s="198" t="s">
        <v>239</v>
      </c>
      <c r="D109" s="198" t="s">
        <v>125</v>
      </c>
      <c r="E109" s="199" t="s">
        <v>1115</v>
      </c>
      <c r="F109" s="200" t="s">
        <v>1116</v>
      </c>
      <c r="G109" s="201" t="s">
        <v>229</v>
      </c>
      <c r="H109" s="202">
        <v>200</v>
      </c>
      <c r="I109" s="203"/>
      <c r="J109" s="204">
        <f>ROUND(I109*H109,2)</f>
        <v>0</v>
      </c>
      <c r="K109" s="200" t="s">
        <v>129</v>
      </c>
      <c r="L109" s="43"/>
      <c r="M109" s="205" t="s">
        <v>5</v>
      </c>
      <c r="N109" s="206" t="s">
        <v>41</v>
      </c>
      <c r="O109" s="4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AR109" s="21" t="s">
        <v>130</v>
      </c>
      <c r="AT109" s="21" t="s">
        <v>125</v>
      </c>
      <c r="AU109" s="21" t="s">
        <v>80</v>
      </c>
      <c r="AY109" s="21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1" t="s">
        <v>78</v>
      </c>
      <c r="BK109" s="209">
        <f>ROUND(I109*H109,2)</f>
        <v>0</v>
      </c>
      <c r="BL109" s="21" t="s">
        <v>130</v>
      </c>
      <c r="BM109" s="21" t="s">
        <v>1117</v>
      </c>
    </row>
    <row r="110" s="1" customFormat="1" ht="38.25" customHeight="1">
      <c r="B110" s="197"/>
      <c r="C110" s="198" t="s">
        <v>243</v>
      </c>
      <c r="D110" s="198" t="s">
        <v>125</v>
      </c>
      <c r="E110" s="199" t="s">
        <v>1118</v>
      </c>
      <c r="F110" s="200" t="s">
        <v>1119</v>
      </c>
      <c r="G110" s="201" t="s">
        <v>134</v>
      </c>
      <c r="H110" s="202">
        <v>200</v>
      </c>
      <c r="I110" s="203"/>
      <c r="J110" s="204">
        <f>ROUND(I110*H110,2)</f>
        <v>0</v>
      </c>
      <c r="K110" s="200" t="s">
        <v>129</v>
      </c>
      <c r="L110" s="43"/>
      <c r="M110" s="205" t="s">
        <v>5</v>
      </c>
      <c r="N110" s="206" t="s">
        <v>41</v>
      </c>
      <c r="O110" s="4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AR110" s="21" t="s">
        <v>130</v>
      </c>
      <c r="AT110" s="21" t="s">
        <v>125</v>
      </c>
      <c r="AU110" s="21" t="s">
        <v>80</v>
      </c>
      <c r="AY110" s="21" t="s">
        <v>122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1" t="s">
        <v>78</v>
      </c>
      <c r="BK110" s="209">
        <f>ROUND(I110*H110,2)</f>
        <v>0</v>
      </c>
      <c r="BL110" s="21" t="s">
        <v>130</v>
      </c>
      <c r="BM110" s="21" t="s">
        <v>1120</v>
      </c>
    </row>
    <row r="111" s="1" customFormat="1" ht="38.25" customHeight="1">
      <c r="B111" s="197"/>
      <c r="C111" s="198" t="s">
        <v>247</v>
      </c>
      <c r="D111" s="198" t="s">
        <v>125</v>
      </c>
      <c r="E111" s="199" t="s">
        <v>1121</v>
      </c>
      <c r="F111" s="200" t="s">
        <v>1122</v>
      </c>
      <c r="G111" s="201" t="s">
        <v>134</v>
      </c>
      <c r="H111" s="202">
        <v>200</v>
      </c>
      <c r="I111" s="203"/>
      <c r="J111" s="204">
        <f>ROUND(I111*H111,2)</f>
        <v>0</v>
      </c>
      <c r="K111" s="200" t="s">
        <v>129</v>
      </c>
      <c r="L111" s="43"/>
      <c r="M111" s="205" t="s">
        <v>5</v>
      </c>
      <c r="N111" s="206" t="s">
        <v>41</v>
      </c>
      <c r="O111" s="4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AR111" s="21" t="s">
        <v>130</v>
      </c>
      <c r="AT111" s="21" t="s">
        <v>125</v>
      </c>
      <c r="AU111" s="21" t="s">
        <v>80</v>
      </c>
      <c r="AY111" s="21" t="s">
        <v>122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1" t="s">
        <v>78</v>
      </c>
      <c r="BK111" s="209">
        <f>ROUND(I111*H111,2)</f>
        <v>0</v>
      </c>
      <c r="BL111" s="21" t="s">
        <v>130</v>
      </c>
      <c r="BM111" s="21" t="s">
        <v>1123</v>
      </c>
    </row>
    <row r="112" s="1" customFormat="1" ht="38.25" customHeight="1">
      <c r="B112" s="197"/>
      <c r="C112" s="198" t="s">
        <v>251</v>
      </c>
      <c r="D112" s="198" t="s">
        <v>125</v>
      </c>
      <c r="E112" s="199" t="s">
        <v>1124</v>
      </c>
      <c r="F112" s="200" t="s">
        <v>1125</v>
      </c>
      <c r="G112" s="201" t="s">
        <v>134</v>
      </c>
      <c r="H112" s="202">
        <v>200</v>
      </c>
      <c r="I112" s="203"/>
      <c r="J112" s="204">
        <f>ROUND(I112*H112,2)</f>
        <v>0</v>
      </c>
      <c r="K112" s="200" t="s">
        <v>129</v>
      </c>
      <c r="L112" s="43"/>
      <c r="M112" s="205" t="s">
        <v>5</v>
      </c>
      <c r="N112" s="206" t="s">
        <v>41</v>
      </c>
      <c r="O112" s="4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AR112" s="21" t="s">
        <v>130</v>
      </c>
      <c r="AT112" s="21" t="s">
        <v>125</v>
      </c>
      <c r="AU112" s="21" t="s">
        <v>80</v>
      </c>
      <c r="AY112" s="21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1" t="s">
        <v>78</v>
      </c>
      <c r="BK112" s="209">
        <f>ROUND(I112*H112,2)</f>
        <v>0</v>
      </c>
      <c r="BL112" s="21" t="s">
        <v>130</v>
      </c>
      <c r="BM112" s="21" t="s">
        <v>1126</v>
      </c>
    </row>
    <row r="113" s="1" customFormat="1" ht="38.25" customHeight="1">
      <c r="B113" s="197"/>
      <c r="C113" s="198" t="s">
        <v>255</v>
      </c>
      <c r="D113" s="198" t="s">
        <v>125</v>
      </c>
      <c r="E113" s="199" t="s">
        <v>1127</v>
      </c>
      <c r="F113" s="200" t="s">
        <v>1128</v>
      </c>
      <c r="G113" s="201" t="s">
        <v>134</v>
      </c>
      <c r="H113" s="202">
        <v>100</v>
      </c>
      <c r="I113" s="203"/>
      <c r="J113" s="204">
        <f>ROUND(I113*H113,2)</f>
        <v>0</v>
      </c>
      <c r="K113" s="200" t="s">
        <v>129</v>
      </c>
      <c r="L113" s="43"/>
      <c r="M113" s="205" t="s">
        <v>5</v>
      </c>
      <c r="N113" s="206" t="s">
        <v>41</v>
      </c>
      <c r="O113" s="4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21" t="s">
        <v>130</v>
      </c>
      <c r="AT113" s="21" t="s">
        <v>125</v>
      </c>
      <c r="AU113" s="21" t="s">
        <v>80</v>
      </c>
      <c r="AY113" s="21" t="s">
        <v>122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1" t="s">
        <v>78</v>
      </c>
      <c r="BK113" s="209">
        <f>ROUND(I113*H113,2)</f>
        <v>0</v>
      </c>
      <c r="BL113" s="21" t="s">
        <v>130</v>
      </c>
      <c r="BM113" s="21" t="s">
        <v>1129</v>
      </c>
    </row>
    <row r="114" s="1" customFormat="1" ht="38.25" customHeight="1">
      <c r="B114" s="197"/>
      <c r="C114" s="198" t="s">
        <v>259</v>
      </c>
      <c r="D114" s="198" t="s">
        <v>125</v>
      </c>
      <c r="E114" s="199" t="s">
        <v>1130</v>
      </c>
      <c r="F114" s="200" t="s">
        <v>1131</v>
      </c>
      <c r="G114" s="201" t="s">
        <v>134</v>
      </c>
      <c r="H114" s="202">
        <v>100</v>
      </c>
      <c r="I114" s="203"/>
      <c r="J114" s="204">
        <f>ROUND(I114*H114,2)</f>
        <v>0</v>
      </c>
      <c r="K114" s="200" t="s">
        <v>129</v>
      </c>
      <c r="L114" s="43"/>
      <c r="M114" s="205" t="s">
        <v>5</v>
      </c>
      <c r="N114" s="206" t="s">
        <v>41</v>
      </c>
      <c r="O114" s="4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AR114" s="21" t="s">
        <v>130</v>
      </c>
      <c r="AT114" s="21" t="s">
        <v>125</v>
      </c>
      <c r="AU114" s="21" t="s">
        <v>80</v>
      </c>
      <c r="AY114" s="21" t="s">
        <v>122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1" t="s">
        <v>78</v>
      </c>
      <c r="BK114" s="209">
        <f>ROUND(I114*H114,2)</f>
        <v>0</v>
      </c>
      <c r="BL114" s="21" t="s">
        <v>130</v>
      </c>
      <c r="BM114" s="21" t="s">
        <v>1132</v>
      </c>
    </row>
    <row r="115" s="1" customFormat="1" ht="38.25" customHeight="1">
      <c r="B115" s="197"/>
      <c r="C115" s="198" t="s">
        <v>263</v>
      </c>
      <c r="D115" s="198" t="s">
        <v>125</v>
      </c>
      <c r="E115" s="199" t="s">
        <v>1133</v>
      </c>
      <c r="F115" s="200" t="s">
        <v>1134</v>
      </c>
      <c r="G115" s="201" t="s">
        <v>134</v>
      </c>
      <c r="H115" s="202">
        <v>200</v>
      </c>
      <c r="I115" s="203"/>
      <c r="J115" s="204">
        <f>ROUND(I115*H115,2)</f>
        <v>0</v>
      </c>
      <c r="K115" s="200" t="s">
        <v>129</v>
      </c>
      <c r="L115" s="43"/>
      <c r="M115" s="205" t="s">
        <v>5</v>
      </c>
      <c r="N115" s="206" t="s">
        <v>41</v>
      </c>
      <c r="O115" s="4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AR115" s="21" t="s">
        <v>130</v>
      </c>
      <c r="AT115" s="21" t="s">
        <v>125</v>
      </c>
      <c r="AU115" s="21" t="s">
        <v>80</v>
      </c>
      <c r="AY115" s="21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1" t="s">
        <v>78</v>
      </c>
      <c r="BK115" s="209">
        <f>ROUND(I115*H115,2)</f>
        <v>0</v>
      </c>
      <c r="BL115" s="21" t="s">
        <v>130</v>
      </c>
      <c r="BM115" s="21" t="s">
        <v>1135</v>
      </c>
    </row>
    <row r="116" s="1" customFormat="1" ht="38.25" customHeight="1">
      <c r="B116" s="197"/>
      <c r="C116" s="198" t="s">
        <v>267</v>
      </c>
      <c r="D116" s="198" t="s">
        <v>125</v>
      </c>
      <c r="E116" s="199" t="s">
        <v>1136</v>
      </c>
      <c r="F116" s="200" t="s">
        <v>1137</v>
      </c>
      <c r="G116" s="201" t="s">
        <v>134</v>
      </c>
      <c r="H116" s="202">
        <v>200</v>
      </c>
      <c r="I116" s="203"/>
      <c r="J116" s="204">
        <f>ROUND(I116*H116,2)</f>
        <v>0</v>
      </c>
      <c r="K116" s="200" t="s">
        <v>129</v>
      </c>
      <c r="L116" s="43"/>
      <c r="M116" s="205" t="s">
        <v>5</v>
      </c>
      <c r="N116" s="206" t="s">
        <v>41</v>
      </c>
      <c r="O116" s="4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AR116" s="21" t="s">
        <v>130</v>
      </c>
      <c r="AT116" s="21" t="s">
        <v>125</v>
      </c>
      <c r="AU116" s="21" t="s">
        <v>80</v>
      </c>
      <c r="AY116" s="21" t="s">
        <v>122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1" t="s">
        <v>78</v>
      </c>
      <c r="BK116" s="209">
        <f>ROUND(I116*H116,2)</f>
        <v>0</v>
      </c>
      <c r="BL116" s="21" t="s">
        <v>130</v>
      </c>
      <c r="BM116" s="21" t="s">
        <v>1138</v>
      </c>
    </row>
    <row r="117" s="1" customFormat="1" ht="38.25" customHeight="1">
      <c r="B117" s="197"/>
      <c r="C117" s="198" t="s">
        <v>271</v>
      </c>
      <c r="D117" s="198" t="s">
        <v>125</v>
      </c>
      <c r="E117" s="199" t="s">
        <v>1139</v>
      </c>
      <c r="F117" s="200" t="s">
        <v>1140</v>
      </c>
      <c r="G117" s="201" t="s">
        <v>134</v>
      </c>
      <c r="H117" s="202">
        <v>200</v>
      </c>
      <c r="I117" s="203"/>
      <c r="J117" s="204">
        <f>ROUND(I117*H117,2)</f>
        <v>0</v>
      </c>
      <c r="K117" s="200" t="s">
        <v>129</v>
      </c>
      <c r="L117" s="43"/>
      <c r="M117" s="205" t="s">
        <v>5</v>
      </c>
      <c r="N117" s="206" t="s">
        <v>41</v>
      </c>
      <c r="O117" s="4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AR117" s="21" t="s">
        <v>130</v>
      </c>
      <c r="AT117" s="21" t="s">
        <v>125</v>
      </c>
      <c r="AU117" s="21" t="s">
        <v>80</v>
      </c>
      <c r="AY117" s="21" t="s">
        <v>122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1" t="s">
        <v>78</v>
      </c>
      <c r="BK117" s="209">
        <f>ROUND(I117*H117,2)</f>
        <v>0</v>
      </c>
      <c r="BL117" s="21" t="s">
        <v>130</v>
      </c>
      <c r="BM117" s="21" t="s">
        <v>1141</v>
      </c>
    </row>
    <row r="118" s="1" customFormat="1" ht="38.25" customHeight="1">
      <c r="B118" s="197"/>
      <c r="C118" s="198" t="s">
        <v>275</v>
      </c>
      <c r="D118" s="198" t="s">
        <v>125</v>
      </c>
      <c r="E118" s="199" t="s">
        <v>1142</v>
      </c>
      <c r="F118" s="200" t="s">
        <v>1143</v>
      </c>
      <c r="G118" s="201" t="s">
        <v>229</v>
      </c>
      <c r="H118" s="202">
        <v>2</v>
      </c>
      <c r="I118" s="203"/>
      <c r="J118" s="204">
        <f>ROUND(I118*H118,2)</f>
        <v>0</v>
      </c>
      <c r="K118" s="200" t="s">
        <v>129</v>
      </c>
      <c r="L118" s="43"/>
      <c r="M118" s="205" t="s">
        <v>5</v>
      </c>
      <c r="N118" s="206" t="s">
        <v>41</v>
      </c>
      <c r="O118" s="4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21" t="s">
        <v>130</v>
      </c>
      <c r="AT118" s="21" t="s">
        <v>125</v>
      </c>
      <c r="AU118" s="21" t="s">
        <v>80</v>
      </c>
      <c r="AY118" s="21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1" t="s">
        <v>78</v>
      </c>
      <c r="BK118" s="209">
        <f>ROUND(I118*H118,2)</f>
        <v>0</v>
      </c>
      <c r="BL118" s="21" t="s">
        <v>130</v>
      </c>
      <c r="BM118" s="21" t="s">
        <v>1144</v>
      </c>
    </row>
    <row r="119" s="1" customFormat="1" ht="38.25" customHeight="1">
      <c r="B119" s="197"/>
      <c r="C119" s="198" t="s">
        <v>279</v>
      </c>
      <c r="D119" s="198" t="s">
        <v>125</v>
      </c>
      <c r="E119" s="199" t="s">
        <v>1145</v>
      </c>
      <c r="F119" s="200" t="s">
        <v>1146</v>
      </c>
      <c r="G119" s="201" t="s">
        <v>229</v>
      </c>
      <c r="H119" s="202">
        <v>2</v>
      </c>
      <c r="I119" s="203"/>
      <c r="J119" s="204">
        <f>ROUND(I119*H119,2)</f>
        <v>0</v>
      </c>
      <c r="K119" s="200" t="s">
        <v>129</v>
      </c>
      <c r="L119" s="43"/>
      <c r="M119" s="205" t="s">
        <v>5</v>
      </c>
      <c r="N119" s="206" t="s">
        <v>41</v>
      </c>
      <c r="O119" s="4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21" t="s">
        <v>130</v>
      </c>
      <c r="AT119" s="21" t="s">
        <v>125</v>
      </c>
      <c r="AU119" s="21" t="s">
        <v>80</v>
      </c>
      <c r="AY119" s="21" t="s">
        <v>122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1" t="s">
        <v>78</v>
      </c>
      <c r="BK119" s="209">
        <f>ROUND(I119*H119,2)</f>
        <v>0</v>
      </c>
      <c r="BL119" s="21" t="s">
        <v>130</v>
      </c>
      <c r="BM119" s="21" t="s">
        <v>1147</v>
      </c>
    </row>
    <row r="120" s="1" customFormat="1" ht="38.25" customHeight="1">
      <c r="B120" s="197"/>
      <c r="C120" s="198" t="s">
        <v>283</v>
      </c>
      <c r="D120" s="198" t="s">
        <v>125</v>
      </c>
      <c r="E120" s="199" t="s">
        <v>1148</v>
      </c>
      <c r="F120" s="200" t="s">
        <v>1149</v>
      </c>
      <c r="G120" s="201" t="s">
        <v>170</v>
      </c>
      <c r="H120" s="202">
        <v>100</v>
      </c>
      <c r="I120" s="203"/>
      <c r="J120" s="204">
        <f>ROUND(I120*H120,2)</f>
        <v>0</v>
      </c>
      <c r="K120" s="200" t="s">
        <v>129</v>
      </c>
      <c r="L120" s="43"/>
      <c r="M120" s="205" t="s">
        <v>5</v>
      </c>
      <c r="N120" s="206" t="s">
        <v>41</v>
      </c>
      <c r="O120" s="4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AR120" s="21" t="s">
        <v>130</v>
      </c>
      <c r="AT120" s="21" t="s">
        <v>125</v>
      </c>
      <c r="AU120" s="21" t="s">
        <v>80</v>
      </c>
      <c r="AY120" s="21" t="s">
        <v>122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21" t="s">
        <v>78</v>
      </c>
      <c r="BK120" s="209">
        <f>ROUND(I120*H120,2)</f>
        <v>0</v>
      </c>
      <c r="BL120" s="21" t="s">
        <v>130</v>
      </c>
      <c r="BM120" s="21" t="s">
        <v>1150</v>
      </c>
    </row>
    <row r="121" s="1" customFormat="1" ht="38.25" customHeight="1">
      <c r="B121" s="197"/>
      <c r="C121" s="198" t="s">
        <v>287</v>
      </c>
      <c r="D121" s="198" t="s">
        <v>125</v>
      </c>
      <c r="E121" s="199" t="s">
        <v>1151</v>
      </c>
      <c r="F121" s="200" t="s">
        <v>1152</v>
      </c>
      <c r="G121" s="201" t="s">
        <v>170</v>
      </c>
      <c r="H121" s="202">
        <v>100</v>
      </c>
      <c r="I121" s="203"/>
      <c r="J121" s="204">
        <f>ROUND(I121*H121,2)</f>
        <v>0</v>
      </c>
      <c r="K121" s="200" t="s">
        <v>129</v>
      </c>
      <c r="L121" s="43"/>
      <c r="M121" s="205" t="s">
        <v>5</v>
      </c>
      <c r="N121" s="206" t="s">
        <v>41</v>
      </c>
      <c r="O121" s="4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1" t="s">
        <v>130</v>
      </c>
      <c r="AT121" s="21" t="s">
        <v>125</v>
      </c>
      <c r="AU121" s="21" t="s">
        <v>80</v>
      </c>
      <c r="AY121" s="21" t="s">
        <v>122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1" t="s">
        <v>78</v>
      </c>
      <c r="BK121" s="209">
        <f>ROUND(I121*H121,2)</f>
        <v>0</v>
      </c>
      <c r="BL121" s="21" t="s">
        <v>130</v>
      </c>
      <c r="BM121" s="21" t="s">
        <v>1153</v>
      </c>
    </row>
    <row r="122" s="1" customFormat="1" ht="38.25" customHeight="1">
      <c r="B122" s="197"/>
      <c r="C122" s="198" t="s">
        <v>291</v>
      </c>
      <c r="D122" s="198" t="s">
        <v>125</v>
      </c>
      <c r="E122" s="199" t="s">
        <v>1154</v>
      </c>
      <c r="F122" s="200" t="s">
        <v>1155</v>
      </c>
      <c r="G122" s="201" t="s">
        <v>170</v>
      </c>
      <c r="H122" s="202">
        <v>100</v>
      </c>
      <c r="I122" s="203"/>
      <c r="J122" s="204">
        <f>ROUND(I122*H122,2)</f>
        <v>0</v>
      </c>
      <c r="K122" s="200" t="s">
        <v>129</v>
      </c>
      <c r="L122" s="43"/>
      <c r="M122" s="205" t="s">
        <v>5</v>
      </c>
      <c r="N122" s="206" t="s">
        <v>41</v>
      </c>
      <c r="O122" s="4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AR122" s="21" t="s">
        <v>130</v>
      </c>
      <c r="AT122" s="21" t="s">
        <v>125</v>
      </c>
      <c r="AU122" s="21" t="s">
        <v>80</v>
      </c>
      <c r="AY122" s="21" t="s">
        <v>122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1" t="s">
        <v>78</v>
      </c>
      <c r="BK122" s="209">
        <f>ROUND(I122*H122,2)</f>
        <v>0</v>
      </c>
      <c r="BL122" s="21" t="s">
        <v>130</v>
      </c>
      <c r="BM122" s="21" t="s">
        <v>1156</v>
      </c>
    </row>
    <row r="123" s="1" customFormat="1" ht="38.25" customHeight="1">
      <c r="B123" s="197"/>
      <c r="C123" s="198" t="s">
        <v>295</v>
      </c>
      <c r="D123" s="198" t="s">
        <v>125</v>
      </c>
      <c r="E123" s="199" t="s">
        <v>1157</v>
      </c>
      <c r="F123" s="200" t="s">
        <v>1158</v>
      </c>
      <c r="G123" s="201" t="s">
        <v>170</v>
      </c>
      <c r="H123" s="202">
        <v>100</v>
      </c>
      <c r="I123" s="203"/>
      <c r="J123" s="204">
        <f>ROUND(I123*H123,2)</f>
        <v>0</v>
      </c>
      <c r="K123" s="200" t="s">
        <v>129</v>
      </c>
      <c r="L123" s="43"/>
      <c r="M123" s="205" t="s">
        <v>5</v>
      </c>
      <c r="N123" s="206" t="s">
        <v>41</v>
      </c>
      <c r="O123" s="4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21" t="s">
        <v>130</v>
      </c>
      <c r="AT123" s="21" t="s">
        <v>125</v>
      </c>
      <c r="AU123" s="21" t="s">
        <v>80</v>
      </c>
      <c r="AY123" s="21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21" t="s">
        <v>78</v>
      </c>
      <c r="BK123" s="209">
        <f>ROUND(I123*H123,2)</f>
        <v>0</v>
      </c>
      <c r="BL123" s="21" t="s">
        <v>130</v>
      </c>
      <c r="BM123" s="21" t="s">
        <v>1159</v>
      </c>
    </row>
    <row r="124" s="1" customFormat="1" ht="38.25" customHeight="1">
      <c r="B124" s="197"/>
      <c r="C124" s="198" t="s">
        <v>299</v>
      </c>
      <c r="D124" s="198" t="s">
        <v>125</v>
      </c>
      <c r="E124" s="199" t="s">
        <v>1160</v>
      </c>
      <c r="F124" s="200" t="s">
        <v>1161</v>
      </c>
      <c r="G124" s="201" t="s">
        <v>170</v>
      </c>
      <c r="H124" s="202">
        <v>100</v>
      </c>
      <c r="I124" s="203"/>
      <c r="J124" s="204">
        <f>ROUND(I124*H124,2)</f>
        <v>0</v>
      </c>
      <c r="K124" s="200" t="s">
        <v>129</v>
      </c>
      <c r="L124" s="43"/>
      <c r="M124" s="205" t="s">
        <v>5</v>
      </c>
      <c r="N124" s="206" t="s">
        <v>41</v>
      </c>
      <c r="O124" s="4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21" t="s">
        <v>130</v>
      </c>
      <c r="AT124" s="21" t="s">
        <v>125</v>
      </c>
      <c r="AU124" s="21" t="s">
        <v>80</v>
      </c>
      <c r="AY124" s="21" t="s">
        <v>122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1" t="s">
        <v>78</v>
      </c>
      <c r="BK124" s="209">
        <f>ROUND(I124*H124,2)</f>
        <v>0</v>
      </c>
      <c r="BL124" s="21" t="s">
        <v>130</v>
      </c>
      <c r="BM124" s="21" t="s">
        <v>1162</v>
      </c>
    </row>
    <row r="125" s="1" customFormat="1" ht="38.25" customHeight="1">
      <c r="B125" s="197"/>
      <c r="C125" s="198" t="s">
        <v>303</v>
      </c>
      <c r="D125" s="198" t="s">
        <v>125</v>
      </c>
      <c r="E125" s="199" t="s">
        <v>1163</v>
      </c>
      <c r="F125" s="200" t="s">
        <v>1164</v>
      </c>
      <c r="G125" s="201" t="s">
        <v>170</v>
      </c>
      <c r="H125" s="202">
        <v>100</v>
      </c>
      <c r="I125" s="203"/>
      <c r="J125" s="204">
        <f>ROUND(I125*H125,2)</f>
        <v>0</v>
      </c>
      <c r="K125" s="200" t="s">
        <v>129</v>
      </c>
      <c r="L125" s="43"/>
      <c r="M125" s="205" t="s">
        <v>5</v>
      </c>
      <c r="N125" s="206" t="s">
        <v>41</v>
      </c>
      <c r="O125" s="4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1" t="s">
        <v>130</v>
      </c>
      <c r="AT125" s="21" t="s">
        <v>125</v>
      </c>
      <c r="AU125" s="21" t="s">
        <v>80</v>
      </c>
      <c r="AY125" s="21" t="s">
        <v>122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1" t="s">
        <v>78</v>
      </c>
      <c r="BK125" s="209">
        <f>ROUND(I125*H125,2)</f>
        <v>0</v>
      </c>
      <c r="BL125" s="21" t="s">
        <v>130</v>
      </c>
      <c r="BM125" s="21" t="s">
        <v>1165</v>
      </c>
    </row>
    <row r="126" s="1" customFormat="1" ht="38.25" customHeight="1">
      <c r="B126" s="197"/>
      <c r="C126" s="198" t="s">
        <v>307</v>
      </c>
      <c r="D126" s="198" t="s">
        <v>125</v>
      </c>
      <c r="E126" s="199" t="s">
        <v>1166</v>
      </c>
      <c r="F126" s="200" t="s">
        <v>1167</v>
      </c>
      <c r="G126" s="201" t="s">
        <v>139</v>
      </c>
      <c r="H126" s="202">
        <v>1000</v>
      </c>
      <c r="I126" s="203"/>
      <c r="J126" s="204">
        <f>ROUND(I126*H126,2)</f>
        <v>0</v>
      </c>
      <c r="K126" s="200" t="s">
        <v>129</v>
      </c>
      <c r="L126" s="43"/>
      <c r="M126" s="205" t="s">
        <v>5</v>
      </c>
      <c r="N126" s="206" t="s">
        <v>41</v>
      </c>
      <c r="O126" s="4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21" t="s">
        <v>130</v>
      </c>
      <c r="AT126" s="21" t="s">
        <v>125</v>
      </c>
      <c r="AU126" s="21" t="s">
        <v>80</v>
      </c>
      <c r="AY126" s="21" t="s">
        <v>122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21" t="s">
        <v>78</v>
      </c>
      <c r="BK126" s="209">
        <f>ROUND(I126*H126,2)</f>
        <v>0</v>
      </c>
      <c r="BL126" s="21" t="s">
        <v>130</v>
      </c>
      <c r="BM126" s="21" t="s">
        <v>1168</v>
      </c>
    </row>
    <row r="127" s="1" customFormat="1" ht="38.25" customHeight="1">
      <c r="B127" s="197"/>
      <c r="C127" s="198" t="s">
        <v>311</v>
      </c>
      <c r="D127" s="198" t="s">
        <v>125</v>
      </c>
      <c r="E127" s="199" t="s">
        <v>1169</v>
      </c>
      <c r="F127" s="200" t="s">
        <v>1170</v>
      </c>
      <c r="G127" s="201" t="s">
        <v>139</v>
      </c>
      <c r="H127" s="202">
        <v>1000</v>
      </c>
      <c r="I127" s="203"/>
      <c r="J127" s="204">
        <f>ROUND(I127*H127,2)</f>
        <v>0</v>
      </c>
      <c r="K127" s="200" t="s">
        <v>129</v>
      </c>
      <c r="L127" s="43"/>
      <c r="M127" s="205" t="s">
        <v>5</v>
      </c>
      <c r="N127" s="206" t="s">
        <v>41</v>
      </c>
      <c r="O127" s="4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21" t="s">
        <v>130</v>
      </c>
      <c r="AT127" s="21" t="s">
        <v>125</v>
      </c>
      <c r="AU127" s="21" t="s">
        <v>80</v>
      </c>
      <c r="AY127" s="21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21" t="s">
        <v>78</v>
      </c>
      <c r="BK127" s="209">
        <f>ROUND(I127*H127,2)</f>
        <v>0</v>
      </c>
      <c r="BL127" s="21" t="s">
        <v>130</v>
      </c>
      <c r="BM127" s="21" t="s">
        <v>1171</v>
      </c>
    </row>
    <row r="128" s="1" customFormat="1" ht="38.25" customHeight="1">
      <c r="B128" s="197"/>
      <c r="C128" s="198" t="s">
        <v>315</v>
      </c>
      <c r="D128" s="198" t="s">
        <v>125</v>
      </c>
      <c r="E128" s="199" t="s">
        <v>1172</v>
      </c>
      <c r="F128" s="200" t="s">
        <v>1173</v>
      </c>
      <c r="G128" s="201" t="s">
        <v>139</v>
      </c>
      <c r="H128" s="202">
        <v>1000</v>
      </c>
      <c r="I128" s="203"/>
      <c r="J128" s="204">
        <f>ROUND(I128*H128,2)</f>
        <v>0</v>
      </c>
      <c r="K128" s="200" t="s">
        <v>129</v>
      </c>
      <c r="L128" s="43"/>
      <c r="M128" s="205" t="s">
        <v>5</v>
      </c>
      <c r="N128" s="206" t="s">
        <v>41</v>
      </c>
      <c r="O128" s="4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AR128" s="21" t="s">
        <v>130</v>
      </c>
      <c r="AT128" s="21" t="s">
        <v>125</v>
      </c>
      <c r="AU128" s="21" t="s">
        <v>80</v>
      </c>
      <c r="AY128" s="21" t="s">
        <v>122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1" t="s">
        <v>78</v>
      </c>
      <c r="BK128" s="209">
        <f>ROUND(I128*H128,2)</f>
        <v>0</v>
      </c>
      <c r="BL128" s="21" t="s">
        <v>130</v>
      </c>
      <c r="BM128" s="21" t="s">
        <v>1174</v>
      </c>
    </row>
    <row r="129" s="1" customFormat="1" ht="38.25" customHeight="1">
      <c r="B129" s="197"/>
      <c r="C129" s="198" t="s">
        <v>319</v>
      </c>
      <c r="D129" s="198" t="s">
        <v>125</v>
      </c>
      <c r="E129" s="199" t="s">
        <v>1175</v>
      </c>
      <c r="F129" s="200" t="s">
        <v>1176</v>
      </c>
      <c r="G129" s="201" t="s">
        <v>139</v>
      </c>
      <c r="H129" s="202">
        <v>1000</v>
      </c>
      <c r="I129" s="203"/>
      <c r="J129" s="204">
        <f>ROUND(I129*H129,2)</f>
        <v>0</v>
      </c>
      <c r="K129" s="200" t="s">
        <v>129</v>
      </c>
      <c r="L129" s="43"/>
      <c r="M129" s="205" t="s">
        <v>5</v>
      </c>
      <c r="N129" s="206" t="s">
        <v>41</v>
      </c>
      <c r="O129" s="4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21" t="s">
        <v>130</v>
      </c>
      <c r="AT129" s="21" t="s">
        <v>125</v>
      </c>
      <c r="AU129" s="21" t="s">
        <v>80</v>
      </c>
      <c r="AY129" s="21" t="s">
        <v>122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1" t="s">
        <v>78</v>
      </c>
      <c r="BK129" s="209">
        <f>ROUND(I129*H129,2)</f>
        <v>0</v>
      </c>
      <c r="BL129" s="21" t="s">
        <v>130</v>
      </c>
      <c r="BM129" s="21" t="s">
        <v>1177</v>
      </c>
    </row>
    <row r="130" s="1" customFormat="1" ht="51" customHeight="1">
      <c r="B130" s="197"/>
      <c r="C130" s="198" t="s">
        <v>323</v>
      </c>
      <c r="D130" s="198" t="s">
        <v>125</v>
      </c>
      <c r="E130" s="199" t="s">
        <v>1178</v>
      </c>
      <c r="F130" s="200" t="s">
        <v>1179</v>
      </c>
      <c r="G130" s="201" t="s">
        <v>170</v>
      </c>
      <c r="H130" s="202">
        <v>10</v>
      </c>
      <c r="I130" s="203"/>
      <c r="J130" s="204">
        <f>ROUND(I130*H130,2)</f>
        <v>0</v>
      </c>
      <c r="K130" s="200" t="s">
        <v>129</v>
      </c>
      <c r="L130" s="43"/>
      <c r="M130" s="205" t="s">
        <v>5</v>
      </c>
      <c r="N130" s="210" t="s">
        <v>41</v>
      </c>
      <c r="O130" s="211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1" t="s">
        <v>130</v>
      </c>
      <c r="AT130" s="21" t="s">
        <v>125</v>
      </c>
      <c r="AU130" s="21" t="s">
        <v>80</v>
      </c>
      <c r="AY130" s="21" t="s">
        <v>122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21" t="s">
        <v>78</v>
      </c>
      <c r="BK130" s="209">
        <f>ROUND(I130*H130,2)</f>
        <v>0</v>
      </c>
      <c r="BL130" s="21" t="s">
        <v>130</v>
      </c>
      <c r="BM130" s="21" t="s">
        <v>1180</v>
      </c>
    </row>
    <row r="131" s="1" customFormat="1" ht="6.96" customHeight="1">
      <c r="B131" s="64"/>
      <c r="C131" s="65"/>
      <c r="D131" s="65"/>
      <c r="E131" s="65"/>
      <c r="F131" s="65"/>
      <c r="G131" s="65"/>
      <c r="H131" s="65"/>
      <c r="I131" s="149"/>
      <c r="J131" s="65"/>
      <c r="K131" s="65"/>
      <c r="L131" s="43"/>
    </row>
  </sheetData>
  <autoFilter ref="C77:K13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0"/>
      <c r="C1" s="120"/>
      <c r="D1" s="121" t="s">
        <v>1</v>
      </c>
      <c r="E1" s="120"/>
      <c r="F1" s="122" t="s">
        <v>90</v>
      </c>
      <c r="G1" s="122" t="s">
        <v>91</v>
      </c>
      <c r="H1" s="122"/>
      <c r="I1" s="123"/>
      <c r="J1" s="122" t="s">
        <v>92</v>
      </c>
      <c r="K1" s="121" t="s">
        <v>93</v>
      </c>
      <c r="L1" s="122" t="s">
        <v>94</v>
      </c>
      <c r="M1" s="122"/>
      <c r="N1" s="122"/>
      <c r="O1" s="122"/>
      <c r="P1" s="122"/>
      <c r="Q1" s="122"/>
      <c r="R1" s="122"/>
      <c r="S1" s="122"/>
      <c r="T1" s="122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86</v>
      </c>
    </row>
    <row r="3" ht="6.96" customHeight="1">
      <c r="B3" s="22"/>
      <c r="C3" s="23"/>
      <c r="D3" s="23"/>
      <c r="E3" s="23"/>
      <c r="F3" s="23"/>
      <c r="G3" s="23"/>
      <c r="H3" s="23"/>
      <c r="I3" s="124"/>
      <c r="J3" s="23"/>
      <c r="K3" s="24"/>
      <c r="AT3" s="21" t="s">
        <v>80</v>
      </c>
    </row>
    <row r="4" ht="36.96" customHeight="1">
      <c r="B4" s="25"/>
      <c r="C4" s="26"/>
      <c r="D4" s="27" t="s">
        <v>95</v>
      </c>
      <c r="E4" s="26"/>
      <c r="F4" s="26"/>
      <c r="G4" s="26"/>
      <c r="H4" s="26"/>
      <c r="I4" s="125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5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5"/>
      <c r="J6" s="26"/>
      <c r="K6" s="28"/>
    </row>
    <row r="7" ht="16.5" customHeight="1">
      <c r="B7" s="25"/>
      <c r="C7" s="26"/>
      <c r="D7" s="26"/>
      <c r="E7" s="126" t="str">
        <f>'Rekapitulace zakázky'!K6</f>
        <v>Údržba, opravy a odstraňování závad u ST Brno</v>
      </c>
      <c r="F7" s="37"/>
      <c r="G7" s="37"/>
      <c r="H7" s="37"/>
      <c r="I7" s="125"/>
      <c r="J7" s="26"/>
      <c r="K7" s="28"/>
    </row>
    <row r="8" s="1" customFormat="1">
      <c r="B8" s="43"/>
      <c r="C8" s="44"/>
      <c r="D8" s="37" t="s">
        <v>96</v>
      </c>
      <c r="E8" s="44"/>
      <c r="F8" s="44"/>
      <c r="G8" s="44"/>
      <c r="H8" s="44"/>
      <c r="I8" s="127"/>
      <c r="J8" s="44"/>
      <c r="K8" s="48"/>
    </row>
    <row r="9" s="1" customFormat="1" ht="36.96" customHeight="1">
      <c r="B9" s="43"/>
      <c r="C9" s="44"/>
      <c r="D9" s="44"/>
      <c r="E9" s="128" t="s">
        <v>1181</v>
      </c>
      <c r="F9" s="44"/>
      <c r="G9" s="44"/>
      <c r="H9" s="44"/>
      <c r="I9" s="127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7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9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9" t="s">
        <v>25</v>
      </c>
      <c r="J12" s="130" t="str">
        <f>'Rekapitulace zakázky'!AN8</f>
        <v>28. 10. 2018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7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9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29" t="s">
        <v>30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7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9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29" t="s">
        <v>30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7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9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29" t="s">
        <v>30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7"/>
      <c r="J22" s="44"/>
      <c r="K22" s="48"/>
    </row>
    <row r="23" s="1" customFormat="1" ht="14.4" customHeight="1">
      <c r="B23" s="43"/>
      <c r="C23" s="44"/>
      <c r="D23" s="37" t="s">
        <v>35</v>
      </c>
      <c r="E23" s="44"/>
      <c r="F23" s="44"/>
      <c r="G23" s="44"/>
      <c r="H23" s="44"/>
      <c r="I23" s="127"/>
      <c r="J23" s="44"/>
      <c r="K23" s="48"/>
    </row>
    <row r="24" s="6" customFormat="1" ht="16.5" customHeight="1">
      <c r="B24" s="131"/>
      <c r="C24" s="132"/>
      <c r="D24" s="132"/>
      <c r="E24" s="41" t="s">
        <v>5</v>
      </c>
      <c r="F24" s="41"/>
      <c r="G24" s="41"/>
      <c r="H24" s="41"/>
      <c r="I24" s="133"/>
      <c r="J24" s="132"/>
      <c r="K24" s="134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7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5"/>
      <c r="J26" s="79"/>
      <c r="K26" s="136"/>
    </row>
    <row r="27" s="1" customFormat="1" ht="25.44" customHeight="1">
      <c r="B27" s="43"/>
      <c r="C27" s="44"/>
      <c r="D27" s="137" t="s">
        <v>36</v>
      </c>
      <c r="E27" s="44"/>
      <c r="F27" s="44"/>
      <c r="G27" s="44"/>
      <c r="H27" s="44"/>
      <c r="I27" s="127"/>
      <c r="J27" s="138">
        <f>ROUND(J76,2)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5"/>
      <c r="J28" s="79"/>
      <c r="K28" s="136"/>
    </row>
    <row r="29" s="1" customFormat="1" ht="14.4" customHeight="1">
      <c r="B29" s="43"/>
      <c r="C29" s="44"/>
      <c r="D29" s="44"/>
      <c r="E29" s="44"/>
      <c r="F29" s="49" t="s">
        <v>38</v>
      </c>
      <c r="G29" s="44"/>
      <c r="H29" s="44"/>
      <c r="I29" s="139" t="s">
        <v>37</v>
      </c>
      <c r="J29" s="49" t="s">
        <v>39</v>
      </c>
      <c r="K29" s="48"/>
    </row>
    <row r="30" s="1" customFormat="1" ht="14.4" customHeight="1">
      <c r="B30" s="43"/>
      <c r="C30" s="44"/>
      <c r="D30" s="52" t="s">
        <v>40</v>
      </c>
      <c r="E30" s="52" t="s">
        <v>41</v>
      </c>
      <c r="F30" s="140">
        <f>ROUND(SUM(BE76:BE211), 2)</f>
        <v>0</v>
      </c>
      <c r="G30" s="44"/>
      <c r="H30" s="44"/>
      <c r="I30" s="141">
        <v>0.20999999999999999</v>
      </c>
      <c r="J30" s="140">
        <f>ROUND(ROUND((SUM(BE76:BE211)), 2)*I30, 2)</f>
        <v>0</v>
      </c>
      <c r="K30" s="48"/>
    </row>
    <row r="31" s="1" customFormat="1" ht="14.4" customHeight="1">
      <c r="B31" s="43"/>
      <c r="C31" s="44"/>
      <c r="D31" s="44"/>
      <c r="E31" s="52" t="s">
        <v>42</v>
      </c>
      <c r="F31" s="140">
        <f>ROUND(SUM(BF76:BF211), 2)</f>
        <v>0</v>
      </c>
      <c r="G31" s="44"/>
      <c r="H31" s="44"/>
      <c r="I31" s="141">
        <v>0.14999999999999999</v>
      </c>
      <c r="J31" s="140">
        <f>ROUND(ROUND((SUM(BF76:BF211)),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43</v>
      </c>
      <c r="F32" s="140">
        <f>ROUND(SUM(BG76:BG211), 2)</f>
        <v>0</v>
      </c>
      <c r="G32" s="44"/>
      <c r="H32" s="44"/>
      <c r="I32" s="141">
        <v>0.20999999999999999</v>
      </c>
      <c r="J32" s="140">
        <v>0</v>
      </c>
      <c r="K32" s="48"/>
    </row>
    <row r="33" hidden="1" s="1" customFormat="1" ht="14.4" customHeight="1">
      <c r="B33" s="43"/>
      <c r="C33" s="44"/>
      <c r="D33" s="44"/>
      <c r="E33" s="52" t="s">
        <v>44</v>
      </c>
      <c r="F33" s="140">
        <f>ROUND(SUM(BH76:BH211), 2)</f>
        <v>0</v>
      </c>
      <c r="G33" s="44"/>
      <c r="H33" s="44"/>
      <c r="I33" s="141">
        <v>0.14999999999999999</v>
      </c>
      <c r="J33" s="140">
        <v>0</v>
      </c>
      <c r="K33" s="48"/>
    </row>
    <row r="34" hidden="1" s="1" customFormat="1" ht="14.4" customHeight="1">
      <c r="B34" s="43"/>
      <c r="C34" s="44"/>
      <c r="D34" s="44"/>
      <c r="E34" s="52" t="s">
        <v>45</v>
      </c>
      <c r="F34" s="140">
        <f>ROUND(SUM(BI76:BI211), 2)</f>
        <v>0</v>
      </c>
      <c r="G34" s="44"/>
      <c r="H34" s="44"/>
      <c r="I34" s="141">
        <v>0</v>
      </c>
      <c r="J34" s="140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7"/>
      <c r="J35" s="44"/>
      <c r="K35" s="48"/>
    </row>
    <row r="36" s="1" customFormat="1" ht="25.44" customHeight="1">
      <c r="B36" s="43"/>
      <c r="C36" s="142"/>
      <c r="D36" s="143" t="s">
        <v>46</v>
      </c>
      <c r="E36" s="85"/>
      <c r="F36" s="85"/>
      <c r="G36" s="144" t="s">
        <v>47</v>
      </c>
      <c r="H36" s="145" t="s">
        <v>48</v>
      </c>
      <c r="I36" s="146"/>
      <c r="J36" s="147">
        <f>SUM(J27:J34)</f>
        <v>0</v>
      </c>
      <c r="K36" s="148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9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50"/>
      <c r="J41" s="68"/>
      <c r="K41" s="151"/>
    </row>
    <row r="42" s="1" customFormat="1" ht="36.96" customHeight="1">
      <c r="B42" s="43"/>
      <c r="C42" s="27" t="s">
        <v>98</v>
      </c>
      <c r="D42" s="44"/>
      <c r="E42" s="44"/>
      <c r="F42" s="44"/>
      <c r="G42" s="44"/>
      <c r="H42" s="44"/>
      <c r="I42" s="127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7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7"/>
      <c r="J44" s="44"/>
      <c r="K44" s="48"/>
    </row>
    <row r="45" s="1" customFormat="1" ht="16.5" customHeight="1">
      <c r="B45" s="43"/>
      <c r="C45" s="44"/>
      <c r="D45" s="44"/>
      <c r="E45" s="126" t="str">
        <f>E7</f>
        <v>Údržba, opravy a odstraňování závad u ST Brno</v>
      </c>
      <c r="F45" s="37"/>
      <c r="G45" s="37"/>
      <c r="H45" s="37"/>
      <c r="I45" s="127"/>
      <c r="J45" s="44"/>
      <c r="K45" s="48"/>
    </row>
    <row r="46" s="1" customFormat="1" ht="14.4" customHeight="1">
      <c r="B46" s="43"/>
      <c r="C46" s="37" t="s">
        <v>96</v>
      </c>
      <c r="D46" s="44"/>
      <c r="E46" s="44"/>
      <c r="F46" s="44"/>
      <c r="G46" s="44"/>
      <c r="H46" s="44"/>
      <c r="I46" s="127"/>
      <c r="J46" s="44"/>
      <c r="K46" s="48"/>
    </row>
    <row r="47" s="1" customFormat="1" ht="17.25" customHeight="1">
      <c r="B47" s="43"/>
      <c r="C47" s="44"/>
      <c r="D47" s="44"/>
      <c r="E47" s="128" t="str">
        <f>E9</f>
        <v>02.1 - Materiál</v>
      </c>
      <c r="F47" s="44"/>
      <c r="G47" s="44"/>
      <c r="H47" s="44"/>
      <c r="I47" s="127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7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ST Brno</v>
      </c>
      <c r="G49" s="44"/>
      <c r="H49" s="44"/>
      <c r="I49" s="129" t="s">
        <v>25</v>
      </c>
      <c r="J49" s="130" t="str">
        <f>IF(J12="","",J12)</f>
        <v>28. 10. 2018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7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29" t="s">
        <v>33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7"/>
      <c r="J52" s="152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7"/>
      <c r="J53" s="44"/>
      <c r="K53" s="48"/>
    </row>
    <row r="54" s="1" customFormat="1" ht="29.28" customHeight="1">
      <c r="B54" s="43"/>
      <c r="C54" s="153" t="s">
        <v>99</v>
      </c>
      <c r="D54" s="142"/>
      <c r="E54" s="142"/>
      <c r="F54" s="142"/>
      <c r="G54" s="142"/>
      <c r="H54" s="142"/>
      <c r="I54" s="154"/>
      <c r="J54" s="155" t="s">
        <v>100</v>
      </c>
      <c r="K54" s="156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7"/>
      <c r="J55" s="44"/>
      <c r="K55" s="48"/>
    </row>
    <row r="56" s="1" customFormat="1" ht="29.28" customHeight="1">
      <c r="B56" s="43"/>
      <c r="C56" s="157" t="s">
        <v>101</v>
      </c>
      <c r="D56" s="44"/>
      <c r="E56" s="44"/>
      <c r="F56" s="44"/>
      <c r="G56" s="44"/>
      <c r="H56" s="44"/>
      <c r="I56" s="127"/>
      <c r="J56" s="138">
        <f>J76</f>
        <v>0</v>
      </c>
      <c r="K56" s="48"/>
      <c r="AU56" s="21" t="s">
        <v>102</v>
      </c>
    </row>
    <row r="57" s="1" customFormat="1" ht="21.84" customHeight="1">
      <c r="B57" s="43"/>
      <c r="C57" s="44"/>
      <c r="D57" s="44"/>
      <c r="E57" s="44"/>
      <c r="F57" s="44"/>
      <c r="G57" s="44"/>
      <c r="H57" s="44"/>
      <c r="I57" s="127"/>
      <c r="J57" s="44"/>
      <c r="K57" s="48"/>
    </row>
    <row r="58" s="1" customFormat="1" ht="6.96" customHeight="1">
      <c r="B58" s="64"/>
      <c r="C58" s="65"/>
      <c r="D58" s="65"/>
      <c r="E58" s="65"/>
      <c r="F58" s="65"/>
      <c r="G58" s="65"/>
      <c r="H58" s="65"/>
      <c r="I58" s="149"/>
      <c r="J58" s="65"/>
      <c r="K58" s="66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50"/>
      <c r="J62" s="68"/>
      <c r="K62" s="68"/>
      <c r="L62" s="43"/>
    </row>
    <row r="63" s="1" customFormat="1" ht="36.96" customHeight="1">
      <c r="B63" s="43"/>
      <c r="C63" s="69" t="s">
        <v>106</v>
      </c>
      <c r="L63" s="43"/>
    </row>
    <row r="64" s="1" customFormat="1" ht="6.96" customHeight="1">
      <c r="B64" s="43"/>
      <c r="L64" s="43"/>
    </row>
    <row r="65" s="1" customFormat="1" ht="14.4" customHeight="1">
      <c r="B65" s="43"/>
      <c r="C65" s="71" t="s">
        <v>19</v>
      </c>
      <c r="L65" s="43"/>
    </row>
    <row r="66" s="1" customFormat="1" ht="16.5" customHeight="1">
      <c r="B66" s="43"/>
      <c r="E66" s="172" t="str">
        <f>E7</f>
        <v>Údržba, opravy a odstraňování závad u ST Brno</v>
      </c>
      <c r="F66" s="71"/>
      <c r="G66" s="71"/>
      <c r="H66" s="71"/>
      <c r="L66" s="43"/>
    </row>
    <row r="67" s="1" customFormat="1" ht="14.4" customHeight="1">
      <c r="B67" s="43"/>
      <c r="C67" s="71" t="s">
        <v>96</v>
      </c>
      <c r="L67" s="43"/>
    </row>
    <row r="68" s="1" customFormat="1" ht="17.25" customHeight="1">
      <c r="B68" s="43"/>
      <c r="E68" s="74" t="str">
        <f>E9</f>
        <v>02.1 - Materiál</v>
      </c>
      <c r="F68" s="1"/>
      <c r="G68" s="1"/>
      <c r="H68" s="1"/>
      <c r="L68" s="43"/>
    </row>
    <row r="69" s="1" customFormat="1" ht="6.96" customHeight="1">
      <c r="B69" s="43"/>
      <c r="L69" s="43"/>
    </row>
    <row r="70" s="1" customFormat="1" ht="18" customHeight="1">
      <c r="B70" s="43"/>
      <c r="C70" s="71" t="s">
        <v>23</v>
      </c>
      <c r="F70" s="173" t="str">
        <f>F12</f>
        <v>ST Brno</v>
      </c>
      <c r="I70" s="174" t="s">
        <v>25</v>
      </c>
      <c r="J70" s="76" t="str">
        <f>IF(J12="","",J12)</f>
        <v>28. 10. 2018</v>
      </c>
      <c r="L70" s="43"/>
    </row>
    <row r="71" s="1" customFormat="1" ht="6.96" customHeight="1">
      <c r="B71" s="43"/>
      <c r="L71" s="43"/>
    </row>
    <row r="72" s="1" customFormat="1">
      <c r="B72" s="43"/>
      <c r="C72" s="71" t="s">
        <v>27</v>
      </c>
      <c r="F72" s="173" t="str">
        <f>E15</f>
        <v xml:space="preserve"> </v>
      </c>
      <c r="I72" s="174" t="s">
        <v>33</v>
      </c>
      <c r="J72" s="173" t="str">
        <f>E21</f>
        <v xml:space="preserve"> </v>
      </c>
      <c r="L72" s="43"/>
    </row>
    <row r="73" s="1" customFormat="1" ht="14.4" customHeight="1">
      <c r="B73" s="43"/>
      <c r="C73" s="71" t="s">
        <v>31</v>
      </c>
      <c r="F73" s="173" t="str">
        <f>IF(E18="","",E18)</f>
        <v/>
      </c>
      <c r="L73" s="43"/>
    </row>
    <row r="74" s="1" customFormat="1" ht="10.32" customHeight="1">
      <c r="B74" s="43"/>
      <c r="L74" s="43"/>
    </row>
    <row r="75" s="9" customFormat="1" ht="29.28" customHeight="1">
      <c r="B75" s="175"/>
      <c r="C75" s="176" t="s">
        <v>107</v>
      </c>
      <c r="D75" s="177" t="s">
        <v>55</v>
      </c>
      <c r="E75" s="177" t="s">
        <v>51</v>
      </c>
      <c r="F75" s="177" t="s">
        <v>108</v>
      </c>
      <c r="G75" s="177" t="s">
        <v>109</v>
      </c>
      <c r="H75" s="177" t="s">
        <v>110</v>
      </c>
      <c r="I75" s="178" t="s">
        <v>111</v>
      </c>
      <c r="J75" s="177" t="s">
        <v>100</v>
      </c>
      <c r="K75" s="179" t="s">
        <v>112</v>
      </c>
      <c r="L75" s="175"/>
      <c r="M75" s="89" t="s">
        <v>113</v>
      </c>
      <c r="N75" s="90" t="s">
        <v>40</v>
      </c>
      <c r="O75" s="90" t="s">
        <v>114</v>
      </c>
      <c r="P75" s="90" t="s">
        <v>115</v>
      </c>
      <c r="Q75" s="90" t="s">
        <v>116</v>
      </c>
      <c r="R75" s="90" t="s">
        <v>117</v>
      </c>
      <c r="S75" s="90" t="s">
        <v>118</v>
      </c>
      <c r="T75" s="91" t="s">
        <v>119</v>
      </c>
    </row>
    <row r="76" s="1" customFormat="1" ht="29.28" customHeight="1">
      <c r="B76" s="43"/>
      <c r="C76" s="93" t="s">
        <v>101</v>
      </c>
      <c r="J76" s="180">
        <f>BK76</f>
        <v>0</v>
      </c>
      <c r="L76" s="43"/>
      <c r="M76" s="92"/>
      <c r="N76" s="79"/>
      <c r="O76" s="79"/>
      <c r="P76" s="181">
        <f>SUM(P77:P211)</f>
        <v>0</v>
      </c>
      <c r="Q76" s="79"/>
      <c r="R76" s="181">
        <f>SUM(R77:R211)</f>
        <v>1164.06268</v>
      </c>
      <c r="S76" s="79"/>
      <c r="T76" s="182">
        <f>SUM(T77:T211)</f>
        <v>0</v>
      </c>
      <c r="AT76" s="21" t="s">
        <v>69</v>
      </c>
      <c r="AU76" s="21" t="s">
        <v>102</v>
      </c>
      <c r="BK76" s="183">
        <f>SUM(BK77:BK211)</f>
        <v>0</v>
      </c>
    </row>
    <row r="77" s="1" customFormat="1" ht="16.5" customHeight="1">
      <c r="B77" s="197"/>
      <c r="C77" s="214" t="s">
        <v>78</v>
      </c>
      <c r="D77" s="214" t="s">
        <v>1182</v>
      </c>
      <c r="E77" s="215" t="s">
        <v>1183</v>
      </c>
      <c r="F77" s="216" t="s">
        <v>1184</v>
      </c>
      <c r="G77" s="217" t="s">
        <v>805</v>
      </c>
      <c r="H77" s="218">
        <v>500</v>
      </c>
      <c r="I77" s="219"/>
      <c r="J77" s="220">
        <f>ROUND(I77*H77,2)</f>
        <v>0</v>
      </c>
      <c r="K77" s="216" t="s">
        <v>129</v>
      </c>
      <c r="L77" s="221"/>
      <c r="M77" s="222" t="s">
        <v>5</v>
      </c>
      <c r="N77" s="223" t="s">
        <v>41</v>
      </c>
      <c r="O77" s="44"/>
      <c r="P77" s="207">
        <f>O77*H77</f>
        <v>0</v>
      </c>
      <c r="Q77" s="207">
        <v>1</v>
      </c>
      <c r="R77" s="207">
        <f>Q77*H77</f>
        <v>500</v>
      </c>
      <c r="S77" s="207">
        <v>0</v>
      </c>
      <c r="T77" s="208">
        <f>S77*H77</f>
        <v>0</v>
      </c>
      <c r="AR77" s="21" t="s">
        <v>155</v>
      </c>
      <c r="AT77" s="21" t="s">
        <v>1182</v>
      </c>
      <c r="AU77" s="21" t="s">
        <v>70</v>
      </c>
      <c r="AY77" s="21" t="s">
        <v>122</v>
      </c>
      <c r="BE77" s="209">
        <f>IF(N77="základní",J77,0)</f>
        <v>0</v>
      </c>
      <c r="BF77" s="209">
        <f>IF(N77="snížená",J77,0)</f>
        <v>0</v>
      </c>
      <c r="BG77" s="209">
        <f>IF(N77="zákl. přenesená",J77,0)</f>
        <v>0</v>
      </c>
      <c r="BH77" s="209">
        <f>IF(N77="sníž. přenesená",J77,0)</f>
        <v>0</v>
      </c>
      <c r="BI77" s="209">
        <f>IF(N77="nulová",J77,0)</f>
        <v>0</v>
      </c>
      <c r="BJ77" s="21" t="s">
        <v>78</v>
      </c>
      <c r="BK77" s="209">
        <f>ROUND(I77*H77,2)</f>
        <v>0</v>
      </c>
      <c r="BL77" s="21" t="s">
        <v>130</v>
      </c>
      <c r="BM77" s="21" t="s">
        <v>1185</v>
      </c>
    </row>
    <row r="78" s="1" customFormat="1" ht="16.5" customHeight="1">
      <c r="B78" s="197"/>
      <c r="C78" s="214" t="s">
        <v>80</v>
      </c>
      <c r="D78" s="214" t="s">
        <v>1182</v>
      </c>
      <c r="E78" s="215" t="s">
        <v>1186</v>
      </c>
      <c r="F78" s="216" t="s">
        <v>1187</v>
      </c>
      <c r="G78" s="217" t="s">
        <v>805</v>
      </c>
      <c r="H78" s="218">
        <v>10</v>
      </c>
      <c r="I78" s="219"/>
      <c r="J78" s="220">
        <f>ROUND(I78*H78,2)</f>
        <v>0</v>
      </c>
      <c r="K78" s="216" t="s">
        <v>129</v>
      </c>
      <c r="L78" s="221"/>
      <c r="M78" s="222" t="s">
        <v>5</v>
      </c>
      <c r="N78" s="223" t="s">
        <v>41</v>
      </c>
      <c r="O78" s="44"/>
      <c r="P78" s="207">
        <f>O78*H78</f>
        <v>0</v>
      </c>
      <c r="Q78" s="207">
        <v>1</v>
      </c>
      <c r="R78" s="207">
        <f>Q78*H78</f>
        <v>10</v>
      </c>
      <c r="S78" s="207">
        <v>0</v>
      </c>
      <c r="T78" s="208">
        <f>S78*H78</f>
        <v>0</v>
      </c>
      <c r="AR78" s="21" t="s">
        <v>155</v>
      </c>
      <c r="AT78" s="21" t="s">
        <v>1182</v>
      </c>
      <c r="AU78" s="21" t="s">
        <v>70</v>
      </c>
      <c r="AY78" s="21" t="s">
        <v>122</v>
      </c>
      <c r="BE78" s="209">
        <f>IF(N78="základní",J78,0)</f>
        <v>0</v>
      </c>
      <c r="BF78" s="209">
        <f>IF(N78="snížená",J78,0)</f>
        <v>0</v>
      </c>
      <c r="BG78" s="209">
        <f>IF(N78="zákl. přenesená",J78,0)</f>
        <v>0</v>
      </c>
      <c r="BH78" s="209">
        <f>IF(N78="sníž. přenesená",J78,0)</f>
        <v>0</v>
      </c>
      <c r="BI78" s="209">
        <f>IF(N78="nulová",J78,0)</f>
        <v>0</v>
      </c>
      <c r="BJ78" s="21" t="s">
        <v>78</v>
      </c>
      <c r="BK78" s="209">
        <f>ROUND(I78*H78,2)</f>
        <v>0</v>
      </c>
      <c r="BL78" s="21" t="s">
        <v>130</v>
      </c>
      <c r="BM78" s="21" t="s">
        <v>1188</v>
      </c>
    </row>
    <row r="79" s="1" customFormat="1" ht="16.5" customHeight="1">
      <c r="B79" s="197"/>
      <c r="C79" s="214" t="s">
        <v>136</v>
      </c>
      <c r="D79" s="214" t="s">
        <v>1182</v>
      </c>
      <c r="E79" s="215" t="s">
        <v>1189</v>
      </c>
      <c r="F79" s="216" t="s">
        <v>1190</v>
      </c>
      <c r="G79" s="217" t="s">
        <v>805</v>
      </c>
      <c r="H79" s="218">
        <v>10</v>
      </c>
      <c r="I79" s="219"/>
      <c r="J79" s="220">
        <f>ROUND(I79*H79,2)</f>
        <v>0</v>
      </c>
      <c r="K79" s="216" t="s">
        <v>129</v>
      </c>
      <c r="L79" s="221"/>
      <c r="M79" s="222" t="s">
        <v>5</v>
      </c>
      <c r="N79" s="223" t="s">
        <v>41</v>
      </c>
      <c r="O79" s="44"/>
      <c r="P79" s="207">
        <f>O79*H79</f>
        <v>0</v>
      </c>
      <c r="Q79" s="207">
        <v>1</v>
      </c>
      <c r="R79" s="207">
        <f>Q79*H79</f>
        <v>10</v>
      </c>
      <c r="S79" s="207">
        <v>0</v>
      </c>
      <c r="T79" s="208">
        <f>S79*H79</f>
        <v>0</v>
      </c>
      <c r="AR79" s="21" t="s">
        <v>155</v>
      </c>
      <c r="AT79" s="21" t="s">
        <v>1182</v>
      </c>
      <c r="AU79" s="21" t="s">
        <v>70</v>
      </c>
      <c r="AY79" s="21" t="s">
        <v>122</v>
      </c>
      <c r="BE79" s="209">
        <f>IF(N79="základní",J79,0)</f>
        <v>0</v>
      </c>
      <c r="BF79" s="209">
        <f>IF(N79="snížená",J79,0)</f>
        <v>0</v>
      </c>
      <c r="BG79" s="209">
        <f>IF(N79="zákl. přenesená",J79,0)</f>
        <v>0</v>
      </c>
      <c r="BH79" s="209">
        <f>IF(N79="sníž. přenesená",J79,0)</f>
        <v>0</v>
      </c>
      <c r="BI79" s="209">
        <f>IF(N79="nulová",J79,0)</f>
        <v>0</v>
      </c>
      <c r="BJ79" s="21" t="s">
        <v>78</v>
      </c>
      <c r="BK79" s="209">
        <f>ROUND(I79*H79,2)</f>
        <v>0</v>
      </c>
      <c r="BL79" s="21" t="s">
        <v>130</v>
      </c>
      <c r="BM79" s="21" t="s">
        <v>1191</v>
      </c>
    </row>
    <row r="80" s="1" customFormat="1" ht="16.5" customHeight="1">
      <c r="B80" s="197"/>
      <c r="C80" s="214" t="s">
        <v>130</v>
      </c>
      <c r="D80" s="214" t="s">
        <v>1182</v>
      </c>
      <c r="E80" s="215" t="s">
        <v>1192</v>
      </c>
      <c r="F80" s="216" t="s">
        <v>1193</v>
      </c>
      <c r="G80" s="217" t="s">
        <v>805</v>
      </c>
      <c r="H80" s="218">
        <v>200</v>
      </c>
      <c r="I80" s="219"/>
      <c r="J80" s="220">
        <f>ROUND(I80*H80,2)</f>
        <v>0</v>
      </c>
      <c r="K80" s="216" t="s">
        <v>129</v>
      </c>
      <c r="L80" s="221"/>
      <c r="M80" s="222" t="s">
        <v>5</v>
      </c>
      <c r="N80" s="223" t="s">
        <v>41</v>
      </c>
      <c r="O80" s="44"/>
      <c r="P80" s="207">
        <f>O80*H80</f>
        <v>0</v>
      </c>
      <c r="Q80" s="207">
        <v>1</v>
      </c>
      <c r="R80" s="207">
        <f>Q80*H80</f>
        <v>200</v>
      </c>
      <c r="S80" s="207">
        <v>0</v>
      </c>
      <c r="T80" s="208">
        <f>S80*H80</f>
        <v>0</v>
      </c>
      <c r="AR80" s="21" t="s">
        <v>155</v>
      </c>
      <c r="AT80" s="21" t="s">
        <v>1182</v>
      </c>
      <c r="AU80" s="21" t="s">
        <v>70</v>
      </c>
      <c r="AY80" s="21" t="s">
        <v>122</v>
      </c>
      <c r="BE80" s="209">
        <f>IF(N80="základní",J80,0)</f>
        <v>0</v>
      </c>
      <c r="BF80" s="209">
        <f>IF(N80="snížená",J80,0)</f>
        <v>0</v>
      </c>
      <c r="BG80" s="209">
        <f>IF(N80="zákl. přenesená",J80,0)</f>
        <v>0</v>
      </c>
      <c r="BH80" s="209">
        <f>IF(N80="sníž. přenesená",J80,0)</f>
        <v>0</v>
      </c>
      <c r="BI80" s="209">
        <f>IF(N80="nulová",J80,0)</f>
        <v>0</v>
      </c>
      <c r="BJ80" s="21" t="s">
        <v>78</v>
      </c>
      <c r="BK80" s="209">
        <f>ROUND(I80*H80,2)</f>
        <v>0</v>
      </c>
      <c r="BL80" s="21" t="s">
        <v>130</v>
      </c>
      <c r="BM80" s="21" t="s">
        <v>1194</v>
      </c>
    </row>
    <row r="81" s="1" customFormat="1" ht="16.5" customHeight="1">
      <c r="B81" s="197"/>
      <c r="C81" s="214" t="s">
        <v>123</v>
      </c>
      <c r="D81" s="214" t="s">
        <v>1182</v>
      </c>
      <c r="E81" s="215" t="s">
        <v>1195</v>
      </c>
      <c r="F81" s="216" t="s">
        <v>1196</v>
      </c>
      <c r="G81" s="217" t="s">
        <v>229</v>
      </c>
      <c r="H81" s="218">
        <v>100</v>
      </c>
      <c r="I81" s="219"/>
      <c r="J81" s="220">
        <f>ROUND(I81*H81,2)</f>
        <v>0</v>
      </c>
      <c r="K81" s="216" t="s">
        <v>129</v>
      </c>
      <c r="L81" s="221"/>
      <c r="M81" s="222" t="s">
        <v>5</v>
      </c>
      <c r="N81" s="223" t="s">
        <v>41</v>
      </c>
      <c r="O81" s="44"/>
      <c r="P81" s="207">
        <f>O81*H81</f>
        <v>0</v>
      </c>
      <c r="Q81" s="207">
        <v>0.10299999999999999</v>
      </c>
      <c r="R81" s="207">
        <f>Q81*H81</f>
        <v>10.299999999999999</v>
      </c>
      <c r="S81" s="207">
        <v>0</v>
      </c>
      <c r="T81" s="208">
        <f>S81*H81</f>
        <v>0</v>
      </c>
      <c r="AR81" s="21" t="s">
        <v>155</v>
      </c>
      <c r="AT81" s="21" t="s">
        <v>1182</v>
      </c>
      <c r="AU81" s="21" t="s">
        <v>70</v>
      </c>
      <c r="AY81" s="21" t="s">
        <v>122</v>
      </c>
      <c r="BE81" s="209">
        <f>IF(N81="základní",J81,0)</f>
        <v>0</v>
      </c>
      <c r="BF81" s="209">
        <f>IF(N81="snížená",J81,0)</f>
        <v>0</v>
      </c>
      <c r="BG81" s="209">
        <f>IF(N81="zákl. přenesená",J81,0)</f>
        <v>0</v>
      </c>
      <c r="BH81" s="209">
        <f>IF(N81="sníž. přenesená",J81,0)</f>
        <v>0</v>
      </c>
      <c r="BI81" s="209">
        <f>IF(N81="nulová",J81,0)</f>
        <v>0</v>
      </c>
      <c r="BJ81" s="21" t="s">
        <v>78</v>
      </c>
      <c r="BK81" s="209">
        <f>ROUND(I81*H81,2)</f>
        <v>0</v>
      </c>
      <c r="BL81" s="21" t="s">
        <v>130</v>
      </c>
      <c r="BM81" s="21" t="s">
        <v>1197</v>
      </c>
    </row>
    <row r="82" s="1" customFormat="1" ht="16.5" customHeight="1">
      <c r="B82" s="197"/>
      <c r="C82" s="214" t="s">
        <v>147</v>
      </c>
      <c r="D82" s="214" t="s">
        <v>1182</v>
      </c>
      <c r="E82" s="215" t="s">
        <v>1198</v>
      </c>
      <c r="F82" s="216" t="s">
        <v>1199</v>
      </c>
      <c r="G82" s="217" t="s">
        <v>229</v>
      </c>
      <c r="H82" s="218">
        <v>100</v>
      </c>
      <c r="I82" s="219"/>
      <c r="J82" s="220">
        <f>ROUND(I82*H82,2)</f>
        <v>0</v>
      </c>
      <c r="K82" s="216" t="s">
        <v>129</v>
      </c>
      <c r="L82" s="221"/>
      <c r="M82" s="222" t="s">
        <v>5</v>
      </c>
      <c r="N82" s="223" t="s">
        <v>41</v>
      </c>
      <c r="O82" s="44"/>
      <c r="P82" s="207">
        <f>O82*H82</f>
        <v>0</v>
      </c>
      <c r="Q82" s="207">
        <v>0.097000000000000003</v>
      </c>
      <c r="R82" s="207">
        <f>Q82*H82</f>
        <v>9.7000000000000011</v>
      </c>
      <c r="S82" s="207">
        <v>0</v>
      </c>
      <c r="T82" s="208">
        <f>S82*H82</f>
        <v>0</v>
      </c>
      <c r="AR82" s="21" t="s">
        <v>155</v>
      </c>
      <c r="AT82" s="21" t="s">
        <v>1182</v>
      </c>
      <c r="AU82" s="21" t="s">
        <v>70</v>
      </c>
      <c r="AY82" s="21" t="s">
        <v>122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21" t="s">
        <v>78</v>
      </c>
      <c r="BK82" s="209">
        <f>ROUND(I82*H82,2)</f>
        <v>0</v>
      </c>
      <c r="BL82" s="21" t="s">
        <v>130</v>
      </c>
      <c r="BM82" s="21" t="s">
        <v>1200</v>
      </c>
    </row>
    <row r="83" s="1" customFormat="1" ht="16.5" customHeight="1">
      <c r="B83" s="197"/>
      <c r="C83" s="214" t="s">
        <v>151</v>
      </c>
      <c r="D83" s="214" t="s">
        <v>1182</v>
      </c>
      <c r="E83" s="215" t="s">
        <v>1201</v>
      </c>
      <c r="F83" s="216" t="s">
        <v>1202</v>
      </c>
      <c r="G83" s="217" t="s">
        <v>229</v>
      </c>
      <c r="H83" s="218">
        <v>10</v>
      </c>
      <c r="I83" s="219"/>
      <c r="J83" s="220">
        <f>ROUND(I83*H83,2)</f>
        <v>0</v>
      </c>
      <c r="K83" s="216" t="s">
        <v>129</v>
      </c>
      <c r="L83" s="221"/>
      <c r="M83" s="222" t="s">
        <v>5</v>
      </c>
      <c r="N83" s="223" t="s">
        <v>41</v>
      </c>
      <c r="O83" s="44"/>
      <c r="P83" s="207">
        <f>O83*H83</f>
        <v>0</v>
      </c>
      <c r="Q83" s="207">
        <v>0.095079999999999998</v>
      </c>
      <c r="R83" s="207">
        <f>Q83*H83</f>
        <v>0.95079999999999998</v>
      </c>
      <c r="S83" s="207">
        <v>0</v>
      </c>
      <c r="T83" s="208">
        <f>S83*H83</f>
        <v>0</v>
      </c>
      <c r="AR83" s="21" t="s">
        <v>155</v>
      </c>
      <c r="AT83" s="21" t="s">
        <v>1182</v>
      </c>
      <c r="AU83" s="21" t="s">
        <v>70</v>
      </c>
      <c r="AY83" s="21" t="s">
        <v>122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21" t="s">
        <v>78</v>
      </c>
      <c r="BK83" s="209">
        <f>ROUND(I83*H83,2)</f>
        <v>0</v>
      </c>
      <c r="BL83" s="21" t="s">
        <v>130</v>
      </c>
      <c r="BM83" s="21" t="s">
        <v>1203</v>
      </c>
    </row>
    <row r="84" s="1" customFormat="1" ht="16.5" customHeight="1">
      <c r="B84" s="197"/>
      <c r="C84" s="214" t="s">
        <v>155</v>
      </c>
      <c r="D84" s="214" t="s">
        <v>1182</v>
      </c>
      <c r="E84" s="215" t="s">
        <v>1204</v>
      </c>
      <c r="F84" s="216" t="s">
        <v>1205</v>
      </c>
      <c r="G84" s="217" t="s">
        <v>229</v>
      </c>
      <c r="H84" s="218">
        <v>10</v>
      </c>
      <c r="I84" s="219"/>
      <c r="J84" s="220">
        <f>ROUND(I84*H84,2)</f>
        <v>0</v>
      </c>
      <c r="K84" s="216" t="s">
        <v>129</v>
      </c>
      <c r="L84" s="221"/>
      <c r="M84" s="222" t="s">
        <v>5</v>
      </c>
      <c r="N84" s="223" t="s">
        <v>41</v>
      </c>
      <c r="O84" s="44"/>
      <c r="P84" s="207">
        <f>O84*H84</f>
        <v>0</v>
      </c>
      <c r="Q84" s="207">
        <v>0.099040000000000003</v>
      </c>
      <c r="R84" s="207">
        <f>Q84*H84</f>
        <v>0.99040000000000006</v>
      </c>
      <c r="S84" s="207">
        <v>0</v>
      </c>
      <c r="T84" s="208">
        <f>S84*H84</f>
        <v>0</v>
      </c>
      <c r="AR84" s="21" t="s">
        <v>155</v>
      </c>
      <c r="AT84" s="21" t="s">
        <v>1182</v>
      </c>
      <c r="AU84" s="21" t="s">
        <v>70</v>
      </c>
      <c r="AY84" s="21" t="s">
        <v>122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21" t="s">
        <v>78</v>
      </c>
      <c r="BK84" s="209">
        <f>ROUND(I84*H84,2)</f>
        <v>0</v>
      </c>
      <c r="BL84" s="21" t="s">
        <v>130</v>
      </c>
      <c r="BM84" s="21" t="s">
        <v>1206</v>
      </c>
    </row>
    <row r="85" s="1" customFormat="1" ht="16.5" customHeight="1">
      <c r="B85" s="197"/>
      <c r="C85" s="214" t="s">
        <v>159</v>
      </c>
      <c r="D85" s="214" t="s">
        <v>1182</v>
      </c>
      <c r="E85" s="215" t="s">
        <v>1207</v>
      </c>
      <c r="F85" s="216" t="s">
        <v>1208</v>
      </c>
      <c r="G85" s="217" t="s">
        <v>229</v>
      </c>
      <c r="H85" s="218">
        <v>50</v>
      </c>
      <c r="I85" s="219"/>
      <c r="J85" s="220">
        <f>ROUND(I85*H85,2)</f>
        <v>0</v>
      </c>
      <c r="K85" s="216" t="s">
        <v>129</v>
      </c>
      <c r="L85" s="221"/>
      <c r="M85" s="222" t="s">
        <v>5</v>
      </c>
      <c r="N85" s="223" t="s">
        <v>41</v>
      </c>
      <c r="O85" s="44"/>
      <c r="P85" s="207">
        <f>O85*H85</f>
        <v>0</v>
      </c>
      <c r="Q85" s="207">
        <v>0.10299999999999999</v>
      </c>
      <c r="R85" s="207">
        <f>Q85*H85</f>
        <v>5.1499999999999995</v>
      </c>
      <c r="S85" s="207">
        <v>0</v>
      </c>
      <c r="T85" s="208">
        <f>S85*H85</f>
        <v>0</v>
      </c>
      <c r="AR85" s="21" t="s">
        <v>155</v>
      </c>
      <c r="AT85" s="21" t="s">
        <v>1182</v>
      </c>
      <c r="AU85" s="21" t="s">
        <v>70</v>
      </c>
      <c r="AY85" s="21" t="s">
        <v>122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21" t="s">
        <v>78</v>
      </c>
      <c r="BK85" s="209">
        <f>ROUND(I85*H85,2)</f>
        <v>0</v>
      </c>
      <c r="BL85" s="21" t="s">
        <v>130</v>
      </c>
      <c r="BM85" s="21" t="s">
        <v>1209</v>
      </c>
    </row>
    <row r="86" s="1" customFormat="1" ht="16.5" customHeight="1">
      <c r="B86" s="197"/>
      <c r="C86" s="214" t="s">
        <v>163</v>
      </c>
      <c r="D86" s="214" t="s">
        <v>1182</v>
      </c>
      <c r="E86" s="215" t="s">
        <v>1210</v>
      </c>
      <c r="F86" s="216" t="s">
        <v>1211</v>
      </c>
      <c r="G86" s="217" t="s">
        <v>229</v>
      </c>
      <c r="H86" s="218">
        <v>50</v>
      </c>
      <c r="I86" s="219"/>
      <c r="J86" s="220">
        <f>ROUND(I86*H86,2)</f>
        <v>0</v>
      </c>
      <c r="K86" s="216" t="s">
        <v>129</v>
      </c>
      <c r="L86" s="221"/>
      <c r="M86" s="222" t="s">
        <v>5</v>
      </c>
      <c r="N86" s="223" t="s">
        <v>41</v>
      </c>
      <c r="O86" s="44"/>
      <c r="P86" s="207">
        <f>O86*H86</f>
        <v>0</v>
      </c>
      <c r="Q86" s="207">
        <v>0.10696</v>
      </c>
      <c r="R86" s="207">
        <f>Q86*H86</f>
        <v>5.3479999999999999</v>
      </c>
      <c r="S86" s="207">
        <v>0</v>
      </c>
      <c r="T86" s="208">
        <f>S86*H86</f>
        <v>0</v>
      </c>
      <c r="AR86" s="21" t="s">
        <v>155</v>
      </c>
      <c r="AT86" s="21" t="s">
        <v>1182</v>
      </c>
      <c r="AU86" s="21" t="s">
        <v>70</v>
      </c>
      <c r="AY86" s="21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21" t="s">
        <v>78</v>
      </c>
      <c r="BK86" s="209">
        <f>ROUND(I86*H86,2)</f>
        <v>0</v>
      </c>
      <c r="BL86" s="21" t="s">
        <v>130</v>
      </c>
      <c r="BM86" s="21" t="s">
        <v>1212</v>
      </c>
    </row>
    <row r="87" s="1" customFormat="1" ht="16.5" customHeight="1">
      <c r="B87" s="197"/>
      <c r="C87" s="214" t="s">
        <v>167</v>
      </c>
      <c r="D87" s="214" t="s">
        <v>1182</v>
      </c>
      <c r="E87" s="215" t="s">
        <v>1213</v>
      </c>
      <c r="F87" s="216" t="s">
        <v>1214</v>
      </c>
      <c r="G87" s="217" t="s">
        <v>229</v>
      </c>
      <c r="H87" s="218">
        <v>50</v>
      </c>
      <c r="I87" s="219"/>
      <c r="J87" s="220">
        <f>ROUND(I87*H87,2)</f>
        <v>0</v>
      </c>
      <c r="K87" s="216" t="s">
        <v>129</v>
      </c>
      <c r="L87" s="221"/>
      <c r="M87" s="222" t="s">
        <v>5</v>
      </c>
      <c r="N87" s="223" t="s">
        <v>41</v>
      </c>
      <c r="O87" s="44"/>
      <c r="P87" s="207">
        <f>O87*H87</f>
        <v>0</v>
      </c>
      <c r="Q87" s="207">
        <v>0.11092000000000001</v>
      </c>
      <c r="R87" s="207">
        <f>Q87*H87</f>
        <v>5.5460000000000003</v>
      </c>
      <c r="S87" s="207">
        <v>0</v>
      </c>
      <c r="T87" s="208">
        <f>S87*H87</f>
        <v>0</v>
      </c>
      <c r="AR87" s="21" t="s">
        <v>155</v>
      </c>
      <c r="AT87" s="21" t="s">
        <v>1182</v>
      </c>
      <c r="AU87" s="21" t="s">
        <v>70</v>
      </c>
      <c r="AY87" s="21" t="s">
        <v>122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21" t="s">
        <v>78</v>
      </c>
      <c r="BK87" s="209">
        <f>ROUND(I87*H87,2)</f>
        <v>0</v>
      </c>
      <c r="BL87" s="21" t="s">
        <v>130</v>
      </c>
      <c r="BM87" s="21" t="s">
        <v>1215</v>
      </c>
    </row>
    <row r="88" s="1" customFormat="1" ht="16.5" customHeight="1">
      <c r="B88" s="197"/>
      <c r="C88" s="214" t="s">
        <v>172</v>
      </c>
      <c r="D88" s="214" t="s">
        <v>1182</v>
      </c>
      <c r="E88" s="215" t="s">
        <v>1216</v>
      </c>
      <c r="F88" s="216" t="s">
        <v>1217</v>
      </c>
      <c r="G88" s="217" t="s">
        <v>229</v>
      </c>
      <c r="H88" s="218">
        <v>30</v>
      </c>
      <c r="I88" s="219"/>
      <c r="J88" s="220">
        <f>ROUND(I88*H88,2)</f>
        <v>0</v>
      </c>
      <c r="K88" s="216" t="s">
        <v>129</v>
      </c>
      <c r="L88" s="221"/>
      <c r="M88" s="222" t="s">
        <v>5</v>
      </c>
      <c r="N88" s="223" t="s">
        <v>41</v>
      </c>
      <c r="O88" s="44"/>
      <c r="P88" s="207">
        <f>O88*H88</f>
        <v>0</v>
      </c>
      <c r="Q88" s="207">
        <v>0.11488</v>
      </c>
      <c r="R88" s="207">
        <f>Q88*H88</f>
        <v>3.4463999999999997</v>
      </c>
      <c r="S88" s="207">
        <v>0</v>
      </c>
      <c r="T88" s="208">
        <f>S88*H88</f>
        <v>0</v>
      </c>
      <c r="AR88" s="21" t="s">
        <v>155</v>
      </c>
      <c r="AT88" s="21" t="s">
        <v>1182</v>
      </c>
      <c r="AU88" s="21" t="s">
        <v>70</v>
      </c>
      <c r="AY88" s="21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21" t="s">
        <v>78</v>
      </c>
      <c r="BK88" s="209">
        <f>ROUND(I88*H88,2)</f>
        <v>0</v>
      </c>
      <c r="BL88" s="21" t="s">
        <v>130</v>
      </c>
      <c r="BM88" s="21" t="s">
        <v>1218</v>
      </c>
    </row>
    <row r="89" s="1" customFormat="1" ht="16.5" customHeight="1">
      <c r="B89" s="197"/>
      <c r="C89" s="214" t="s">
        <v>176</v>
      </c>
      <c r="D89" s="214" t="s">
        <v>1182</v>
      </c>
      <c r="E89" s="215" t="s">
        <v>1219</v>
      </c>
      <c r="F89" s="216" t="s">
        <v>1220</v>
      </c>
      <c r="G89" s="217" t="s">
        <v>229</v>
      </c>
      <c r="H89" s="218">
        <v>30</v>
      </c>
      <c r="I89" s="219"/>
      <c r="J89" s="220">
        <f>ROUND(I89*H89,2)</f>
        <v>0</v>
      </c>
      <c r="K89" s="216" t="s">
        <v>129</v>
      </c>
      <c r="L89" s="221"/>
      <c r="M89" s="222" t="s">
        <v>5</v>
      </c>
      <c r="N89" s="223" t="s">
        <v>41</v>
      </c>
      <c r="O89" s="44"/>
      <c r="P89" s="207">
        <f>O89*H89</f>
        <v>0</v>
      </c>
      <c r="Q89" s="207">
        <v>0.11885</v>
      </c>
      <c r="R89" s="207">
        <f>Q89*H89</f>
        <v>3.5655000000000001</v>
      </c>
      <c r="S89" s="207">
        <v>0</v>
      </c>
      <c r="T89" s="208">
        <f>S89*H89</f>
        <v>0</v>
      </c>
      <c r="AR89" s="21" t="s">
        <v>155</v>
      </c>
      <c r="AT89" s="21" t="s">
        <v>1182</v>
      </c>
      <c r="AU89" s="21" t="s">
        <v>70</v>
      </c>
      <c r="AY89" s="21" t="s">
        <v>122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21" t="s">
        <v>78</v>
      </c>
      <c r="BK89" s="209">
        <f>ROUND(I89*H89,2)</f>
        <v>0</v>
      </c>
      <c r="BL89" s="21" t="s">
        <v>130</v>
      </c>
      <c r="BM89" s="21" t="s">
        <v>1221</v>
      </c>
    </row>
    <row r="90" s="1" customFormat="1" ht="16.5" customHeight="1">
      <c r="B90" s="197"/>
      <c r="C90" s="214" t="s">
        <v>180</v>
      </c>
      <c r="D90" s="214" t="s">
        <v>1182</v>
      </c>
      <c r="E90" s="215" t="s">
        <v>1222</v>
      </c>
      <c r="F90" s="216" t="s">
        <v>1223</v>
      </c>
      <c r="G90" s="217" t="s">
        <v>229</v>
      </c>
      <c r="H90" s="218">
        <v>20</v>
      </c>
      <c r="I90" s="219"/>
      <c r="J90" s="220">
        <f>ROUND(I90*H90,2)</f>
        <v>0</v>
      </c>
      <c r="K90" s="216" t="s">
        <v>129</v>
      </c>
      <c r="L90" s="221"/>
      <c r="M90" s="222" t="s">
        <v>5</v>
      </c>
      <c r="N90" s="223" t="s">
        <v>41</v>
      </c>
      <c r="O90" s="44"/>
      <c r="P90" s="207">
        <f>O90*H90</f>
        <v>0</v>
      </c>
      <c r="Q90" s="207">
        <v>0.12281</v>
      </c>
      <c r="R90" s="207">
        <f>Q90*H90</f>
        <v>2.4561999999999999</v>
      </c>
      <c r="S90" s="207">
        <v>0</v>
      </c>
      <c r="T90" s="208">
        <f>S90*H90</f>
        <v>0</v>
      </c>
      <c r="AR90" s="21" t="s">
        <v>155</v>
      </c>
      <c r="AT90" s="21" t="s">
        <v>1182</v>
      </c>
      <c r="AU90" s="21" t="s">
        <v>70</v>
      </c>
      <c r="AY90" s="21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1" t="s">
        <v>78</v>
      </c>
      <c r="BK90" s="209">
        <f>ROUND(I90*H90,2)</f>
        <v>0</v>
      </c>
      <c r="BL90" s="21" t="s">
        <v>130</v>
      </c>
      <c r="BM90" s="21" t="s">
        <v>1224</v>
      </c>
    </row>
    <row r="91" s="1" customFormat="1" ht="16.5" customHeight="1">
      <c r="B91" s="197"/>
      <c r="C91" s="214" t="s">
        <v>11</v>
      </c>
      <c r="D91" s="214" t="s">
        <v>1182</v>
      </c>
      <c r="E91" s="215" t="s">
        <v>1225</v>
      </c>
      <c r="F91" s="216" t="s">
        <v>1226</v>
      </c>
      <c r="G91" s="217" t="s">
        <v>229</v>
      </c>
      <c r="H91" s="218">
        <v>20</v>
      </c>
      <c r="I91" s="219"/>
      <c r="J91" s="220">
        <f>ROUND(I91*H91,2)</f>
        <v>0</v>
      </c>
      <c r="K91" s="216" t="s">
        <v>129</v>
      </c>
      <c r="L91" s="221"/>
      <c r="M91" s="222" t="s">
        <v>5</v>
      </c>
      <c r="N91" s="223" t="s">
        <v>41</v>
      </c>
      <c r="O91" s="44"/>
      <c r="P91" s="207">
        <f>O91*H91</f>
        <v>0</v>
      </c>
      <c r="Q91" s="207">
        <v>0.12676999999999999</v>
      </c>
      <c r="R91" s="207">
        <f>Q91*H91</f>
        <v>2.5354000000000001</v>
      </c>
      <c r="S91" s="207">
        <v>0</v>
      </c>
      <c r="T91" s="208">
        <f>S91*H91</f>
        <v>0</v>
      </c>
      <c r="AR91" s="21" t="s">
        <v>155</v>
      </c>
      <c r="AT91" s="21" t="s">
        <v>1182</v>
      </c>
      <c r="AU91" s="21" t="s">
        <v>70</v>
      </c>
      <c r="AY91" s="21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1" t="s">
        <v>78</v>
      </c>
      <c r="BK91" s="209">
        <f>ROUND(I91*H91,2)</f>
        <v>0</v>
      </c>
      <c r="BL91" s="21" t="s">
        <v>130</v>
      </c>
      <c r="BM91" s="21" t="s">
        <v>1227</v>
      </c>
    </row>
    <row r="92" s="1" customFormat="1" ht="16.5" customHeight="1">
      <c r="B92" s="197"/>
      <c r="C92" s="214" t="s">
        <v>187</v>
      </c>
      <c r="D92" s="214" t="s">
        <v>1182</v>
      </c>
      <c r="E92" s="215" t="s">
        <v>1228</v>
      </c>
      <c r="F92" s="216" t="s">
        <v>1229</v>
      </c>
      <c r="G92" s="217" t="s">
        <v>229</v>
      </c>
      <c r="H92" s="218">
        <v>20</v>
      </c>
      <c r="I92" s="219"/>
      <c r="J92" s="220">
        <f>ROUND(I92*H92,2)</f>
        <v>0</v>
      </c>
      <c r="K92" s="216" t="s">
        <v>129</v>
      </c>
      <c r="L92" s="221"/>
      <c r="M92" s="222" t="s">
        <v>5</v>
      </c>
      <c r="N92" s="223" t="s">
        <v>41</v>
      </c>
      <c r="O92" s="44"/>
      <c r="P92" s="207">
        <f>O92*H92</f>
        <v>0</v>
      </c>
      <c r="Q92" s="207">
        <v>0.13073000000000001</v>
      </c>
      <c r="R92" s="207">
        <f>Q92*H92</f>
        <v>2.6146000000000003</v>
      </c>
      <c r="S92" s="207">
        <v>0</v>
      </c>
      <c r="T92" s="208">
        <f>S92*H92</f>
        <v>0</v>
      </c>
      <c r="AR92" s="21" t="s">
        <v>155</v>
      </c>
      <c r="AT92" s="21" t="s">
        <v>1182</v>
      </c>
      <c r="AU92" s="21" t="s">
        <v>70</v>
      </c>
      <c r="AY92" s="21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1" t="s">
        <v>78</v>
      </c>
      <c r="BK92" s="209">
        <f>ROUND(I92*H92,2)</f>
        <v>0</v>
      </c>
      <c r="BL92" s="21" t="s">
        <v>130</v>
      </c>
      <c r="BM92" s="21" t="s">
        <v>1230</v>
      </c>
    </row>
    <row r="93" s="1" customFormat="1" ht="16.5" customHeight="1">
      <c r="B93" s="197"/>
      <c r="C93" s="214" t="s">
        <v>191</v>
      </c>
      <c r="D93" s="214" t="s">
        <v>1182</v>
      </c>
      <c r="E93" s="215" t="s">
        <v>1231</v>
      </c>
      <c r="F93" s="216" t="s">
        <v>1232</v>
      </c>
      <c r="G93" s="217" t="s">
        <v>229</v>
      </c>
      <c r="H93" s="218">
        <v>20</v>
      </c>
      <c r="I93" s="219"/>
      <c r="J93" s="220">
        <f>ROUND(I93*H93,2)</f>
        <v>0</v>
      </c>
      <c r="K93" s="216" t="s">
        <v>129</v>
      </c>
      <c r="L93" s="221"/>
      <c r="M93" s="222" t="s">
        <v>5</v>
      </c>
      <c r="N93" s="223" t="s">
        <v>41</v>
      </c>
      <c r="O93" s="44"/>
      <c r="P93" s="207">
        <f>O93*H93</f>
        <v>0</v>
      </c>
      <c r="Q93" s="207">
        <v>0.13469</v>
      </c>
      <c r="R93" s="207">
        <f>Q93*H93</f>
        <v>2.6938</v>
      </c>
      <c r="S93" s="207">
        <v>0</v>
      </c>
      <c r="T93" s="208">
        <f>S93*H93</f>
        <v>0</v>
      </c>
      <c r="AR93" s="21" t="s">
        <v>155</v>
      </c>
      <c r="AT93" s="21" t="s">
        <v>1182</v>
      </c>
      <c r="AU93" s="21" t="s">
        <v>70</v>
      </c>
      <c r="AY93" s="21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1" t="s">
        <v>78</v>
      </c>
      <c r="BK93" s="209">
        <f>ROUND(I93*H93,2)</f>
        <v>0</v>
      </c>
      <c r="BL93" s="21" t="s">
        <v>130</v>
      </c>
      <c r="BM93" s="21" t="s">
        <v>1233</v>
      </c>
    </row>
    <row r="94" s="1" customFormat="1" ht="16.5" customHeight="1">
      <c r="B94" s="197"/>
      <c r="C94" s="214" t="s">
        <v>195</v>
      </c>
      <c r="D94" s="214" t="s">
        <v>1182</v>
      </c>
      <c r="E94" s="215" t="s">
        <v>1234</v>
      </c>
      <c r="F94" s="216" t="s">
        <v>1235</v>
      </c>
      <c r="G94" s="217" t="s">
        <v>229</v>
      </c>
      <c r="H94" s="218">
        <v>20</v>
      </c>
      <c r="I94" s="219"/>
      <c r="J94" s="220">
        <f>ROUND(I94*H94,2)</f>
        <v>0</v>
      </c>
      <c r="K94" s="216" t="s">
        <v>129</v>
      </c>
      <c r="L94" s="221"/>
      <c r="M94" s="222" t="s">
        <v>5</v>
      </c>
      <c r="N94" s="223" t="s">
        <v>41</v>
      </c>
      <c r="O94" s="44"/>
      <c r="P94" s="207">
        <f>O94*H94</f>
        <v>0</v>
      </c>
      <c r="Q94" s="207">
        <v>0.13865</v>
      </c>
      <c r="R94" s="207">
        <f>Q94*H94</f>
        <v>2.7729999999999997</v>
      </c>
      <c r="S94" s="207">
        <v>0</v>
      </c>
      <c r="T94" s="208">
        <f>S94*H94</f>
        <v>0</v>
      </c>
      <c r="AR94" s="21" t="s">
        <v>155</v>
      </c>
      <c r="AT94" s="21" t="s">
        <v>1182</v>
      </c>
      <c r="AU94" s="21" t="s">
        <v>70</v>
      </c>
      <c r="AY94" s="21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1" t="s">
        <v>78</v>
      </c>
      <c r="BK94" s="209">
        <f>ROUND(I94*H94,2)</f>
        <v>0</v>
      </c>
      <c r="BL94" s="21" t="s">
        <v>130</v>
      </c>
      <c r="BM94" s="21" t="s">
        <v>1236</v>
      </c>
    </row>
    <row r="95" s="1" customFormat="1" ht="16.5" customHeight="1">
      <c r="B95" s="197"/>
      <c r="C95" s="214" t="s">
        <v>199</v>
      </c>
      <c r="D95" s="214" t="s">
        <v>1182</v>
      </c>
      <c r="E95" s="215" t="s">
        <v>1237</v>
      </c>
      <c r="F95" s="216" t="s">
        <v>1238</v>
      </c>
      <c r="G95" s="217" t="s">
        <v>229</v>
      </c>
      <c r="H95" s="218">
        <v>10</v>
      </c>
      <c r="I95" s="219"/>
      <c r="J95" s="220">
        <f>ROUND(I95*H95,2)</f>
        <v>0</v>
      </c>
      <c r="K95" s="216" t="s">
        <v>129</v>
      </c>
      <c r="L95" s="221"/>
      <c r="M95" s="222" t="s">
        <v>5</v>
      </c>
      <c r="N95" s="223" t="s">
        <v>41</v>
      </c>
      <c r="O95" s="44"/>
      <c r="P95" s="207">
        <f>O95*H95</f>
        <v>0</v>
      </c>
      <c r="Q95" s="207">
        <v>0.14262</v>
      </c>
      <c r="R95" s="207">
        <f>Q95*H95</f>
        <v>1.4261999999999999</v>
      </c>
      <c r="S95" s="207">
        <v>0</v>
      </c>
      <c r="T95" s="208">
        <f>S95*H95</f>
        <v>0</v>
      </c>
      <c r="AR95" s="21" t="s">
        <v>155</v>
      </c>
      <c r="AT95" s="21" t="s">
        <v>1182</v>
      </c>
      <c r="AU95" s="21" t="s">
        <v>70</v>
      </c>
      <c r="AY95" s="21" t="s">
        <v>122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1" t="s">
        <v>78</v>
      </c>
      <c r="BK95" s="209">
        <f>ROUND(I95*H95,2)</f>
        <v>0</v>
      </c>
      <c r="BL95" s="21" t="s">
        <v>130</v>
      </c>
      <c r="BM95" s="21" t="s">
        <v>1239</v>
      </c>
    </row>
    <row r="96" s="1" customFormat="1" ht="16.5" customHeight="1">
      <c r="B96" s="197"/>
      <c r="C96" s="214" t="s">
        <v>203</v>
      </c>
      <c r="D96" s="214" t="s">
        <v>1182</v>
      </c>
      <c r="E96" s="215" t="s">
        <v>1240</v>
      </c>
      <c r="F96" s="216" t="s">
        <v>1241</v>
      </c>
      <c r="G96" s="217" t="s">
        <v>229</v>
      </c>
      <c r="H96" s="218">
        <v>10</v>
      </c>
      <c r="I96" s="219"/>
      <c r="J96" s="220">
        <f>ROUND(I96*H96,2)</f>
        <v>0</v>
      </c>
      <c r="K96" s="216" t="s">
        <v>129</v>
      </c>
      <c r="L96" s="221"/>
      <c r="M96" s="222" t="s">
        <v>5</v>
      </c>
      <c r="N96" s="223" t="s">
        <v>41</v>
      </c>
      <c r="O96" s="44"/>
      <c r="P96" s="207">
        <f>O96*H96</f>
        <v>0</v>
      </c>
      <c r="Q96" s="207">
        <v>0.14657999999999999</v>
      </c>
      <c r="R96" s="207">
        <f>Q96*H96</f>
        <v>1.4657999999999998</v>
      </c>
      <c r="S96" s="207">
        <v>0</v>
      </c>
      <c r="T96" s="208">
        <f>S96*H96</f>
        <v>0</v>
      </c>
      <c r="AR96" s="21" t="s">
        <v>155</v>
      </c>
      <c r="AT96" s="21" t="s">
        <v>1182</v>
      </c>
      <c r="AU96" s="21" t="s">
        <v>70</v>
      </c>
      <c r="AY96" s="21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1" t="s">
        <v>78</v>
      </c>
      <c r="BK96" s="209">
        <f>ROUND(I96*H96,2)</f>
        <v>0</v>
      </c>
      <c r="BL96" s="21" t="s">
        <v>130</v>
      </c>
      <c r="BM96" s="21" t="s">
        <v>1242</v>
      </c>
    </row>
    <row r="97" s="1" customFormat="1" ht="16.5" customHeight="1">
      <c r="B97" s="197"/>
      <c r="C97" s="214" t="s">
        <v>10</v>
      </c>
      <c r="D97" s="214" t="s">
        <v>1182</v>
      </c>
      <c r="E97" s="215" t="s">
        <v>1243</v>
      </c>
      <c r="F97" s="216" t="s">
        <v>1244</v>
      </c>
      <c r="G97" s="217" t="s">
        <v>229</v>
      </c>
      <c r="H97" s="218">
        <v>10</v>
      </c>
      <c r="I97" s="219"/>
      <c r="J97" s="220">
        <f>ROUND(I97*H97,2)</f>
        <v>0</v>
      </c>
      <c r="K97" s="216" t="s">
        <v>129</v>
      </c>
      <c r="L97" s="221"/>
      <c r="M97" s="222" t="s">
        <v>5</v>
      </c>
      <c r="N97" s="223" t="s">
        <v>41</v>
      </c>
      <c r="O97" s="44"/>
      <c r="P97" s="207">
        <f>O97*H97</f>
        <v>0</v>
      </c>
      <c r="Q97" s="207">
        <v>0.15054000000000001</v>
      </c>
      <c r="R97" s="207">
        <f>Q97*H97</f>
        <v>1.5054000000000001</v>
      </c>
      <c r="S97" s="207">
        <v>0</v>
      </c>
      <c r="T97" s="208">
        <f>S97*H97</f>
        <v>0</v>
      </c>
      <c r="AR97" s="21" t="s">
        <v>155</v>
      </c>
      <c r="AT97" s="21" t="s">
        <v>1182</v>
      </c>
      <c r="AU97" s="21" t="s">
        <v>70</v>
      </c>
      <c r="AY97" s="21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1" t="s">
        <v>78</v>
      </c>
      <c r="BK97" s="209">
        <f>ROUND(I97*H97,2)</f>
        <v>0</v>
      </c>
      <c r="BL97" s="21" t="s">
        <v>130</v>
      </c>
      <c r="BM97" s="21" t="s">
        <v>1245</v>
      </c>
    </row>
    <row r="98" s="1" customFormat="1" ht="16.5" customHeight="1">
      <c r="B98" s="197"/>
      <c r="C98" s="214" t="s">
        <v>210</v>
      </c>
      <c r="D98" s="214" t="s">
        <v>1182</v>
      </c>
      <c r="E98" s="215" t="s">
        <v>1246</v>
      </c>
      <c r="F98" s="216" t="s">
        <v>1247</v>
      </c>
      <c r="G98" s="217" t="s">
        <v>229</v>
      </c>
      <c r="H98" s="218">
        <v>10</v>
      </c>
      <c r="I98" s="219"/>
      <c r="J98" s="220">
        <f>ROUND(I98*H98,2)</f>
        <v>0</v>
      </c>
      <c r="K98" s="216" t="s">
        <v>129</v>
      </c>
      <c r="L98" s="221"/>
      <c r="M98" s="222" t="s">
        <v>5</v>
      </c>
      <c r="N98" s="223" t="s">
        <v>41</v>
      </c>
      <c r="O98" s="44"/>
      <c r="P98" s="207">
        <f>O98*H98</f>
        <v>0</v>
      </c>
      <c r="Q98" s="207">
        <v>0.1545</v>
      </c>
      <c r="R98" s="207">
        <f>Q98*H98</f>
        <v>1.5449999999999999</v>
      </c>
      <c r="S98" s="207">
        <v>0</v>
      </c>
      <c r="T98" s="208">
        <f>S98*H98</f>
        <v>0</v>
      </c>
      <c r="AR98" s="21" t="s">
        <v>155</v>
      </c>
      <c r="AT98" s="21" t="s">
        <v>1182</v>
      </c>
      <c r="AU98" s="21" t="s">
        <v>70</v>
      </c>
      <c r="AY98" s="21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1" t="s">
        <v>78</v>
      </c>
      <c r="BK98" s="209">
        <f>ROUND(I98*H98,2)</f>
        <v>0</v>
      </c>
      <c r="BL98" s="21" t="s">
        <v>130</v>
      </c>
      <c r="BM98" s="21" t="s">
        <v>1248</v>
      </c>
    </row>
    <row r="99" s="1" customFormat="1" ht="16.5" customHeight="1">
      <c r="B99" s="197"/>
      <c r="C99" s="214" t="s">
        <v>214</v>
      </c>
      <c r="D99" s="214" t="s">
        <v>1182</v>
      </c>
      <c r="E99" s="215" t="s">
        <v>1249</v>
      </c>
      <c r="F99" s="216" t="s">
        <v>1250</v>
      </c>
      <c r="G99" s="217" t="s">
        <v>229</v>
      </c>
      <c r="H99" s="218">
        <v>10</v>
      </c>
      <c r="I99" s="219"/>
      <c r="J99" s="220">
        <f>ROUND(I99*H99,2)</f>
        <v>0</v>
      </c>
      <c r="K99" s="216" t="s">
        <v>129</v>
      </c>
      <c r="L99" s="221"/>
      <c r="M99" s="222" t="s">
        <v>5</v>
      </c>
      <c r="N99" s="223" t="s">
        <v>41</v>
      </c>
      <c r="O99" s="44"/>
      <c r="P99" s="207">
        <f>O99*H99</f>
        <v>0</v>
      </c>
      <c r="Q99" s="207">
        <v>0.15845999999999999</v>
      </c>
      <c r="R99" s="207">
        <f>Q99*H99</f>
        <v>1.5846</v>
      </c>
      <c r="S99" s="207">
        <v>0</v>
      </c>
      <c r="T99" s="208">
        <f>S99*H99</f>
        <v>0</v>
      </c>
      <c r="AR99" s="21" t="s">
        <v>155</v>
      </c>
      <c r="AT99" s="21" t="s">
        <v>1182</v>
      </c>
      <c r="AU99" s="21" t="s">
        <v>70</v>
      </c>
      <c r="AY99" s="21" t="s">
        <v>122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1" t="s">
        <v>78</v>
      </c>
      <c r="BK99" s="209">
        <f>ROUND(I99*H99,2)</f>
        <v>0</v>
      </c>
      <c r="BL99" s="21" t="s">
        <v>130</v>
      </c>
      <c r="BM99" s="21" t="s">
        <v>1251</v>
      </c>
    </row>
    <row r="100" s="1" customFormat="1" ht="16.5" customHeight="1">
      <c r="B100" s="197"/>
      <c r="C100" s="214" t="s">
        <v>218</v>
      </c>
      <c r="D100" s="214" t="s">
        <v>1182</v>
      </c>
      <c r="E100" s="215" t="s">
        <v>1252</v>
      </c>
      <c r="F100" s="216" t="s">
        <v>1253</v>
      </c>
      <c r="G100" s="217" t="s">
        <v>229</v>
      </c>
      <c r="H100" s="218">
        <v>5</v>
      </c>
      <c r="I100" s="219"/>
      <c r="J100" s="220">
        <f>ROUND(I100*H100,2)</f>
        <v>0</v>
      </c>
      <c r="K100" s="216" t="s">
        <v>129</v>
      </c>
      <c r="L100" s="221"/>
      <c r="M100" s="222" t="s">
        <v>5</v>
      </c>
      <c r="N100" s="223" t="s">
        <v>41</v>
      </c>
      <c r="O100" s="44"/>
      <c r="P100" s="207">
        <f>O100*H100</f>
        <v>0</v>
      </c>
      <c r="Q100" s="207">
        <v>0.16242000000000001</v>
      </c>
      <c r="R100" s="207">
        <f>Q100*H100</f>
        <v>0.81210000000000004</v>
      </c>
      <c r="S100" s="207">
        <v>0</v>
      </c>
      <c r="T100" s="208">
        <f>S100*H100</f>
        <v>0</v>
      </c>
      <c r="AR100" s="21" t="s">
        <v>155</v>
      </c>
      <c r="AT100" s="21" t="s">
        <v>1182</v>
      </c>
      <c r="AU100" s="21" t="s">
        <v>70</v>
      </c>
      <c r="AY100" s="21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1" t="s">
        <v>78</v>
      </c>
      <c r="BK100" s="209">
        <f>ROUND(I100*H100,2)</f>
        <v>0</v>
      </c>
      <c r="BL100" s="21" t="s">
        <v>130</v>
      </c>
      <c r="BM100" s="21" t="s">
        <v>1254</v>
      </c>
    </row>
    <row r="101" s="1" customFormat="1" ht="16.5" customHeight="1">
      <c r="B101" s="197"/>
      <c r="C101" s="214" t="s">
        <v>222</v>
      </c>
      <c r="D101" s="214" t="s">
        <v>1182</v>
      </c>
      <c r="E101" s="215" t="s">
        <v>1255</v>
      </c>
      <c r="F101" s="216" t="s">
        <v>1256</v>
      </c>
      <c r="G101" s="217" t="s">
        <v>229</v>
      </c>
      <c r="H101" s="218">
        <v>5</v>
      </c>
      <c r="I101" s="219"/>
      <c r="J101" s="220">
        <f>ROUND(I101*H101,2)</f>
        <v>0</v>
      </c>
      <c r="K101" s="216" t="s">
        <v>129</v>
      </c>
      <c r="L101" s="221"/>
      <c r="M101" s="222" t="s">
        <v>5</v>
      </c>
      <c r="N101" s="223" t="s">
        <v>41</v>
      </c>
      <c r="O101" s="44"/>
      <c r="P101" s="207">
        <f>O101*H101</f>
        <v>0</v>
      </c>
      <c r="Q101" s="207">
        <v>0.16638</v>
      </c>
      <c r="R101" s="207">
        <f>Q101*H101</f>
        <v>0.83189999999999997</v>
      </c>
      <c r="S101" s="207">
        <v>0</v>
      </c>
      <c r="T101" s="208">
        <f>S101*H101</f>
        <v>0</v>
      </c>
      <c r="AR101" s="21" t="s">
        <v>155</v>
      </c>
      <c r="AT101" s="21" t="s">
        <v>1182</v>
      </c>
      <c r="AU101" s="21" t="s">
        <v>70</v>
      </c>
      <c r="AY101" s="21" t="s">
        <v>122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1" t="s">
        <v>78</v>
      </c>
      <c r="BK101" s="209">
        <f>ROUND(I101*H101,2)</f>
        <v>0</v>
      </c>
      <c r="BL101" s="21" t="s">
        <v>130</v>
      </c>
      <c r="BM101" s="21" t="s">
        <v>1257</v>
      </c>
    </row>
    <row r="102" s="1" customFormat="1" ht="16.5" customHeight="1">
      <c r="B102" s="197"/>
      <c r="C102" s="214" t="s">
        <v>226</v>
      </c>
      <c r="D102" s="214" t="s">
        <v>1182</v>
      </c>
      <c r="E102" s="215" t="s">
        <v>1258</v>
      </c>
      <c r="F102" s="216" t="s">
        <v>1259</v>
      </c>
      <c r="G102" s="217" t="s">
        <v>229</v>
      </c>
      <c r="H102" s="218">
        <v>5</v>
      </c>
      <c r="I102" s="219"/>
      <c r="J102" s="220">
        <f>ROUND(I102*H102,2)</f>
        <v>0</v>
      </c>
      <c r="K102" s="216" t="s">
        <v>129</v>
      </c>
      <c r="L102" s="221"/>
      <c r="M102" s="222" t="s">
        <v>5</v>
      </c>
      <c r="N102" s="223" t="s">
        <v>41</v>
      </c>
      <c r="O102" s="44"/>
      <c r="P102" s="207">
        <f>O102*H102</f>
        <v>0</v>
      </c>
      <c r="Q102" s="207">
        <v>0.17035</v>
      </c>
      <c r="R102" s="207">
        <f>Q102*H102</f>
        <v>0.85175000000000001</v>
      </c>
      <c r="S102" s="207">
        <v>0</v>
      </c>
      <c r="T102" s="208">
        <f>S102*H102</f>
        <v>0</v>
      </c>
      <c r="AR102" s="21" t="s">
        <v>155</v>
      </c>
      <c r="AT102" s="21" t="s">
        <v>1182</v>
      </c>
      <c r="AU102" s="21" t="s">
        <v>70</v>
      </c>
      <c r="AY102" s="21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21" t="s">
        <v>78</v>
      </c>
      <c r="BK102" s="209">
        <f>ROUND(I102*H102,2)</f>
        <v>0</v>
      </c>
      <c r="BL102" s="21" t="s">
        <v>130</v>
      </c>
      <c r="BM102" s="21" t="s">
        <v>1260</v>
      </c>
    </row>
    <row r="103" s="1" customFormat="1" ht="16.5" customHeight="1">
      <c r="B103" s="197"/>
      <c r="C103" s="214" t="s">
        <v>231</v>
      </c>
      <c r="D103" s="214" t="s">
        <v>1182</v>
      </c>
      <c r="E103" s="215" t="s">
        <v>1261</v>
      </c>
      <c r="F103" s="216" t="s">
        <v>1262</v>
      </c>
      <c r="G103" s="217" t="s">
        <v>229</v>
      </c>
      <c r="H103" s="218">
        <v>5</v>
      </c>
      <c r="I103" s="219"/>
      <c r="J103" s="220">
        <f>ROUND(I103*H103,2)</f>
        <v>0</v>
      </c>
      <c r="K103" s="216" t="s">
        <v>129</v>
      </c>
      <c r="L103" s="221"/>
      <c r="M103" s="222" t="s">
        <v>5</v>
      </c>
      <c r="N103" s="223" t="s">
        <v>41</v>
      </c>
      <c r="O103" s="44"/>
      <c r="P103" s="207">
        <f>O103*H103</f>
        <v>0</v>
      </c>
      <c r="Q103" s="207">
        <v>0.17430999999999999</v>
      </c>
      <c r="R103" s="207">
        <f>Q103*H103</f>
        <v>0.87154999999999994</v>
      </c>
      <c r="S103" s="207">
        <v>0</v>
      </c>
      <c r="T103" s="208">
        <f>S103*H103</f>
        <v>0</v>
      </c>
      <c r="AR103" s="21" t="s">
        <v>155</v>
      </c>
      <c r="AT103" s="21" t="s">
        <v>1182</v>
      </c>
      <c r="AU103" s="21" t="s">
        <v>70</v>
      </c>
      <c r="AY103" s="21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21" t="s">
        <v>78</v>
      </c>
      <c r="BK103" s="209">
        <f>ROUND(I103*H103,2)</f>
        <v>0</v>
      </c>
      <c r="BL103" s="21" t="s">
        <v>130</v>
      </c>
      <c r="BM103" s="21" t="s">
        <v>1263</v>
      </c>
    </row>
    <row r="104" s="1" customFormat="1" ht="16.5" customHeight="1">
      <c r="B104" s="197"/>
      <c r="C104" s="214" t="s">
        <v>235</v>
      </c>
      <c r="D104" s="214" t="s">
        <v>1182</v>
      </c>
      <c r="E104" s="215" t="s">
        <v>1264</v>
      </c>
      <c r="F104" s="216" t="s">
        <v>1265</v>
      </c>
      <c r="G104" s="217" t="s">
        <v>229</v>
      </c>
      <c r="H104" s="218">
        <v>5</v>
      </c>
      <c r="I104" s="219"/>
      <c r="J104" s="220">
        <f>ROUND(I104*H104,2)</f>
        <v>0</v>
      </c>
      <c r="K104" s="216" t="s">
        <v>129</v>
      </c>
      <c r="L104" s="221"/>
      <c r="M104" s="222" t="s">
        <v>5</v>
      </c>
      <c r="N104" s="223" t="s">
        <v>41</v>
      </c>
      <c r="O104" s="44"/>
      <c r="P104" s="207">
        <f>O104*H104</f>
        <v>0</v>
      </c>
      <c r="Q104" s="207">
        <v>0.17827000000000001</v>
      </c>
      <c r="R104" s="207">
        <f>Q104*H104</f>
        <v>0.89135000000000009</v>
      </c>
      <c r="S104" s="207">
        <v>0</v>
      </c>
      <c r="T104" s="208">
        <f>S104*H104</f>
        <v>0</v>
      </c>
      <c r="AR104" s="21" t="s">
        <v>155</v>
      </c>
      <c r="AT104" s="21" t="s">
        <v>1182</v>
      </c>
      <c r="AU104" s="21" t="s">
        <v>70</v>
      </c>
      <c r="AY104" s="21" t="s">
        <v>122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21" t="s">
        <v>78</v>
      </c>
      <c r="BK104" s="209">
        <f>ROUND(I104*H104,2)</f>
        <v>0</v>
      </c>
      <c r="BL104" s="21" t="s">
        <v>130</v>
      </c>
      <c r="BM104" s="21" t="s">
        <v>1266</v>
      </c>
    </row>
    <row r="105" s="1" customFormat="1" ht="16.5" customHeight="1">
      <c r="B105" s="197"/>
      <c r="C105" s="214" t="s">
        <v>239</v>
      </c>
      <c r="D105" s="214" t="s">
        <v>1182</v>
      </c>
      <c r="E105" s="215" t="s">
        <v>1267</v>
      </c>
      <c r="F105" s="216" t="s">
        <v>1268</v>
      </c>
      <c r="G105" s="217" t="s">
        <v>229</v>
      </c>
      <c r="H105" s="218">
        <v>5</v>
      </c>
      <c r="I105" s="219"/>
      <c r="J105" s="220">
        <f>ROUND(I105*H105,2)</f>
        <v>0</v>
      </c>
      <c r="K105" s="216" t="s">
        <v>129</v>
      </c>
      <c r="L105" s="221"/>
      <c r="M105" s="222" t="s">
        <v>5</v>
      </c>
      <c r="N105" s="223" t="s">
        <v>41</v>
      </c>
      <c r="O105" s="44"/>
      <c r="P105" s="207">
        <f>O105*H105</f>
        <v>0</v>
      </c>
      <c r="Q105" s="207">
        <v>0.18223</v>
      </c>
      <c r="R105" s="207">
        <f>Q105*H105</f>
        <v>0.91115000000000002</v>
      </c>
      <c r="S105" s="207">
        <v>0</v>
      </c>
      <c r="T105" s="208">
        <f>S105*H105</f>
        <v>0</v>
      </c>
      <c r="AR105" s="21" t="s">
        <v>155</v>
      </c>
      <c r="AT105" s="21" t="s">
        <v>1182</v>
      </c>
      <c r="AU105" s="21" t="s">
        <v>70</v>
      </c>
      <c r="AY105" s="21" t="s">
        <v>122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1" t="s">
        <v>78</v>
      </c>
      <c r="BK105" s="209">
        <f>ROUND(I105*H105,2)</f>
        <v>0</v>
      </c>
      <c r="BL105" s="21" t="s">
        <v>130</v>
      </c>
      <c r="BM105" s="21" t="s">
        <v>1269</v>
      </c>
    </row>
    <row r="106" s="1" customFormat="1" ht="16.5" customHeight="1">
      <c r="B106" s="197"/>
      <c r="C106" s="214" t="s">
        <v>243</v>
      </c>
      <c r="D106" s="214" t="s">
        <v>1182</v>
      </c>
      <c r="E106" s="215" t="s">
        <v>1270</v>
      </c>
      <c r="F106" s="216" t="s">
        <v>1271</v>
      </c>
      <c r="G106" s="217" t="s">
        <v>229</v>
      </c>
      <c r="H106" s="218">
        <v>5</v>
      </c>
      <c r="I106" s="219"/>
      <c r="J106" s="220">
        <f>ROUND(I106*H106,2)</f>
        <v>0</v>
      </c>
      <c r="K106" s="216" t="s">
        <v>129</v>
      </c>
      <c r="L106" s="221"/>
      <c r="M106" s="222" t="s">
        <v>5</v>
      </c>
      <c r="N106" s="223" t="s">
        <v>41</v>
      </c>
      <c r="O106" s="44"/>
      <c r="P106" s="207">
        <f>O106*H106</f>
        <v>0</v>
      </c>
      <c r="Q106" s="207">
        <v>0.18618999999999999</v>
      </c>
      <c r="R106" s="207">
        <f>Q106*H106</f>
        <v>0.93094999999999994</v>
      </c>
      <c r="S106" s="207">
        <v>0</v>
      </c>
      <c r="T106" s="208">
        <f>S106*H106</f>
        <v>0</v>
      </c>
      <c r="AR106" s="21" t="s">
        <v>155</v>
      </c>
      <c r="AT106" s="21" t="s">
        <v>1182</v>
      </c>
      <c r="AU106" s="21" t="s">
        <v>70</v>
      </c>
      <c r="AY106" s="21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21" t="s">
        <v>78</v>
      </c>
      <c r="BK106" s="209">
        <f>ROUND(I106*H106,2)</f>
        <v>0</v>
      </c>
      <c r="BL106" s="21" t="s">
        <v>130</v>
      </c>
      <c r="BM106" s="21" t="s">
        <v>1272</v>
      </c>
    </row>
    <row r="107" s="1" customFormat="1" ht="16.5" customHeight="1">
      <c r="B107" s="197"/>
      <c r="C107" s="214" t="s">
        <v>247</v>
      </c>
      <c r="D107" s="214" t="s">
        <v>1182</v>
      </c>
      <c r="E107" s="215" t="s">
        <v>1273</v>
      </c>
      <c r="F107" s="216" t="s">
        <v>1274</v>
      </c>
      <c r="G107" s="217" t="s">
        <v>229</v>
      </c>
      <c r="H107" s="218">
        <v>5</v>
      </c>
      <c r="I107" s="219"/>
      <c r="J107" s="220">
        <f>ROUND(I107*H107,2)</f>
        <v>0</v>
      </c>
      <c r="K107" s="216" t="s">
        <v>129</v>
      </c>
      <c r="L107" s="221"/>
      <c r="M107" s="222" t="s">
        <v>5</v>
      </c>
      <c r="N107" s="223" t="s">
        <v>41</v>
      </c>
      <c r="O107" s="44"/>
      <c r="P107" s="207">
        <f>O107*H107</f>
        <v>0</v>
      </c>
      <c r="Q107" s="207">
        <v>0.19015000000000001</v>
      </c>
      <c r="R107" s="207">
        <f>Q107*H107</f>
        <v>0.9507500000000001</v>
      </c>
      <c r="S107" s="207">
        <v>0</v>
      </c>
      <c r="T107" s="208">
        <f>S107*H107</f>
        <v>0</v>
      </c>
      <c r="AR107" s="21" t="s">
        <v>155</v>
      </c>
      <c r="AT107" s="21" t="s">
        <v>1182</v>
      </c>
      <c r="AU107" s="21" t="s">
        <v>70</v>
      </c>
      <c r="AY107" s="21" t="s">
        <v>122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21" t="s">
        <v>78</v>
      </c>
      <c r="BK107" s="209">
        <f>ROUND(I107*H107,2)</f>
        <v>0</v>
      </c>
      <c r="BL107" s="21" t="s">
        <v>130</v>
      </c>
      <c r="BM107" s="21" t="s">
        <v>1275</v>
      </c>
    </row>
    <row r="108" s="1" customFormat="1" ht="16.5" customHeight="1">
      <c r="B108" s="197"/>
      <c r="C108" s="214" t="s">
        <v>251</v>
      </c>
      <c r="D108" s="214" t="s">
        <v>1182</v>
      </c>
      <c r="E108" s="215" t="s">
        <v>1276</v>
      </c>
      <c r="F108" s="216" t="s">
        <v>1277</v>
      </c>
      <c r="G108" s="217" t="s">
        <v>229</v>
      </c>
      <c r="H108" s="218">
        <v>5</v>
      </c>
      <c r="I108" s="219"/>
      <c r="J108" s="220">
        <f>ROUND(I108*H108,2)</f>
        <v>0</v>
      </c>
      <c r="K108" s="216" t="s">
        <v>129</v>
      </c>
      <c r="L108" s="221"/>
      <c r="M108" s="222" t="s">
        <v>5</v>
      </c>
      <c r="N108" s="223" t="s">
        <v>41</v>
      </c>
      <c r="O108" s="44"/>
      <c r="P108" s="207">
        <f>O108*H108</f>
        <v>0</v>
      </c>
      <c r="Q108" s="207">
        <v>0.19411999999999999</v>
      </c>
      <c r="R108" s="207">
        <f>Q108*H108</f>
        <v>0.97059999999999991</v>
      </c>
      <c r="S108" s="207">
        <v>0</v>
      </c>
      <c r="T108" s="208">
        <f>S108*H108</f>
        <v>0</v>
      </c>
      <c r="AR108" s="21" t="s">
        <v>155</v>
      </c>
      <c r="AT108" s="21" t="s">
        <v>1182</v>
      </c>
      <c r="AU108" s="21" t="s">
        <v>70</v>
      </c>
      <c r="AY108" s="21" t="s">
        <v>122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1" t="s">
        <v>78</v>
      </c>
      <c r="BK108" s="209">
        <f>ROUND(I108*H108,2)</f>
        <v>0</v>
      </c>
      <c r="BL108" s="21" t="s">
        <v>130</v>
      </c>
      <c r="BM108" s="21" t="s">
        <v>1278</v>
      </c>
    </row>
    <row r="109" s="1" customFormat="1" ht="16.5" customHeight="1">
      <c r="B109" s="197"/>
      <c r="C109" s="214" t="s">
        <v>255</v>
      </c>
      <c r="D109" s="214" t="s">
        <v>1182</v>
      </c>
      <c r="E109" s="215" t="s">
        <v>1279</v>
      </c>
      <c r="F109" s="216" t="s">
        <v>1280</v>
      </c>
      <c r="G109" s="217" t="s">
        <v>229</v>
      </c>
      <c r="H109" s="218">
        <v>5</v>
      </c>
      <c r="I109" s="219"/>
      <c r="J109" s="220">
        <f>ROUND(I109*H109,2)</f>
        <v>0</v>
      </c>
      <c r="K109" s="216" t="s">
        <v>129</v>
      </c>
      <c r="L109" s="221"/>
      <c r="M109" s="222" t="s">
        <v>5</v>
      </c>
      <c r="N109" s="223" t="s">
        <v>41</v>
      </c>
      <c r="O109" s="44"/>
      <c r="P109" s="207">
        <f>O109*H109</f>
        <v>0</v>
      </c>
      <c r="Q109" s="207">
        <v>0.19808000000000001</v>
      </c>
      <c r="R109" s="207">
        <f>Q109*H109</f>
        <v>0.99040000000000006</v>
      </c>
      <c r="S109" s="207">
        <v>0</v>
      </c>
      <c r="T109" s="208">
        <f>S109*H109</f>
        <v>0</v>
      </c>
      <c r="AR109" s="21" t="s">
        <v>155</v>
      </c>
      <c r="AT109" s="21" t="s">
        <v>1182</v>
      </c>
      <c r="AU109" s="21" t="s">
        <v>70</v>
      </c>
      <c r="AY109" s="21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21" t="s">
        <v>78</v>
      </c>
      <c r="BK109" s="209">
        <f>ROUND(I109*H109,2)</f>
        <v>0</v>
      </c>
      <c r="BL109" s="21" t="s">
        <v>130</v>
      </c>
      <c r="BM109" s="21" t="s">
        <v>1281</v>
      </c>
    </row>
    <row r="110" s="1" customFormat="1" ht="16.5" customHeight="1">
      <c r="B110" s="197"/>
      <c r="C110" s="214" t="s">
        <v>259</v>
      </c>
      <c r="D110" s="214" t="s">
        <v>1182</v>
      </c>
      <c r="E110" s="215" t="s">
        <v>1282</v>
      </c>
      <c r="F110" s="216" t="s">
        <v>1283</v>
      </c>
      <c r="G110" s="217" t="s">
        <v>229</v>
      </c>
      <c r="H110" s="218">
        <v>20</v>
      </c>
      <c r="I110" s="219"/>
      <c r="J110" s="220">
        <f>ROUND(I110*H110,2)</f>
        <v>0</v>
      </c>
      <c r="K110" s="216" t="s">
        <v>129</v>
      </c>
      <c r="L110" s="221"/>
      <c r="M110" s="222" t="s">
        <v>5</v>
      </c>
      <c r="N110" s="223" t="s">
        <v>41</v>
      </c>
      <c r="O110" s="44"/>
      <c r="P110" s="207">
        <f>O110*H110</f>
        <v>0</v>
      </c>
      <c r="Q110" s="207">
        <v>0.30399999999999999</v>
      </c>
      <c r="R110" s="207">
        <f>Q110*H110</f>
        <v>6.0800000000000001</v>
      </c>
      <c r="S110" s="207">
        <v>0</v>
      </c>
      <c r="T110" s="208">
        <f>S110*H110</f>
        <v>0</v>
      </c>
      <c r="AR110" s="21" t="s">
        <v>155</v>
      </c>
      <c r="AT110" s="21" t="s">
        <v>1182</v>
      </c>
      <c r="AU110" s="21" t="s">
        <v>70</v>
      </c>
      <c r="AY110" s="21" t="s">
        <v>122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21" t="s">
        <v>78</v>
      </c>
      <c r="BK110" s="209">
        <f>ROUND(I110*H110,2)</f>
        <v>0</v>
      </c>
      <c r="BL110" s="21" t="s">
        <v>130</v>
      </c>
      <c r="BM110" s="21" t="s">
        <v>1284</v>
      </c>
    </row>
    <row r="111" s="1" customFormat="1" ht="16.5" customHeight="1">
      <c r="B111" s="197"/>
      <c r="C111" s="214" t="s">
        <v>263</v>
      </c>
      <c r="D111" s="214" t="s">
        <v>1182</v>
      </c>
      <c r="E111" s="215" t="s">
        <v>1285</v>
      </c>
      <c r="F111" s="216" t="s">
        <v>1286</v>
      </c>
      <c r="G111" s="217" t="s">
        <v>229</v>
      </c>
      <c r="H111" s="218">
        <v>20</v>
      </c>
      <c r="I111" s="219"/>
      <c r="J111" s="220">
        <f>ROUND(I111*H111,2)</f>
        <v>0</v>
      </c>
      <c r="K111" s="216" t="s">
        <v>129</v>
      </c>
      <c r="L111" s="221"/>
      <c r="M111" s="222" t="s">
        <v>5</v>
      </c>
      <c r="N111" s="223" t="s">
        <v>41</v>
      </c>
      <c r="O111" s="44"/>
      <c r="P111" s="207">
        <f>O111*H111</f>
        <v>0</v>
      </c>
      <c r="Q111" s="207">
        <v>0.30399999999999999</v>
      </c>
      <c r="R111" s="207">
        <f>Q111*H111</f>
        <v>6.0800000000000001</v>
      </c>
      <c r="S111" s="207">
        <v>0</v>
      </c>
      <c r="T111" s="208">
        <f>S111*H111</f>
        <v>0</v>
      </c>
      <c r="AR111" s="21" t="s">
        <v>155</v>
      </c>
      <c r="AT111" s="21" t="s">
        <v>1182</v>
      </c>
      <c r="AU111" s="21" t="s">
        <v>70</v>
      </c>
      <c r="AY111" s="21" t="s">
        <v>122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1" t="s">
        <v>78</v>
      </c>
      <c r="BK111" s="209">
        <f>ROUND(I111*H111,2)</f>
        <v>0</v>
      </c>
      <c r="BL111" s="21" t="s">
        <v>130</v>
      </c>
      <c r="BM111" s="21" t="s">
        <v>1287</v>
      </c>
    </row>
    <row r="112" s="1" customFormat="1" ht="16.5" customHeight="1">
      <c r="B112" s="197"/>
      <c r="C112" s="214" t="s">
        <v>267</v>
      </c>
      <c r="D112" s="214" t="s">
        <v>1182</v>
      </c>
      <c r="E112" s="215" t="s">
        <v>1288</v>
      </c>
      <c r="F112" s="216" t="s">
        <v>1289</v>
      </c>
      <c r="G112" s="217" t="s">
        <v>229</v>
      </c>
      <c r="H112" s="218">
        <v>20</v>
      </c>
      <c r="I112" s="219"/>
      <c r="J112" s="220">
        <f>ROUND(I112*H112,2)</f>
        <v>0</v>
      </c>
      <c r="K112" s="216" t="s">
        <v>129</v>
      </c>
      <c r="L112" s="221"/>
      <c r="M112" s="222" t="s">
        <v>5</v>
      </c>
      <c r="N112" s="223" t="s">
        <v>41</v>
      </c>
      <c r="O112" s="44"/>
      <c r="P112" s="207">
        <f>O112*H112</f>
        <v>0</v>
      </c>
      <c r="Q112" s="207">
        <v>0.27000000000000002</v>
      </c>
      <c r="R112" s="207">
        <f>Q112*H112</f>
        <v>5.4000000000000004</v>
      </c>
      <c r="S112" s="207">
        <v>0</v>
      </c>
      <c r="T112" s="208">
        <f>S112*H112</f>
        <v>0</v>
      </c>
      <c r="AR112" s="21" t="s">
        <v>155</v>
      </c>
      <c r="AT112" s="21" t="s">
        <v>1182</v>
      </c>
      <c r="AU112" s="21" t="s">
        <v>70</v>
      </c>
      <c r="AY112" s="21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21" t="s">
        <v>78</v>
      </c>
      <c r="BK112" s="209">
        <f>ROUND(I112*H112,2)</f>
        <v>0</v>
      </c>
      <c r="BL112" s="21" t="s">
        <v>130</v>
      </c>
      <c r="BM112" s="21" t="s">
        <v>1290</v>
      </c>
    </row>
    <row r="113" s="1" customFormat="1" ht="16.5" customHeight="1">
      <c r="B113" s="197"/>
      <c r="C113" s="214" t="s">
        <v>271</v>
      </c>
      <c r="D113" s="214" t="s">
        <v>1182</v>
      </c>
      <c r="E113" s="215" t="s">
        <v>1291</v>
      </c>
      <c r="F113" s="216" t="s">
        <v>1292</v>
      </c>
      <c r="G113" s="217" t="s">
        <v>229</v>
      </c>
      <c r="H113" s="218">
        <v>50</v>
      </c>
      <c r="I113" s="219"/>
      <c r="J113" s="220">
        <f>ROUND(I113*H113,2)</f>
        <v>0</v>
      </c>
      <c r="K113" s="216" t="s">
        <v>129</v>
      </c>
      <c r="L113" s="221"/>
      <c r="M113" s="222" t="s">
        <v>5</v>
      </c>
      <c r="N113" s="223" t="s">
        <v>41</v>
      </c>
      <c r="O113" s="44"/>
      <c r="P113" s="207">
        <f>O113*H113</f>
        <v>0</v>
      </c>
      <c r="Q113" s="207">
        <v>0.32705000000000001</v>
      </c>
      <c r="R113" s="207">
        <f>Q113*H113</f>
        <v>16.352499999999999</v>
      </c>
      <c r="S113" s="207">
        <v>0</v>
      </c>
      <c r="T113" s="208">
        <f>S113*H113</f>
        <v>0</v>
      </c>
      <c r="AR113" s="21" t="s">
        <v>155</v>
      </c>
      <c r="AT113" s="21" t="s">
        <v>1182</v>
      </c>
      <c r="AU113" s="21" t="s">
        <v>70</v>
      </c>
      <c r="AY113" s="21" t="s">
        <v>122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21" t="s">
        <v>78</v>
      </c>
      <c r="BK113" s="209">
        <f>ROUND(I113*H113,2)</f>
        <v>0</v>
      </c>
      <c r="BL113" s="21" t="s">
        <v>130</v>
      </c>
      <c r="BM113" s="21" t="s">
        <v>1293</v>
      </c>
    </row>
    <row r="114" s="1" customFormat="1" ht="16.5" customHeight="1">
      <c r="B114" s="197"/>
      <c r="C114" s="214" t="s">
        <v>275</v>
      </c>
      <c r="D114" s="214" t="s">
        <v>1182</v>
      </c>
      <c r="E114" s="215" t="s">
        <v>1294</v>
      </c>
      <c r="F114" s="216" t="s">
        <v>1295</v>
      </c>
      <c r="G114" s="217" t="s">
        <v>229</v>
      </c>
      <c r="H114" s="218">
        <v>50</v>
      </c>
      <c r="I114" s="219"/>
      <c r="J114" s="220">
        <f>ROUND(I114*H114,2)</f>
        <v>0</v>
      </c>
      <c r="K114" s="216" t="s">
        <v>129</v>
      </c>
      <c r="L114" s="221"/>
      <c r="M114" s="222" t="s">
        <v>5</v>
      </c>
      <c r="N114" s="223" t="s">
        <v>41</v>
      </c>
      <c r="O114" s="44"/>
      <c r="P114" s="207">
        <f>O114*H114</f>
        <v>0</v>
      </c>
      <c r="Q114" s="207">
        <v>0.32700000000000001</v>
      </c>
      <c r="R114" s="207">
        <f>Q114*H114</f>
        <v>16.350000000000001</v>
      </c>
      <c r="S114" s="207">
        <v>0</v>
      </c>
      <c r="T114" s="208">
        <f>S114*H114</f>
        <v>0</v>
      </c>
      <c r="AR114" s="21" t="s">
        <v>155</v>
      </c>
      <c r="AT114" s="21" t="s">
        <v>1182</v>
      </c>
      <c r="AU114" s="21" t="s">
        <v>70</v>
      </c>
      <c r="AY114" s="21" t="s">
        <v>122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1" t="s">
        <v>78</v>
      </c>
      <c r="BK114" s="209">
        <f>ROUND(I114*H114,2)</f>
        <v>0</v>
      </c>
      <c r="BL114" s="21" t="s">
        <v>130</v>
      </c>
      <c r="BM114" s="21" t="s">
        <v>1296</v>
      </c>
    </row>
    <row r="115" s="1" customFormat="1" ht="16.5" customHeight="1">
      <c r="B115" s="197"/>
      <c r="C115" s="214" t="s">
        <v>279</v>
      </c>
      <c r="D115" s="214" t="s">
        <v>1182</v>
      </c>
      <c r="E115" s="215" t="s">
        <v>1297</v>
      </c>
      <c r="F115" s="216" t="s">
        <v>1298</v>
      </c>
      <c r="G115" s="217" t="s">
        <v>229</v>
      </c>
      <c r="H115" s="218">
        <v>50</v>
      </c>
      <c r="I115" s="219"/>
      <c r="J115" s="220">
        <f>ROUND(I115*H115,2)</f>
        <v>0</v>
      </c>
      <c r="K115" s="216" t="s">
        <v>129</v>
      </c>
      <c r="L115" s="221"/>
      <c r="M115" s="222" t="s">
        <v>5</v>
      </c>
      <c r="N115" s="223" t="s">
        <v>41</v>
      </c>
      <c r="O115" s="44"/>
      <c r="P115" s="207">
        <f>O115*H115</f>
        <v>0</v>
      </c>
      <c r="Q115" s="207">
        <v>0.27500000000000002</v>
      </c>
      <c r="R115" s="207">
        <f>Q115*H115</f>
        <v>13.750000000000002</v>
      </c>
      <c r="S115" s="207">
        <v>0</v>
      </c>
      <c r="T115" s="208">
        <f>S115*H115</f>
        <v>0</v>
      </c>
      <c r="AR115" s="21" t="s">
        <v>155</v>
      </c>
      <c r="AT115" s="21" t="s">
        <v>1182</v>
      </c>
      <c r="AU115" s="21" t="s">
        <v>70</v>
      </c>
      <c r="AY115" s="21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21" t="s">
        <v>78</v>
      </c>
      <c r="BK115" s="209">
        <f>ROUND(I115*H115,2)</f>
        <v>0</v>
      </c>
      <c r="BL115" s="21" t="s">
        <v>130</v>
      </c>
      <c r="BM115" s="21" t="s">
        <v>1299</v>
      </c>
    </row>
    <row r="116" s="1" customFormat="1" ht="25.5" customHeight="1">
      <c r="B116" s="197"/>
      <c r="C116" s="214" t="s">
        <v>283</v>
      </c>
      <c r="D116" s="214" t="s">
        <v>1182</v>
      </c>
      <c r="E116" s="215" t="s">
        <v>1300</v>
      </c>
      <c r="F116" s="216" t="s">
        <v>1301</v>
      </c>
      <c r="G116" s="217" t="s">
        <v>229</v>
      </c>
      <c r="H116" s="218">
        <v>50</v>
      </c>
      <c r="I116" s="219"/>
      <c r="J116" s="220">
        <f>ROUND(I116*H116,2)</f>
        <v>0</v>
      </c>
      <c r="K116" s="216" t="s">
        <v>129</v>
      </c>
      <c r="L116" s="221"/>
      <c r="M116" s="222" t="s">
        <v>5</v>
      </c>
      <c r="N116" s="223" t="s">
        <v>41</v>
      </c>
      <c r="O116" s="44"/>
      <c r="P116" s="207">
        <f>O116*H116</f>
        <v>0</v>
      </c>
      <c r="Q116" s="207">
        <v>0.32729999999999998</v>
      </c>
      <c r="R116" s="207">
        <f>Q116*H116</f>
        <v>16.364999999999998</v>
      </c>
      <c r="S116" s="207">
        <v>0</v>
      </c>
      <c r="T116" s="208">
        <f>S116*H116</f>
        <v>0</v>
      </c>
      <c r="AR116" s="21" t="s">
        <v>155</v>
      </c>
      <c r="AT116" s="21" t="s">
        <v>1182</v>
      </c>
      <c r="AU116" s="21" t="s">
        <v>70</v>
      </c>
      <c r="AY116" s="21" t="s">
        <v>122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21" t="s">
        <v>78</v>
      </c>
      <c r="BK116" s="209">
        <f>ROUND(I116*H116,2)</f>
        <v>0</v>
      </c>
      <c r="BL116" s="21" t="s">
        <v>130</v>
      </c>
      <c r="BM116" s="21" t="s">
        <v>1302</v>
      </c>
    </row>
    <row r="117" s="1" customFormat="1" ht="16.5" customHeight="1">
      <c r="B117" s="197"/>
      <c r="C117" s="214" t="s">
        <v>287</v>
      </c>
      <c r="D117" s="214" t="s">
        <v>1182</v>
      </c>
      <c r="E117" s="215" t="s">
        <v>1303</v>
      </c>
      <c r="F117" s="216" t="s">
        <v>1304</v>
      </c>
      <c r="G117" s="217" t="s">
        <v>229</v>
      </c>
      <c r="H117" s="218">
        <v>10</v>
      </c>
      <c r="I117" s="219"/>
      <c r="J117" s="220">
        <f>ROUND(I117*H117,2)</f>
        <v>0</v>
      </c>
      <c r="K117" s="216" t="s">
        <v>129</v>
      </c>
      <c r="L117" s="221"/>
      <c r="M117" s="222" t="s">
        <v>5</v>
      </c>
      <c r="N117" s="223" t="s">
        <v>41</v>
      </c>
      <c r="O117" s="44"/>
      <c r="P117" s="207">
        <f>O117*H117</f>
        <v>0</v>
      </c>
      <c r="Q117" s="207">
        <v>1.50075</v>
      </c>
      <c r="R117" s="207">
        <f>Q117*H117</f>
        <v>15.0075</v>
      </c>
      <c r="S117" s="207">
        <v>0</v>
      </c>
      <c r="T117" s="208">
        <f>S117*H117</f>
        <v>0</v>
      </c>
      <c r="AR117" s="21" t="s">
        <v>155</v>
      </c>
      <c r="AT117" s="21" t="s">
        <v>1182</v>
      </c>
      <c r="AU117" s="21" t="s">
        <v>70</v>
      </c>
      <c r="AY117" s="21" t="s">
        <v>122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1" t="s">
        <v>78</v>
      </c>
      <c r="BK117" s="209">
        <f>ROUND(I117*H117,2)</f>
        <v>0</v>
      </c>
      <c r="BL117" s="21" t="s">
        <v>130</v>
      </c>
      <c r="BM117" s="21" t="s">
        <v>1305</v>
      </c>
    </row>
    <row r="118" s="1" customFormat="1" ht="16.5" customHeight="1">
      <c r="B118" s="197"/>
      <c r="C118" s="214" t="s">
        <v>291</v>
      </c>
      <c r="D118" s="214" t="s">
        <v>1182</v>
      </c>
      <c r="E118" s="215" t="s">
        <v>1306</v>
      </c>
      <c r="F118" s="216" t="s">
        <v>1307</v>
      </c>
      <c r="G118" s="217" t="s">
        <v>229</v>
      </c>
      <c r="H118" s="218">
        <v>10</v>
      </c>
      <c r="I118" s="219"/>
      <c r="J118" s="220">
        <f>ROUND(I118*H118,2)</f>
        <v>0</v>
      </c>
      <c r="K118" s="216" t="s">
        <v>129</v>
      </c>
      <c r="L118" s="221"/>
      <c r="M118" s="222" t="s">
        <v>5</v>
      </c>
      <c r="N118" s="223" t="s">
        <v>41</v>
      </c>
      <c r="O118" s="44"/>
      <c r="P118" s="207">
        <f>O118*H118</f>
        <v>0</v>
      </c>
      <c r="Q118" s="207">
        <v>1.2996000000000001</v>
      </c>
      <c r="R118" s="207">
        <f>Q118*H118</f>
        <v>12.996</v>
      </c>
      <c r="S118" s="207">
        <v>0</v>
      </c>
      <c r="T118" s="208">
        <f>S118*H118</f>
        <v>0</v>
      </c>
      <c r="AR118" s="21" t="s">
        <v>155</v>
      </c>
      <c r="AT118" s="21" t="s">
        <v>1182</v>
      </c>
      <c r="AU118" s="21" t="s">
        <v>70</v>
      </c>
      <c r="AY118" s="21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21" t="s">
        <v>78</v>
      </c>
      <c r="BK118" s="209">
        <f>ROUND(I118*H118,2)</f>
        <v>0</v>
      </c>
      <c r="BL118" s="21" t="s">
        <v>130</v>
      </c>
      <c r="BM118" s="21" t="s">
        <v>1308</v>
      </c>
    </row>
    <row r="119" s="1" customFormat="1" ht="16.5" customHeight="1">
      <c r="B119" s="197"/>
      <c r="C119" s="214" t="s">
        <v>295</v>
      </c>
      <c r="D119" s="214" t="s">
        <v>1182</v>
      </c>
      <c r="E119" s="215" t="s">
        <v>1309</v>
      </c>
      <c r="F119" s="216" t="s">
        <v>1310</v>
      </c>
      <c r="G119" s="217" t="s">
        <v>229</v>
      </c>
      <c r="H119" s="218">
        <v>10</v>
      </c>
      <c r="I119" s="219"/>
      <c r="J119" s="220">
        <f>ROUND(I119*H119,2)</f>
        <v>0</v>
      </c>
      <c r="K119" s="216" t="s">
        <v>129</v>
      </c>
      <c r="L119" s="221"/>
      <c r="M119" s="222" t="s">
        <v>5</v>
      </c>
      <c r="N119" s="223" t="s">
        <v>41</v>
      </c>
      <c r="O119" s="44"/>
      <c r="P119" s="207">
        <f>O119*H119</f>
        <v>0</v>
      </c>
      <c r="Q119" s="207">
        <v>1.23475</v>
      </c>
      <c r="R119" s="207">
        <f>Q119*H119</f>
        <v>12.3475</v>
      </c>
      <c r="S119" s="207">
        <v>0</v>
      </c>
      <c r="T119" s="208">
        <f>S119*H119</f>
        <v>0</v>
      </c>
      <c r="AR119" s="21" t="s">
        <v>155</v>
      </c>
      <c r="AT119" s="21" t="s">
        <v>1182</v>
      </c>
      <c r="AU119" s="21" t="s">
        <v>70</v>
      </c>
      <c r="AY119" s="21" t="s">
        <v>122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21" t="s">
        <v>78</v>
      </c>
      <c r="BK119" s="209">
        <f>ROUND(I119*H119,2)</f>
        <v>0</v>
      </c>
      <c r="BL119" s="21" t="s">
        <v>130</v>
      </c>
      <c r="BM119" s="21" t="s">
        <v>1311</v>
      </c>
    </row>
    <row r="120" s="1" customFormat="1" ht="16.5" customHeight="1">
      <c r="B120" s="197"/>
      <c r="C120" s="214" t="s">
        <v>299</v>
      </c>
      <c r="D120" s="214" t="s">
        <v>1182</v>
      </c>
      <c r="E120" s="215" t="s">
        <v>1312</v>
      </c>
      <c r="F120" s="216" t="s">
        <v>1313</v>
      </c>
      <c r="G120" s="217" t="s">
        <v>229</v>
      </c>
      <c r="H120" s="218">
        <v>10</v>
      </c>
      <c r="I120" s="219"/>
      <c r="J120" s="220">
        <f>ROUND(I120*H120,2)</f>
        <v>0</v>
      </c>
      <c r="K120" s="216" t="s">
        <v>129</v>
      </c>
      <c r="L120" s="221"/>
      <c r="M120" s="222" t="s">
        <v>5</v>
      </c>
      <c r="N120" s="223" t="s">
        <v>41</v>
      </c>
      <c r="O120" s="44"/>
      <c r="P120" s="207">
        <f>O120*H120</f>
        <v>0</v>
      </c>
      <c r="Q120" s="207">
        <v>4.5022500000000001</v>
      </c>
      <c r="R120" s="207">
        <f>Q120*H120</f>
        <v>45.022500000000001</v>
      </c>
      <c r="S120" s="207">
        <v>0</v>
      </c>
      <c r="T120" s="208">
        <f>S120*H120</f>
        <v>0</v>
      </c>
      <c r="AR120" s="21" t="s">
        <v>155</v>
      </c>
      <c r="AT120" s="21" t="s">
        <v>1182</v>
      </c>
      <c r="AU120" s="21" t="s">
        <v>70</v>
      </c>
      <c r="AY120" s="21" t="s">
        <v>122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21" t="s">
        <v>78</v>
      </c>
      <c r="BK120" s="209">
        <f>ROUND(I120*H120,2)</f>
        <v>0</v>
      </c>
      <c r="BL120" s="21" t="s">
        <v>130</v>
      </c>
      <c r="BM120" s="21" t="s">
        <v>1314</v>
      </c>
    </row>
    <row r="121" s="1" customFormat="1" ht="16.5" customHeight="1">
      <c r="B121" s="197"/>
      <c r="C121" s="214" t="s">
        <v>303</v>
      </c>
      <c r="D121" s="214" t="s">
        <v>1182</v>
      </c>
      <c r="E121" s="215" t="s">
        <v>1315</v>
      </c>
      <c r="F121" s="216" t="s">
        <v>1316</v>
      </c>
      <c r="G121" s="217" t="s">
        <v>229</v>
      </c>
      <c r="H121" s="218">
        <v>10</v>
      </c>
      <c r="I121" s="219"/>
      <c r="J121" s="220">
        <f>ROUND(I121*H121,2)</f>
        <v>0</v>
      </c>
      <c r="K121" s="216" t="s">
        <v>129</v>
      </c>
      <c r="L121" s="221"/>
      <c r="M121" s="222" t="s">
        <v>5</v>
      </c>
      <c r="N121" s="223" t="s">
        <v>41</v>
      </c>
      <c r="O121" s="44"/>
      <c r="P121" s="207">
        <f>O121*H121</f>
        <v>0</v>
      </c>
      <c r="Q121" s="207">
        <v>3.70425</v>
      </c>
      <c r="R121" s="207">
        <f>Q121*H121</f>
        <v>37.042500000000004</v>
      </c>
      <c r="S121" s="207">
        <v>0</v>
      </c>
      <c r="T121" s="208">
        <f>S121*H121</f>
        <v>0</v>
      </c>
      <c r="AR121" s="21" t="s">
        <v>155</v>
      </c>
      <c r="AT121" s="21" t="s">
        <v>1182</v>
      </c>
      <c r="AU121" s="21" t="s">
        <v>70</v>
      </c>
      <c r="AY121" s="21" t="s">
        <v>122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21" t="s">
        <v>78</v>
      </c>
      <c r="BK121" s="209">
        <f>ROUND(I121*H121,2)</f>
        <v>0</v>
      </c>
      <c r="BL121" s="21" t="s">
        <v>130</v>
      </c>
      <c r="BM121" s="21" t="s">
        <v>1317</v>
      </c>
    </row>
    <row r="122" s="1" customFormat="1" ht="16.5" customHeight="1">
      <c r="B122" s="197"/>
      <c r="C122" s="214" t="s">
        <v>307</v>
      </c>
      <c r="D122" s="214" t="s">
        <v>1182</v>
      </c>
      <c r="E122" s="215" t="s">
        <v>1318</v>
      </c>
      <c r="F122" s="216" t="s">
        <v>1319</v>
      </c>
      <c r="G122" s="217" t="s">
        <v>229</v>
      </c>
      <c r="H122" s="218">
        <v>10</v>
      </c>
      <c r="I122" s="219"/>
      <c r="J122" s="220">
        <f>ROUND(I122*H122,2)</f>
        <v>0</v>
      </c>
      <c r="K122" s="216" t="s">
        <v>129</v>
      </c>
      <c r="L122" s="221"/>
      <c r="M122" s="222" t="s">
        <v>5</v>
      </c>
      <c r="N122" s="223" t="s">
        <v>41</v>
      </c>
      <c r="O122" s="44"/>
      <c r="P122" s="207">
        <f>O122*H122</f>
        <v>0</v>
      </c>
      <c r="Q122" s="207">
        <v>4.8734999999999999</v>
      </c>
      <c r="R122" s="207">
        <f>Q122*H122</f>
        <v>48.734999999999999</v>
      </c>
      <c r="S122" s="207">
        <v>0</v>
      </c>
      <c r="T122" s="208">
        <f>S122*H122</f>
        <v>0</v>
      </c>
      <c r="AR122" s="21" t="s">
        <v>155</v>
      </c>
      <c r="AT122" s="21" t="s">
        <v>1182</v>
      </c>
      <c r="AU122" s="21" t="s">
        <v>70</v>
      </c>
      <c r="AY122" s="21" t="s">
        <v>122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21" t="s">
        <v>78</v>
      </c>
      <c r="BK122" s="209">
        <f>ROUND(I122*H122,2)</f>
        <v>0</v>
      </c>
      <c r="BL122" s="21" t="s">
        <v>130</v>
      </c>
      <c r="BM122" s="21" t="s">
        <v>1320</v>
      </c>
    </row>
    <row r="123" s="1" customFormat="1" ht="16.5" customHeight="1">
      <c r="B123" s="197"/>
      <c r="C123" s="214" t="s">
        <v>311</v>
      </c>
      <c r="D123" s="214" t="s">
        <v>1182</v>
      </c>
      <c r="E123" s="215" t="s">
        <v>1321</v>
      </c>
      <c r="F123" s="216" t="s">
        <v>1322</v>
      </c>
      <c r="G123" s="217" t="s">
        <v>134</v>
      </c>
      <c r="H123" s="218">
        <v>25</v>
      </c>
      <c r="I123" s="219"/>
      <c r="J123" s="220">
        <f>ROUND(I123*H123,2)</f>
        <v>0</v>
      </c>
      <c r="K123" s="216" t="s">
        <v>129</v>
      </c>
      <c r="L123" s="221"/>
      <c r="M123" s="222" t="s">
        <v>5</v>
      </c>
      <c r="N123" s="223" t="s">
        <v>41</v>
      </c>
      <c r="O123" s="44"/>
      <c r="P123" s="207">
        <f>O123*H123</f>
        <v>0</v>
      </c>
      <c r="Q123" s="207">
        <v>0.054850000000000003</v>
      </c>
      <c r="R123" s="207">
        <f>Q123*H123</f>
        <v>1.3712500000000001</v>
      </c>
      <c r="S123" s="207">
        <v>0</v>
      </c>
      <c r="T123" s="208">
        <f>S123*H123</f>
        <v>0</v>
      </c>
      <c r="AR123" s="21" t="s">
        <v>155</v>
      </c>
      <c r="AT123" s="21" t="s">
        <v>1182</v>
      </c>
      <c r="AU123" s="21" t="s">
        <v>70</v>
      </c>
      <c r="AY123" s="21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21" t="s">
        <v>78</v>
      </c>
      <c r="BK123" s="209">
        <f>ROUND(I123*H123,2)</f>
        <v>0</v>
      </c>
      <c r="BL123" s="21" t="s">
        <v>130</v>
      </c>
      <c r="BM123" s="21" t="s">
        <v>1323</v>
      </c>
    </row>
    <row r="124" s="1" customFormat="1" ht="16.5" customHeight="1">
      <c r="B124" s="197"/>
      <c r="C124" s="214" t="s">
        <v>315</v>
      </c>
      <c r="D124" s="214" t="s">
        <v>1182</v>
      </c>
      <c r="E124" s="215" t="s">
        <v>1324</v>
      </c>
      <c r="F124" s="216" t="s">
        <v>1325</v>
      </c>
      <c r="G124" s="217" t="s">
        <v>134</v>
      </c>
      <c r="H124" s="218">
        <v>25</v>
      </c>
      <c r="I124" s="219"/>
      <c r="J124" s="220">
        <f>ROUND(I124*H124,2)</f>
        <v>0</v>
      </c>
      <c r="K124" s="216" t="s">
        <v>129</v>
      </c>
      <c r="L124" s="221"/>
      <c r="M124" s="222" t="s">
        <v>5</v>
      </c>
      <c r="N124" s="223" t="s">
        <v>41</v>
      </c>
      <c r="O124" s="44"/>
      <c r="P124" s="207">
        <f>O124*H124</f>
        <v>0</v>
      </c>
      <c r="Q124" s="207">
        <v>0.054850000000000003</v>
      </c>
      <c r="R124" s="207">
        <f>Q124*H124</f>
        <v>1.3712500000000001</v>
      </c>
      <c r="S124" s="207">
        <v>0</v>
      </c>
      <c r="T124" s="208">
        <f>S124*H124</f>
        <v>0</v>
      </c>
      <c r="AR124" s="21" t="s">
        <v>155</v>
      </c>
      <c r="AT124" s="21" t="s">
        <v>1182</v>
      </c>
      <c r="AU124" s="21" t="s">
        <v>70</v>
      </c>
      <c r="AY124" s="21" t="s">
        <v>122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21" t="s">
        <v>78</v>
      </c>
      <c r="BK124" s="209">
        <f>ROUND(I124*H124,2)</f>
        <v>0</v>
      </c>
      <c r="BL124" s="21" t="s">
        <v>130</v>
      </c>
      <c r="BM124" s="21" t="s">
        <v>1326</v>
      </c>
    </row>
    <row r="125" s="1" customFormat="1" ht="16.5" customHeight="1">
      <c r="B125" s="197"/>
      <c r="C125" s="214" t="s">
        <v>319</v>
      </c>
      <c r="D125" s="214" t="s">
        <v>1182</v>
      </c>
      <c r="E125" s="215" t="s">
        <v>1327</v>
      </c>
      <c r="F125" s="216" t="s">
        <v>1328</v>
      </c>
      <c r="G125" s="217" t="s">
        <v>134</v>
      </c>
      <c r="H125" s="218">
        <v>25</v>
      </c>
      <c r="I125" s="219"/>
      <c r="J125" s="220">
        <f>ROUND(I125*H125,2)</f>
        <v>0</v>
      </c>
      <c r="K125" s="216" t="s">
        <v>129</v>
      </c>
      <c r="L125" s="221"/>
      <c r="M125" s="222" t="s">
        <v>5</v>
      </c>
      <c r="N125" s="223" t="s">
        <v>41</v>
      </c>
      <c r="O125" s="44"/>
      <c r="P125" s="207">
        <f>O125*H125</f>
        <v>0</v>
      </c>
      <c r="Q125" s="207">
        <v>0.062640000000000001</v>
      </c>
      <c r="R125" s="207">
        <f>Q125*H125</f>
        <v>1.5660000000000001</v>
      </c>
      <c r="S125" s="207">
        <v>0</v>
      </c>
      <c r="T125" s="208">
        <f>S125*H125</f>
        <v>0</v>
      </c>
      <c r="AR125" s="21" t="s">
        <v>155</v>
      </c>
      <c r="AT125" s="21" t="s">
        <v>1182</v>
      </c>
      <c r="AU125" s="21" t="s">
        <v>70</v>
      </c>
      <c r="AY125" s="21" t="s">
        <v>122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21" t="s">
        <v>78</v>
      </c>
      <c r="BK125" s="209">
        <f>ROUND(I125*H125,2)</f>
        <v>0</v>
      </c>
      <c r="BL125" s="21" t="s">
        <v>130</v>
      </c>
      <c r="BM125" s="21" t="s">
        <v>1329</v>
      </c>
    </row>
    <row r="126" s="1" customFormat="1" ht="16.5" customHeight="1">
      <c r="B126" s="197"/>
      <c r="C126" s="214" t="s">
        <v>323</v>
      </c>
      <c r="D126" s="214" t="s">
        <v>1182</v>
      </c>
      <c r="E126" s="215" t="s">
        <v>1330</v>
      </c>
      <c r="F126" s="216" t="s">
        <v>1331</v>
      </c>
      <c r="G126" s="217" t="s">
        <v>134</v>
      </c>
      <c r="H126" s="218">
        <v>25</v>
      </c>
      <c r="I126" s="219"/>
      <c r="J126" s="220">
        <f>ROUND(I126*H126,2)</f>
        <v>0</v>
      </c>
      <c r="K126" s="216" t="s">
        <v>129</v>
      </c>
      <c r="L126" s="221"/>
      <c r="M126" s="222" t="s">
        <v>5</v>
      </c>
      <c r="N126" s="223" t="s">
        <v>41</v>
      </c>
      <c r="O126" s="44"/>
      <c r="P126" s="207">
        <f>O126*H126</f>
        <v>0</v>
      </c>
      <c r="Q126" s="207">
        <v>0.062640000000000001</v>
      </c>
      <c r="R126" s="207">
        <f>Q126*H126</f>
        <v>1.5660000000000001</v>
      </c>
      <c r="S126" s="207">
        <v>0</v>
      </c>
      <c r="T126" s="208">
        <f>S126*H126</f>
        <v>0</v>
      </c>
      <c r="AR126" s="21" t="s">
        <v>155</v>
      </c>
      <c r="AT126" s="21" t="s">
        <v>1182</v>
      </c>
      <c r="AU126" s="21" t="s">
        <v>70</v>
      </c>
      <c r="AY126" s="21" t="s">
        <v>122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21" t="s">
        <v>78</v>
      </c>
      <c r="BK126" s="209">
        <f>ROUND(I126*H126,2)</f>
        <v>0</v>
      </c>
      <c r="BL126" s="21" t="s">
        <v>130</v>
      </c>
      <c r="BM126" s="21" t="s">
        <v>1332</v>
      </c>
    </row>
    <row r="127" s="1" customFormat="1" ht="16.5" customHeight="1">
      <c r="B127" s="197"/>
      <c r="C127" s="214" t="s">
        <v>327</v>
      </c>
      <c r="D127" s="214" t="s">
        <v>1182</v>
      </c>
      <c r="E127" s="215" t="s">
        <v>1333</v>
      </c>
      <c r="F127" s="216" t="s">
        <v>1334</v>
      </c>
      <c r="G127" s="217" t="s">
        <v>134</v>
      </c>
      <c r="H127" s="218">
        <v>25</v>
      </c>
      <c r="I127" s="219"/>
      <c r="J127" s="220">
        <f>ROUND(I127*H127,2)</f>
        <v>0</v>
      </c>
      <c r="K127" s="216" t="s">
        <v>129</v>
      </c>
      <c r="L127" s="221"/>
      <c r="M127" s="222" t="s">
        <v>5</v>
      </c>
      <c r="N127" s="223" t="s">
        <v>41</v>
      </c>
      <c r="O127" s="44"/>
      <c r="P127" s="207">
        <f>O127*H127</f>
        <v>0</v>
      </c>
      <c r="Q127" s="207">
        <v>0.054850000000000003</v>
      </c>
      <c r="R127" s="207">
        <f>Q127*H127</f>
        <v>1.3712500000000001</v>
      </c>
      <c r="S127" s="207">
        <v>0</v>
      </c>
      <c r="T127" s="208">
        <f>S127*H127</f>
        <v>0</v>
      </c>
      <c r="AR127" s="21" t="s">
        <v>155</v>
      </c>
      <c r="AT127" s="21" t="s">
        <v>1182</v>
      </c>
      <c r="AU127" s="21" t="s">
        <v>70</v>
      </c>
      <c r="AY127" s="21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21" t="s">
        <v>78</v>
      </c>
      <c r="BK127" s="209">
        <f>ROUND(I127*H127,2)</f>
        <v>0</v>
      </c>
      <c r="BL127" s="21" t="s">
        <v>130</v>
      </c>
      <c r="BM127" s="21" t="s">
        <v>1335</v>
      </c>
    </row>
    <row r="128" s="1" customFormat="1" ht="16.5" customHeight="1">
      <c r="B128" s="197"/>
      <c r="C128" s="214" t="s">
        <v>331</v>
      </c>
      <c r="D128" s="214" t="s">
        <v>1182</v>
      </c>
      <c r="E128" s="215" t="s">
        <v>1336</v>
      </c>
      <c r="F128" s="216" t="s">
        <v>1337</v>
      </c>
      <c r="G128" s="217" t="s">
        <v>134</v>
      </c>
      <c r="H128" s="218">
        <v>25</v>
      </c>
      <c r="I128" s="219"/>
      <c r="J128" s="220">
        <f>ROUND(I128*H128,2)</f>
        <v>0</v>
      </c>
      <c r="K128" s="216" t="s">
        <v>129</v>
      </c>
      <c r="L128" s="221"/>
      <c r="M128" s="222" t="s">
        <v>5</v>
      </c>
      <c r="N128" s="223" t="s">
        <v>41</v>
      </c>
      <c r="O128" s="44"/>
      <c r="P128" s="207">
        <f>O128*H128</f>
        <v>0</v>
      </c>
      <c r="Q128" s="207">
        <v>0.054850000000000003</v>
      </c>
      <c r="R128" s="207">
        <f>Q128*H128</f>
        <v>1.3712500000000001</v>
      </c>
      <c r="S128" s="207">
        <v>0</v>
      </c>
      <c r="T128" s="208">
        <f>S128*H128</f>
        <v>0</v>
      </c>
      <c r="AR128" s="21" t="s">
        <v>155</v>
      </c>
      <c r="AT128" s="21" t="s">
        <v>1182</v>
      </c>
      <c r="AU128" s="21" t="s">
        <v>70</v>
      </c>
      <c r="AY128" s="21" t="s">
        <v>122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21" t="s">
        <v>78</v>
      </c>
      <c r="BK128" s="209">
        <f>ROUND(I128*H128,2)</f>
        <v>0</v>
      </c>
      <c r="BL128" s="21" t="s">
        <v>130</v>
      </c>
      <c r="BM128" s="21" t="s">
        <v>1338</v>
      </c>
    </row>
    <row r="129" s="1" customFormat="1" ht="16.5" customHeight="1">
      <c r="B129" s="197"/>
      <c r="C129" s="214" t="s">
        <v>335</v>
      </c>
      <c r="D129" s="214" t="s">
        <v>1182</v>
      </c>
      <c r="E129" s="215" t="s">
        <v>1339</v>
      </c>
      <c r="F129" s="216" t="s">
        <v>1340</v>
      </c>
      <c r="G129" s="217" t="s">
        <v>229</v>
      </c>
      <c r="H129" s="218">
        <v>10</v>
      </c>
      <c r="I129" s="219"/>
      <c r="J129" s="220">
        <f>ROUND(I129*H129,2)</f>
        <v>0</v>
      </c>
      <c r="K129" s="216" t="s">
        <v>129</v>
      </c>
      <c r="L129" s="221"/>
      <c r="M129" s="222" t="s">
        <v>5</v>
      </c>
      <c r="N129" s="223" t="s">
        <v>41</v>
      </c>
      <c r="O129" s="44"/>
      <c r="P129" s="207">
        <f>O129*H129</f>
        <v>0</v>
      </c>
      <c r="Q129" s="207">
        <v>0.25684000000000001</v>
      </c>
      <c r="R129" s="207">
        <f>Q129*H129</f>
        <v>2.5684</v>
      </c>
      <c r="S129" s="207">
        <v>0</v>
      </c>
      <c r="T129" s="208">
        <f>S129*H129</f>
        <v>0</v>
      </c>
      <c r="AR129" s="21" t="s">
        <v>155</v>
      </c>
      <c r="AT129" s="21" t="s">
        <v>1182</v>
      </c>
      <c r="AU129" s="21" t="s">
        <v>70</v>
      </c>
      <c r="AY129" s="21" t="s">
        <v>122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1" t="s">
        <v>78</v>
      </c>
      <c r="BK129" s="209">
        <f>ROUND(I129*H129,2)</f>
        <v>0</v>
      </c>
      <c r="BL129" s="21" t="s">
        <v>130</v>
      </c>
      <c r="BM129" s="21" t="s">
        <v>1341</v>
      </c>
    </row>
    <row r="130" s="1" customFormat="1" ht="16.5" customHeight="1">
      <c r="B130" s="197"/>
      <c r="C130" s="214" t="s">
        <v>339</v>
      </c>
      <c r="D130" s="214" t="s">
        <v>1182</v>
      </c>
      <c r="E130" s="215" t="s">
        <v>1342</v>
      </c>
      <c r="F130" s="216" t="s">
        <v>1343</v>
      </c>
      <c r="G130" s="217" t="s">
        <v>229</v>
      </c>
      <c r="H130" s="218">
        <v>10</v>
      </c>
      <c r="I130" s="219"/>
      <c r="J130" s="220">
        <f>ROUND(I130*H130,2)</f>
        <v>0</v>
      </c>
      <c r="K130" s="216" t="s">
        <v>129</v>
      </c>
      <c r="L130" s="221"/>
      <c r="M130" s="222" t="s">
        <v>5</v>
      </c>
      <c r="N130" s="223" t="s">
        <v>41</v>
      </c>
      <c r="O130" s="44"/>
      <c r="P130" s="207">
        <f>O130*H130</f>
        <v>0</v>
      </c>
      <c r="Q130" s="207">
        <v>0.32908999999999999</v>
      </c>
      <c r="R130" s="207">
        <f>Q130*H130</f>
        <v>3.2908999999999997</v>
      </c>
      <c r="S130" s="207">
        <v>0</v>
      </c>
      <c r="T130" s="208">
        <f>S130*H130</f>
        <v>0</v>
      </c>
      <c r="AR130" s="21" t="s">
        <v>155</v>
      </c>
      <c r="AT130" s="21" t="s">
        <v>1182</v>
      </c>
      <c r="AU130" s="21" t="s">
        <v>70</v>
      </c>
      <c r="AY130" s="21" t="s">
        <v>122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21" t="s">
        <v>78</v>
      </c>
      <c r="BK130" s="209">
        <f>ROUND(I130*H130,2)</f>
        <v>0</v>
      </c>
      <c r="BL130" s="21" t="s">
        <v>130</v>
      </c>
      <c r="BM130" s="21" t="s">
        <v>1344</v>
      </c>
    </row>
    <row r="131" s="1" customFormat="1" ht="16.5" customHeight="1">
      <c r="B131" s="197"/>
      <c r="C131" s="214" t="s">
        <v>343</v>
      </c>
      <c r="D131" s="214" t="s">
        <v>1182</v>
      </c>
      <c r="E131" s="215" t="s">
        <v>1345</v>
      </c>
      <c r="F131" s="216" t="s">
        <v>1346</v>
      </c>
      <c r="G131" s="217" t="s">
        <v>229</v>
      </c>
      <c r="H131" s="218">
        <v>4</v>
      </c>
      <c r="I131" s="219"/>
      <c r="J131" s="220">
        <f>ROUND(I131*H131,2)</f>
        <v>0</v>
      </c>
      <c r="K131" s="216" t="s">
        <v>129</v>
      </c>
      <c r="L131" s="221"/>
      <c r="M131" s="222" t="s">
        <v>5</v>
      </c>
      <c r="N131" s="223" t="s">
        <v>41</v>
      </c>
      <c r="O131" s="44"/>
      <c r="P131" s="207">
        <f>O131*H131</f>
        <v>0</v>
      </c>
      <c r="Q131" s="207">
        <v>0.25684000000000001</v>
      </c>
      <c r="R131" s="207">
        <f>Q131*H131</f>
        <v>1.0273600000000001</v>
      </c>
      <c r="S131" s="207">
        <v>0</v>
      </c>
      <c r="T131" s="208">
        <f>S131*H131</f>
        <v>0</v>
      </c>
      <c r="AR131" s="21" t="s">
        <v>155</v>
      </c>
      <c r="AT131" s="21" t="s">
        <v>1182</v>
      </c>
      <c r="AU131" s="21" t="s">
        <v>70</v>
      </c>
      <c r="AY131" s="21" t="s">
        <v>122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21" t="s">
        <v>78</v>
      </c>
      <c r="BK131" s="209">
        <f>ROUND(I131*H131,2)</f>
        <v>0</v>
      </c>
      <c r="BL131" s="21" t="s">
        <v>130</v>
      </c>
      <c r="BM131" s="21" t="s">
        <v>1347</v>
      </c>
    </row>
    <row r="132" s="1" customFormat="1" ht="16.5" customHeight="1">
      <c r="B132" s="197"/>
      <c r="C132" s="214" t="s">
        <v>347</v>
      </c>
      <c r="D132" s="214" t="s">
        <v>1182</v>
      </c>
      <c r="E132" s="215" t="s">
        <v>1348</v>
      </c>
      <c r="F132" s="216" t="s">
        <v>1349</v>
      </c>
      <c r="G132" s="217" t="s">
        <v>229</v>
      </c>
      <c r="H132" s="218">
        <v>4</v>
      </c>
      <c r="I132" s="219"/>
      <c r="J132" s="220">
        <f>ROUND(I132*H132,2)</f>
        <v>0</v>
      </c>
      <c r="K132" s="216" t="s">
        <v>129</v>
      </c>
      <c r="L132" s="221"/>
      <c r="M132" s="222" t="s">
        <v>5</v>
      </c>
      <c r="N132" s="223" t="s">
        <v>41</v>
      </c>
      <c r="O132" s="44"/>
      <c r="P132" s="207">
        <f>O132*H132</f>
        <v>0</v>
      </c>
      <c r="Q132" s="207">
        <v>0.32908999999999999</v>
      </c>
      <c r="R132" s="207">
        <f>Q132*H132</f>
        <v>1.31636</v>
      </c>
      <c r="S132" s="207">
        <v>0</v>
      </c>
      <c r="T132" s="208">
        <f>S132*H132</f>
        <v>0</v>
      </c>
      <c r="AR132" s="21" t="s">
        <v>155</v>
      </c>
      <c r="AT132" s="21" t="s">
        <v>1182</v>
      </c>
      <c r="AU132" s="21" t="s">
        <v>70</v>
      </c>
      <c r="AY132" s="21" t="s">
        <v>122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1" t="s">
        <v>78</v>
      </c>
      <c r="BK132" s="209">
        <f>ROUND(I132*H132,2)</f>
        <v>0</v>
      </c>
      <c r="BL132" s="21" t="s">
        <v>130</v>
      </c>
      <c r="BM132" s="21" t="s">
        <v>1350</v>
      </c>
    </row>
    <row r="133" s="1" customFormat="1" ht="16.5" customHeight="1">
      <c r="B133" s="197"/>
      <c r="C133" s="214" t="s">
        <v>351</v>
      </c>
      <c r="D133" s="214" t="s">
        <v>1182</v>
      </c>
      <c r="E133" s="215" t="s">
        <v>1351</v>
      </c>
      <c r="F133" s="216" t="s">
        <v>1352</v>
      </c>
      <c r="G133" s="217" t="s">
        <v>229</v>
      </c>
      <c r="H133" s="218">
        <v>10</v>
      </c>
      <c r="I133" s="219"/>
      <c r="J133" s="220">
        <f>ROUND(I133*H133,2)</f>
        <v>0</v>
      </c>
      <c r="K133" s="216" t="s">
        <v>129</v>
      </c>
      <c r="L133" s="221"/>
      <c r="M133" s="222" t="s">
        <v>5</v>
      </c>
      <c r="N133" s="223" t="s">
        <v>41</v>
      </c>
      <c r="O133" s="44"/>
      <c r="P133" s="207">
        <f>O133*H133</f>
        <v>0</v>
      </c>
      <c r="Q133" s="207">
        <v>0.27900000000000003</v>
      </c>
      <c r="R133" s="207">
        <f>Q133*H133</f>
        <v>2.79</v>
      </c>
      <c r="S133" s="207">
        <v>0</v>
      </c>
      <c r="T133" s="208">
        <f>S133*H133</f>
        <v>0</v>
      </c>
      <c r="AR133" s="21" t="s">
        <v>155</v>
      </c>
      <c r="AT133" s="21" t="s">
        <v>1182</v>
      </c>
      <c r="AU133" s="21" t="s">
        <v>70</v>
      </c>
      <c r="AY133" s="21" t="s">
        <v>122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21" t="s">
        <v>78</v>
      </c>
      <c r="BK133" s="209">
        <f>ROUND(I133*H133,2)</f>
        <v>0</v>
      </c>
      <c r="BL133" s="21" t="s">
        <v>130</v>
      </c>
      <c r="BM133" s="21" t="s">
        <v>1353</v>
      </c>
    </row>
    <row r="134" s="1" customFormat="1" ht="16.5" customHeight="1">
      <c r="B134" s="197"/>
      <c r="C134" s="214" t="s">
        <v>355</v>
      </c>
      <c r="D134" s="214" t="s">
        <v>1182</v>
      </c>
      <c r="E134" s="215" t="s">
        <v>1354</v>
      </c>
      <c r="F134" s="216" t="s">
        <v>1355</v>
      </c>
      <c r="G134" s="217" t="s">
        <v>229</v>
      </c>
      <c r="H134" s="218">
        <v>10</v>
      </c>
      <c r="I134" s="219"/>
      <c r="J134" s="220">
        <f>ROUND(I134*H134,2)</f>
        <v>0</v>
      </c>
      <c r="K134" s="216" t="s">
        <v>129</v>
      </c>
      <c r="L134" s="221"/>
      <c r="M134" s="222" t="s">
        <v>5</v>
      </c>
      <c r="N134" s="223" t="s">
        <v>41</v>
      </c>
      <c r="O134" s="44"/>
      <c r="P134" s="207">
        <f>O134*H134</f>
        <v>0</v>
      </c>
      <c r="Q134" s="207">
        <v>0.35697000000000001</v>
      </c>
      <c r="R134" s="207">
        <f>Q134*H134</f>
        <v>3.5697000000000001</v>
      </c>
      <c r="S134" s="207">
        <v>0</v>
      </c>
      <c r="T134" s="208">
        <f>S134*H134</f>
        <v>0</v>
      </c>
      <c r="AR134" s="21" t="s">
        <v>155</v>
      </c>
      <c r="AT134" s="21" t="s">
        <v>1182</v>
      </c>
      <c r="AU134" s="21" t="s">
        <v>70</v>
      </c>
      <c r="AY134" s="21" t="s">
        <v>122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1" t="s">
        <v>78</v>
      </c>
      <c r="BK134" s="209">
        <f>ROUND(I134*H134,2)</f>
        <v>0</v>
      </c>
      <c r="BL134" s="21" t="s">
        <v>130</v>
      </c>
      <c r="BM134" s="21" t="s">
        <v>1356</v>
      </c>
    </row>
    <row r="135" s="1" customFormat="1" ht="16.5" customHeight="1">
      <c r="B135" s="197"/>
      <c r="C135" s="214" t="s">
        <v>359</v>
      </c>
      <c r="D135" s="214" t="s">
        <v>1182</v>
      </c>
      <c r="E135" s="215" t="s">
        <v>1357</v>
      </c>
      <c r="F135" s="216" t="s">
        <v>1358</v>
      </c>
      <c r="G135" s="217" t="s">
        <v>229</v>
      </c>
      <c r="H135" s="218">
        <v>10</v>
      </c>
      <c r="I135" s="219"/>
      <c r="J135" s="220">
        <f>ROUND(I135*H135,2)</f>
        <v>0</v>
      </c>
      <c r="K135" s="216" t="s">
        <v>129</v>
      </c>
      <c r="L135" s="221"/>
      <c r="M135" s="222" t="s">
        <v>5</v>
      </c>
      <c r="N135" s="223" t="s">
        <v>41</v>
      </c>
      <c r="O135" s="44"/>
      <c r="P135" s="207">
        <f>O135*H135</f>
        <v>0</v>
      </c>
      <c r="Q135" s="207">
        <v>0.22444</v>
      </c>
      <c r="R135" s="207">
        <f>Q135*H135</f>
        <v>2.2444000000000002</v>
      </c>
      <c r="S135" s="207">
        <v>0</v>
      </c>
      <c r="T135" s="208">
        <f>S135*H135</f>
        <v>0</v>
      </c>
      <c r="AR135" s="21" t="s">
        <v>155</v>
      </c>
      <c r="AT135" s="21" t="s">
        <v>1182</v>
      </c>
      <c r="AU135" s="21" t="s">
        <v>70</v>
      </c>
      <c r="AY135" s="21" t="s">
        <v>122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1" t="s">
        <v>78</v>
      </c>
      <c r="BK135" s="209">
        <f>ROUND(I135*H135,2)</f>
        <v>0</v>
      </c>
      <c r="BL135" s="21" t="s">
        <v>130</v>
      </c>
      <c r="BM135" s="21" t="s">
        <v>1359</v>
      </c>
    </row>
    <row r="136" s="1" customFormat="1" ht="16.5" customHeight="1">
      <c r="B136" s="197"/>
      <c r="C136" s="214" t="s">
        <v>363</v>
      </c>
      <c r="D136" s="214" t="s">
        <v>1182</v>
      </c>
      <c r="E136" s="215" t="s">
        <v>1360</v>
      </c>
      <c r="F136" s="216" t="s">
        <v>1361</v>
      </c>
      <c r="G136" s="217" t="s">
        <v>229</v>
      </c>
      <c r="H136" s="218">
        <v>10</v>
      </c>
      <c r="I136" s="219"/>
      <c r="J136" s="220">
        <f>ROUND(I136*H136,2)</f>
        <v>0</v>
      </c>
      <c r="K136" s="216" t="s">
        <v>129</v>
      </c>
      <c r="L136" s="221"/>
      <c r="M136" s="222" t="s">
        <v>5</v>
      </c>
      <c r="N136" s="223" t="s">
        <v>41</v>
      </c>
      <c r="O136" s="44"/>
      <c r="P136" s="207">
        <f>O136*H136</f>
        <v>0</v>
      </c>
      <c r="Q136" s="207">
        <v>0.28370000000000001</v>
      </c>
      <c r="R136" s="207">
        <f>Q136*H136</f>
        <v>2.8370000000000002</v>
      </c>
      <c r="S136" s="207">
        <v>0</v>
      </c>
      <c r="T136" s="208">
        <f>S136*H136</f>
        <v>0</v>
      </c>
      <c r="AR136" s="21" t="s">
        <v>155</v>
      </c>
      <c r="AT136" s="21" t="s">
        <v>1182</v>
      </c>
      <c r="AU136" s="21" t="s">
        <v>70</v>
      </c>
      <c r="AY136" s="21" t="s">
        <v>122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1" t="s">
        <v>78</v>
      </c>
      <c r="BK136" s="209">
        <f>ROUND(I136*H136,2)</f>
        <v>0</v>
      </c>
      <c r="BL136" s="21" t="s">
        <v>130</v>
      </c>
      <c r="BM136" s="21" t="s">
        <v>1362</v>
      </c>
    </row>
    <row r="137" s="1" customFormat="1" ht="16.5" customHeight="1">
      <c r="B137" s="197"/>
      <c r="C137" s="214" t="s">
        <v>367</v>
      </c>
      <c r="D137" s="214" t="s">
        <v>1182</v>
      </c>
      <c r="E137" s="215" t="s">
        <v>1363</v>
      </c>
      <c r="F137" s="216" t="s">
        <v>1364</v>
      </c>
      <c r="G137" s="217" t="s">
        <v>229</v>
      </c>
      <c r="H137" s="218">
        <v>4</v>
      </c>
      <c r="I137" s="219"/>
      <c r="J137" s="220">
        <f>ROUND(I137*H137,2)</f>
        <v>0</v>
      </c>
      <c r="K137" s="216" t="s">
        <v>129</v>
      </c>
      <c r="L137" s="221"/>
      <c r="M137" s="222" t="s">
        <v>5</v>
      </c>
      <c r="N137" s="223" t="s">
        <v>41</v>
      </c>
      <c r="O137" s="44"/>
      <c r="P137" s="207">
        <f>O137*H137</f>
        <v>0</v>
      </c>
      <c r="Q137" s="207">
        <v>0.22444</v>
      </c>
      <c r="R137" s="207">
        <f>Q137*H137</f>
        <v>0.89776</v>
      </c>
      <c r="S137" s="207">
        <v>0</v>
      </c>
      <c r="T137" s="208">
        <f>S137*H137</f>
        <v>0</v>
      </c>
      <c r="AR137" s="21" t="s">
        <v>155</v>
      </c>
      <c r="AT137" s="21" t="s">
        <v>1182</v>
      </c>
      <c r="AU137" s="21" t="s">
        <v>70</v>
      </c>
      <c r="AY137" s="21" t="s">
        <v>122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1" t="s">
        <v>78</v>
      </c>
      <c r="BK137" s="209">
        <f>ROUND(I137*H137,2)</f>
        <v>0</v>
      </c>
      <c r="BL137" s="21" t="s">
        <v>130</v>
      </c>
      <c r="BM137" s="21" t="s">
        <v>1365</v>
      </c>
    </row>
    <row r="138" s="1" customFormat="1" ht="16.5" customHeight="1">
      <c r="B138" s="197"/>
      <c r="C138" s="214" t="s">
        <v>371</v>
      </c>
      <c r="D138" s="214" t="s">
        <v>1182</v>
      </c>
      <c r="E138" s="215" t="s">
        <v>1366</v>
      </c>
      <c r="F138" s="216" t="s">
        <v>1367</v>
      </c>
      <c r="G138" s="217" t="s">
        <v>229</v>
      </c>
      <c r="H138" s="218">
        <v>4</v>
      </c>
      <c r="I138" s="219"/>
      <c r="J138" s="220">
        <f>ROUND(I138*H138,2)</f>
        <v>0</v>
      </c>
      <c r="K138" s="216" t="s">
        <v>129</v>
      </c>
      <c r="L138" s="221"/>
      <c r="M138" s="222" t="s">
        <v>5</v>
      </c>
      <c r="N138" s="223" t="s">
        <v>41</v>
      </c>
      <c r="O138" s="44"/>
      <c r="P138" s="207">
        <f>O138*H138</f>
        <v>0</v>
      </c>
      <c r="Q138" s="207">
        <v>0.28370000000000001</v>
      </c>
      <c r="R138" s="207">
        <f>Q138*H138</f>
        <v>1.1348</v>
      </c>
      <c r="S138" s="207">
        <v>0</v>
      </c>
      <c r="T138" s="208">
        <f>S138*H138</f>
        <v>0</v>
      </c>
      <c r="AR138" s="21" t="s">
        <v>155</v>
      </c>
      <c r="AT138" s="21" t="s">
        <v>1182</v>
      </c>
      <c r="AU138" s="21" t="s">
        <v>70</v>
      </c>
      <c r="AY138" s="21" t="s">
        <v>122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21" t="s">
        <v>78</v>
      </c>
      <c r="BK138" s="209">
        <f>ROUND(I138*H138,2)</f>
        <v>0</v>
      </c>
      <c r="BL138" s="21" t="s">
        <v>130</v>
      </c>
      <c r="BM138" s="21" t="s">
        <v>1368</v>
      </c>
    </row>
    <row r="139" s="1" customFormat="1" ht="25.5" customHeight="1">
      <c r="B139" s="197"/>
      <c r="C139" s="214" t="s">
        <v>375</v>
      </c>
      <c r="D139" s="214" t="s">
        <v>1182</v>
      </c>
      <c r="E139" s="215" t="s">
        <v>1369</v>
      </c>
      <c r="F139" s="216" t="s">
        <v>1370</v>
      </c>
      <c r="G139" s="217" t="s">
        <v>229</v>
      </c>
      <c r="H139" s="218">
        <v>100</v>
      </c>
      <c r="I139" s="219"/>
      <c r="J139" s="220">
        <f>ROUND(I139*H139,2)</f>
        <v>0</v>
      </c>
      <c r="K139" s="216" t="s">
        <v>129</v>
      </c>
      <c r="L139" s="221"/>
      <c r="M139" s="222" t="s">
        <v>5</v>
      </c>
      <c r="N139" s="223" t="s">
        <v>41</v>
      </c>
      <c r="O139" s="44"/>
      <c r="P139" s="207">
        <f>O139*H139</f>
        <v>0</v>
      </c>
      <c r="Q139" s="207">
        <v>0.0010499999999999999</v>
      </c>
      <c r="R139" s="207">
        <f>Q139*H139</f>
        <v>0.105</v>
      </c>
      <c r="S139" s="207">
        <v>0</v>
      </c>
      <c r="T139" s="208">
        <f>S139*H139</f>
        <v>0</v>
      </c>
      <c r="AR139" s="21" t="s">
        <v>155</v>
      </c>
      <c r="AT139" s="21" t="s">
        <v>1182</v>
      </c>
      <c r="AU139" s="21" t="s">
        <v>70</v>
      </c>
      <c r="AY139" s="21" t="s">
        <v>122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21" t="s">
        <v>78</v>
      </c>
      <c r="BK139" s="209">
        <f>ROUND(I139*H139,2)</f>
        <v>0</v>
      </c>
      <c r="BL139" s="21" t="s">
        <v>130</v>
      </c>
      <c r="BM139" s="21" t="s">
        <v>1371</v>
      </c>
    </row>
    <row r="140" s="1" customFormat="1" ht="25.5" customHeight="1">
      <c r="B140" s="197"/>
      <c r="C140" s="214" t="s">
        <v>379</v>
      </c>
      <c r="D140" s="214" t="s">
        <v>1182</v>
      </c>
      <c r="E140" s="215" t="s">
        <v>1372</v>
      </c>
      <c r="F140" s="216" t="s">
        <v>1373</v>
      </c>
      <c r="G140" s="217" t="s">
        <v>229</v>
      </c>
      <c r="H140" s="218">
        <v>100</v>
      </c>
      <c r="I140" s="219"/>
      <c r="J140" s="220">
        <f>ROUND(I140*H140,2)</f>
        <v>0</v>
      </c>
      <c r="K140" s="216" t="s">
        <v>129</v>
      </c>
      <c r="L140" s="221"/>
      <c r="M140" s="222" t="s">
        <v>5</v>
      </c>
      <c r="N140" s="223" t="s">
        <v>41</v>
      </c>
      <c r="O140" s="44"/>
      <c r="P140" s="207">
        <f>O140*H140</f>
        <v>0</v>
      </c>
      <c r="Q140" s="207">
        <v>0.0011100000000000001</v>
      </c>
      <c r="R140" s="207">
        <f>Q140*H140</f>
        <v>0.11100000000000002</v>
      </c>
      <c r="S140" s="207">
        <v>0</v>
      </c>
      <c r="T140" s="208">
        <f>S140*H140</f>
        <v>0</v>
      </c>
      <c r="AR140" s="21" t="s">
        <v>155</v>
      </c>
      <c r="AT140" s="21" t="s">
        <v>1182</v>
      </c>
      <c r="AU140" s="21" t="s">
        <v>70</v>
      </c>
      <c r="AY140" s="21" t="s">
        <v>122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21" t="s">
        <v>78</v>
      </c>
      <c r="BK140" s="209">
        <f>ROUND(I140*H140,2)</f>
        <v>0</v>
      </c>
      <c r="BL140" s="21" t="s">
        <v>130</v>
      </c>
      <c r="BM140" s="21" t="s">
        <v>1374</v>
      </c>
    </row>
    <row r="141" s="1" customFormat="1" ht="25.5" customHeight="1">
      <c r="B141" s="197"/>
      <c r="C141" s="214" t="s">
        <v>383</v>
      </c>
      <c r="D141" s="214" t="s">
        <v>1182</v>
      </c>
      <c r="E141" s="215" t="s">
        <v>1375</v>
      </c>
      <c r="F141" s="216" t="s">
        <v>1376</v>
      </c>
      <c r="G141" s="217" t="s">
        <v>229</v>
      </c>
      <c r="H141" s="218">
        <v>100</v>
      </c>
      <c r="I141" s="219"/>
      <c r="J141" s="220">
        <f>ROUND(I141*H141,2)</f>
        <v>0</v>
      </c>
      <c r="K141" s="216" t="s">
        <v>129</v>
      </c>
      <c r="L141" s="221"/>
      <c r="M141" s="222" t="s">
        <v>5</v>
      </c>
      <c r="N141" s="223" t="s">
        <v>41</v>
      </c>
      <c r="O141" s="44"/>
      <c r="P141" s="207">
        <f>O141*H141</f>
        <v>0</v>
      </c>
      <c r="Q141" s="207">
        <v>0.00123</v>
      </c>
      <c r="R141" s="207">
        <f>Q141*H141</f>
        <v>0.123</v>
      </c>
      <c r="S141" s="207">
        <v>0</v>
      </c>
      <c r="T141" s="208">
        <f>S141*H141</f>
        <v>0</v>
      </c>
      <c r="AR141" s="21" t="s">
        <v>155</v>
      </c>
      <c r="AT141" s="21" t="s">
        <v>1182</v>
      </c>
      <c r="AU141" s="21" t="s">
        <v>70</v>
      </c>
      <c r="AY141" s="21" t="s">
        <v>122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21" t="s">
        <v>78</v>
      </c>
      <c r="BK141" s="209">
        <f>ROUND(I141*H141,2)</f>
        <v>0</v>
      </c>
      <c r="BL141" s="21" t="s">
        <v>130</v>
      </c>
      <c r="BM141" s="21" t="s">
        <v>1377</v>
      </c>
    </row>
    <row r="142" s="1" customFormat="1" ht="16.5" customHeight="1">
      <c r="B142" s="197"/>
      <c r="C142" s="214" t="s">
        <v>387</v>
      </c>
      <c r="D142" s="214" t="s">
        <v>1182</v>
      </c>
      <c r="E142" s="215" t="s">
        <v>1378</v>
      </c>
      <c r="F142" s="216" t="s">
        <v>1379</v>
      </c>
      <c r="G142" s="217" t="s">
        <v>229</v>
      </c>
      <c r="H142" s="218">
        <v>500</v>
      </c>
      <c r="I142" s="219"/>
      <c r="J142" s="220">
        <f>ROUND(I142*H142,2)</f>
        <v>0</v>
      </c>
      <c r="K142" s="216" t="s">
        <v>129</v>
      </c>
      <c r="L142" s="221"/>
      <c r="M142" s="222" t="s">
        <v>5</v>
      </c>
      <c r="N142" s="223" t="s">
        <v>41</v>
      </c>
      <c r="O142" s="44"/>
      <c r="P142" s="207">
        <f>O142*H142</f>
        <v>0</v>
      </c>
      <c r="Q142" s="207">
        <v>0.0010499999999999999</v>
      </c>
      <c r="R142" s="207">
        <f>Q142*H142</f>
        <v>0.52500000000000002</v>
      </c>
      <c r="S142" s="207">
        <v>0</v>
      </c>
      <c r="T142" s="208">
        <f>S142*H142</f>
        <v>0</v>
      </c>
      <c r="AR142" s="21" t="s">
        <v>155</v>
      </c>
      <c r="AT142" s="21" t="s">
        <v>1182</v>
      </c>
      <c r="AU142" s="21" t="s">
        <v>70</v>
      </c>
      <c r="AY142" s="21" t="s">
        <v>122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21" t="s">
        <v>78</v>
      </c>
      <c r="BK142" s="209">
        <f>ROUND(I142*H142,2)</f>
        <v>0</v>
      </c>
      <c r="BL142" s="21" t="s">
        <v>130</v>
      </c>
      <c r="BM142" s="21" t="s">
        <v>1380</v>
      </c>
    </row>
    <row r="143" s="1" customFormat="1" ht="16.5" customHeight="1">
      <c r="B143" s="197"/>
      <c r="C143" s="214" t="s">
        <v>391</v>
      </c>
      <c r="D143" s="214" t="s">
        <v>1182</v>
      </c>
      <c r="E143" s="215" t="s">
        <v>1381</v>
      </c>
      <c r="F143" s="216" t="s">
        <v>1382</v>
      </c>
      <c r="G143" s="217" t="s">
        <v>229</v>
      </c>
      <c r="H143" s="218">
        <v>500</v>
      </c>
      <c r="I143" s="219"/>
      <c r="J143" s="220">
        <f>ROUND(I143*H143,2)</f>
        <v>0</v>
      </c>
      <c r="K143" s="216" t="s">
        <v>129</v>
      </c>
      <c r="L143" s="221"/>
      <c r="M143" s="222" t="s">
        <v>5</v>
      </c>
      <c r="N143" s="223" t="s">
        <v>41</v>
      </c>
      <c r="O143" s="44"/>
      <c r="P143" s="207">
        <f>O143*H143</f>
        <v>0</v>
      </c>
      <c r="Q143" s="207">
        <v>0.0011100000000000001</v>
      </c>
      <c r="R143" s="207">
        <f>Q143*H143</f>
        <v>0.55500000000000005</v>
      </c>
      <c r="S143" s="207">
        <v>0</v>
      </c>
      <c r="T143" s="208">
        <f>S143*H143</f>
        <v>0</v>
      </c>
      <c r="AR143" s="21" t="s">
        <v>155</v>
      </c>
      <c r="AT143" s="21" t="s">
        <v>1182</v>
      </c>
      <c r="AU143" s="21" t="s">
        <v>70</v>
      </c>
      <c r="AY143" s="21" t="s">
        <v>122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21" t="s">
        <v>78</v>
      </c>
      <c r="BK143" s="209">
        <f>ROUND(I143*H143,2)</f>
        <v>0</v>
      </c>
      <c r="BL143" s="21" t="s">
        <v>130</v>
      </c>
      <c r="BM143" s="21" t="s">
        <v>1383</v>
      </c>
    </row>
    <row r="144" s="1" customFormat="1" ht="16.5" customHeight="1">
      <c r="B144" s="197"/>
      <c r="C144" s="214" t="s">
        <v>395</v>
      </c>
      <c r="D144" s="214" t="s">
        <v>1182</v>
      </c>
      <c r="E144" s="215" t="s">
        <v>1384</v>
      </c>
      <c r="F144" s="216" t="s">
        <v>1385</v>
      </c>
      <c r="G144" s="217" t="s">
        <v>229</v>
      </c>
      <c r="H144" s="218">
        <v>500</v>
      </c>
      <c r="I144" s="219"/>
      <c r="J144" s="220">
        <f>ROUND(I144*H144,2)</f>
        <v>0</v>
      </c>
      <c r="K144" s="216" t="s">
        <v>129</v>
      </c>
      <c r="L144" s="221"/>
      <c r="M144" s="222" t="s">
        <v>5</v>
      </c>
      <c r="N144" s="223" t="s">
        <v>41</v>
      </c>
      <c r="O144" s="44"/>
      <c r="P144" s="207">
        <f>O144*H144</f>
        <v>0</v>
      </c>
      <c r="Q144" s="207">
        <v>0.00123</v>
      </c>
      <c r="R144" s="207">
        <f>Q144*H144</f>
        <v>0.61499999999999999</v>
      </c>
      <c r="S144" s="207">
        <v>0</v>
      </c>
      <c r="T144" s="208">
        <f>S144*H144</f>
        <v>0</v>
      </c>
      <c r="AR144" s="21" t="s">
        <v>155</v>
      </c>
      <c r="AT144" s="21" t="s">
        <v>1182</v>
      </c>
      <c r="AU144" s="21" t="s">
        <v>70</v>
      </c>
      <c r="AY144" s="21" t="s">
        <v>122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1" t="s">
        <v>78</v>
      </c>
      <c r="BK144" s="209">
        <f>ROUND(I144*H144,2)</f>
        <v>0</v>
      </c>
      <c r="BL144" s="21" t="s">
        <v>130</v>
      </c>
      <c r="BM144" s="21" t="s">
        <v>1386</v>
      </c>
    </row>
    <row r="145" s="1" customFormat="1" ht="16.5" customHeight="1">
      <c r="B145" s="197"/>
      <c r="C145" s="214" t="s">
        <v>399</v>
      </c>
      <c r="D145" s="214" t="s">
        <v>1182</v>
      </c>
      <c r="E145" s="215" t="s">
        <v>1387</v>
      </c>
      <c r="F145" s="216" t="s">
        <v>1388</v>
      </c>
      <c r="G145" s="217" t="s">
        <v>229</v>
      </c>
      <c r="H145" s="218">
        <v>200</v>
      </c>
      <c r="I145" s="219"/>
      <c r="J145" s="220">
        <f>ROUND(I145*H145,2)</f>
        <v>0</v>
      </c>
      <c r="K145" s="216" t="s">
        <v>129</v>
      </c>
      <c r="L145" s="221"/>
      <c r="M145" s="222" t="s">
        <v>5</v>
      </c>
      <c r="N145" s="223" t="s">
        <v>41</v>
      </c>
      <c r="O145" s="44"/>
      <c r="P145" s="207">
        <f>O145*H145</f>
        <v>0</v>
      </c>
      <c r="Q145" s="207">
        <v>0.00051999999999999995</v>
      </c>
      <c r="R145" s="207">
        <f>Q145*H145</f>
        <v>0.104</v>
      </c>
      <c r="S145" s="207">
        <v>0</v>
      </c>
      <c r="T145" s="208">
        <f>S145*H145</f>
        <v>0</v>
      </c>
      <c r="AR145" s="21" t="s">
        <v>155</v>
      </c>
      <c r="AT145" s="21" t="s">
        <v>1182</v>
      </c>
      <c r="AU145" s="21" t="s">
        <v>70</v>
      </c>
      <c r="AY145" s="21" t="s">
        <v>122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21" t="s">
        <v>78</v>
      </c>
      <c r="BK145" s="209">
        <f>ROUND(I145*H145,2)</f>
        <v>0</v>
      </c>
      <c r="BL145" s="21" t="s">
        <v>130</v>
      </c>
      <c r="BM145" s="21" t="s">
        <v>1389</v>
      </c>
    </row>
    <row r="146" s="1" customFormat="1" ht="16.5" customHeight="1">
      <c r="B146" s="197"/>
      <c r="C146" s="214" t="s">
        <v>403</v>
      </c>
      <c r="D146" s="214" t="s">
        <v>1182</v>
      </c>
      <c r="E146" s="215" t="s">
        <v>1390</v>
      </c>
      <c r="F146" s="216" t="s">
        <v>1391</v>
      </c>
      <c r="G146" s="217" t="s">
        <v>229</v>
      </c>
      <c r="H146" s="218">
        <v>200</v>
      </c>
      <c r="I146" s="219"/>
      <c r="J146" s="220">
        <f>ROUND(I146*H146,2)</f>
        <v>0</v>
      </c>
      <c r="K146" s="216" t="s">
        <v>129</v>
      </c>
      <c r="L146" s="221"/>
      <c r="M146" s="222" t="s">
        <v>5</v>
      </c>
      <c r="N146" s="223" t="s">
        <v>41</v>
      </c>
      <c r="O146" s="44"/>
      <c r="P146" s="207">
        <f>O146*H146</f>
        <v>0</v>
      </c>
      <c r="Q146" s="207">
        <v>0.00056999999999999998</v>
      </c>
      <c r="R146" s="207">
        <f>Q146*H146</f>
        <v>0.11399999999999999</v>
      </c>
      <c r="S146" s="207">
        <v>0</v>
      </c>
      <c r="T146" s="208">
        <f>S146*H146</f>
        <v>0</v>
      </c>
      <c r="AR146" s="21" t="s">
        <v>155</v>
      </c>
      <c r="AT146" s="21" t="s">
        <v>1182</v>
      </c>
      <c r="AU146" s="21" t="s">
        <v>70</v>
      </c>
      <c r="AY146" s="21" t="s">
        <v>122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21" t="s">
        <v>78</v>
      </c>
      <c r="BK146" s="209">
        <f>ROUND(I146*H146,2)</f>
        <v>0</v>
      </c>
      <c r="BL146" s="21" t="s">
        <v>130</v>
      </c>
      <c r="BM146" s="21" t="s">
        <v>1392</v>
      </c>
    </row>
    <row r="147" s="1" customFormat="1" ht="16.5" customHeight="1">
      <c r="B147" s="197"/>
      <c r="C147" s="214" t="s">
        <v>407</v>
      </c>
      <c r="D147" s="214" t="s">
        <v>1182</v>
      </c>
      <c r="E147" s="215" t="s">
        <v>1393</v>
      </c>
      <c r="F147" s="216" t="s">
        <v>1394</v>
      </c>
      <c r="G147" s="217" t="s">
        <v>229</v>
      </c>
      <c r="H147" s="218">
        <v>200</v>
      </c>
      <c r="I147" s="219"/>
      <c r="J147" s="220">
        <f>ROUND(I147*H147,2)</f>
        <v>0</v>
      </c>
      <c r="K147" s="216" t="s">
        <v>129</v>
      </c>
      <c r="L147" s="221"/>
      <c r="M147" s="222" t="s">
        <v>5</v>
      </c>
      <c r="N147" s="223" t="s">
        <v>41</v>
      </c>
      <c r="O147" s="44"/>
      <c r="P147" s="207">
        <f>O147*H147</f>
        <v>0</v>
      </c>
      <c r="Q147" s="207">
        <v>9.0000000000000006E-05</v>
      </c>
      <c r="R147" s="207">
        <f>Q147*H147</f>
        <v>0.018000000000000002</v>
      </c>
      <c r="S147" s="207">
        <v>0</v>
      </c>
      <c r="T147" s="208">
        <f>S147*H147</f>
        <v>0</v>
      </c>
      <c r="AR147" s="21" t="s">
        <v>155</v>
      </c>
      <c r="AT147" s="21" t="s">
        <v>1182</v>
      </c>
      <c r="AU147" s="21" t="s">
        <v>70</v>
      </c>
      <c r="AY147" s="21" t="s">
        <v>122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1" t="s">
        <v>78</v>
      </c>
      <c r="BK147" s="209">
        <f>ROUND(I147*H147,2)</f>
        <v>0</v>
      </c>
      <c r="BL147" s="21" t="s">
        <v>130</v>
      </c>
      <c r="BM147" s="21" t="s">
        <v>1395</v>
      </c>
    </row>
    <row r="148" s="1" customFormat="1" ht="16.5" customHeight="1">
      <c r="B148" s="197"/>
      <c r="C148" s="214" t="s">
        <v>411</v>
      </c>
      <c r="D148" s="214" t="s">
        <v>1182</v>
      </c>
      <c r="E148" s="215" t="s">
        <v>1396</v>
      </c>
      <c r="F148" s="216" t="s">
        <v>1397</v>
      </c>
      <c r="G148" s="217" t="s">
        <v>229</v>
      </c>
      <c r="H148" s="218">
        <v>10</v>
      </c>
      <c r="I148" s="219"/>
      <c r="J148" s="220">
        <f>ROUND(I148*H148,2)</f>
        <v>0</v>
      </c>
      <c r="K148" s="216" t="s">
        <v>129</v>
      </c>
      <c r="L148" s="221"/>
      <c r="M148" s="222" t="s">
        <v>5</v>
      </c>
      <c r="N148" s="223" t="s">
        <v>41</v>
      </c>
      <c r="O148" s="44"/>
      <c r="P148" s="207">
        <f>O148*H148</f>
        <v>0</v>
      </c>
      <c r="Q148" s="207">
        <v>0.00044000000000000002</v>
      </c>
      <c r="R148" s="207">
        <f>Q148*H148</f>
        <v>0.0044000000000000003</v>
      </c>
      <c r="S148" s="207">
        <v>0</v>
      </c>
      <c r="T148" s="208">
        <f>S148*H148</f>
        <v>0</v>
      </c>
      <c r="AR148" s="21" t="s">
        <v>155</v>
      </c>
      <c r="AT148" s="21" t="s">
        <v>1182</v>
      </c>
      <c r="AU148" s="21" t="s">
        <v>70</v>
      </c>
      <c r="AY148" s="21" t="s">
        <v>122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21" t="s">
        <v>78</v>
      </c>
      <c r="BK148" s="209">
        <f>ROUND(I148*H148,2)</f>
        <v>0</v>
      </c>
      <c r="BL148" s="21" t="s">
        <v>130</v>
      </c>
      <c r="BM148" s="21" t="s">
        <v>1398</v>
      </c>
    </row>
    <row r="149" s="1" customFormat="1" ht="16.5" customHeight="1">
      <c r="B149" s="197"/>
      <c r="C149" s="214" t="s">
        <v>415</v>
      </c>
      <c r="D149" s="214" t="s">
        <v>1182</v>
      </c>
      <c r="E149" s="215" t="s">
        <v>1399</v>
      </c>
      <c r="F149" s="216" t="s">
        <v>1400</v>
      </c>
      <c r="G149" s="217" t="s">
        <v>229</v>
      </c>
      <c r="H149" s="218">
        <v>1000</v>
      </c>
      <c r="I149" s="219"/>
      <c r="J149" s="220">
        <f>ROUND(I149*H149,2)</f>
        <v>0</v>
      </c>
      <c r="K149" s="216" t="s">
        <v>129</v>
      </c>
      <c r="L149" s="221"/>
      <c r="M149" s="222" t="s">
        <v>5</v>
      </c>
      <c r="N149" s="223" t="s">
        <v>41</v>
      </c>
      <c r="O149" s="44"/>
      <c r="P149" s="207">
        <f>O149*H149</f>
        <v>0</v>
      </c>
      <c r="Q149" s="207">
        <v>9.0000000000000006E-05</v>
      </c>
      <c r="R149" s="207">
        <f>Q149*H149</f>
        <v>0.090000000000000011</v>
      </c>
      <c r="S149" s="207">
        <v>0</v>
      </c>
      <c r="T149" s="208">
        <f>S149*H149</f>
        <v>0</v>
      </c>
      <c r="AR149" s="21" t="s">
        <v>155</v>
      </c>
      <c r="AT149" s="21" t="s">
        <v>1182</v>
      </c>
      <c r="AU149" s="21" t="s">
        <v>70</v>
      </c>
      <c r="AY149" s="21" t="s">
        <v>122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21" t="s">
        <v>78</v>
      </c>
      <c r="BK149" s="209">
        <f>ROUND(I149*H149,2)</f>
        <v>0</v>
      </c>
      <c r="BL149" s="21" t="s">
        <v>130</v>
      </c>
      <c r="BM149" s="21" t="s">
        <v>1401</v>
      </c>
    </row>
    <row r="150" s="1" customFormat="1" ht="16.5" customHeight="1">
      <c r="B150" s="197"/>
      <c r="C150" s="214" t="s">
        <v>419</v>
      </c>
      <c r="D150" s="214" t="s">
        <v>1182</v>
      </c>
      <c r="E150" s="215" t="s">
        <v>1402</v>
      </c>
      <c r="F150" s="216" t="s">
        <v>1403</v>
      </c>
      <c r="G150" s="217" t="s">
        <v>229</v>
      </c>
      <c r="H150" s="218">
        <v>1000</v>
      </c>
      <c r="I150" s="219"/>
      <c r="J150" s="220">
        <f>ROUND(I150*H150,2)</f>
        <v>0</v>
      </c>
      <c r="K150" s="216" t="s">
        <v>129</v>
      </c>
      <c r="L150" s="221"/>
      <c r="M150" s="222" t="s">
        <v>5</v>
      </c>
      <c r="N150" s="223" t="s">
        <v>41</v>
      </c>
      <c r="O150" s="44"/>
      <c r="P150" s="207">
        <f>O150*H150</f>
        <v>0</v>
      </c>
      <c r="Q150" s="207">
        <v>0.00051999999999999995</v>
      </c>
      <c r="R150" s="207">
        <f>Q150*H150</f>
        <v>0.51999999999999991</v>
      </c>
      <c r="S150" s="207">
        <v>0</v>
      </c>
      <c r="T150" s="208">
        <f>S150*H150</f>
        <v>0</v>
      </c>
      <c r="AR150" s="21" t="s">
        <v>155</v>
      </c>
      <c r="AT150" s="21" t="s">
        <v>1182</v>
      </c>
      <c r="AU150" s="21" t="s">
        <v>70</v>
      </c>
      <c r="AY150" s="21" t="s">
        <v>122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21" t="s">
        <v>78</v>
      </c>
      <c r="BK150" s="209">
        <f>ROUND(I150*H150,2)</f>
        <v>0</v>
      </c>
      <c r="BL150" s="21" t="s">
        <v>130</v>
      </c>
      <c r="BM150" s="21" t="s">
        <v>1404</v>
      </c>
    </row>
    <row r="151" s="1" customFormat="1" ht="16.5" customHeight="1">
      <c r="B151" s="197"/>
      <c r="C151" s="214" t="s">
        <v>423</v>
      </c>
      <c r="D151" s="214" t="s">
        <v>1182</v>
      </c>
      <c r="E151" s="215" t="s">
        <v>1405</v>
      </c>
      <c r="F151" s="216" t="s">
        <v>1406</v>
      </c>
      <c r="G151" s="217" t="s">
        <v>229</v>
      </c>
      <c r="H151" s="218">
        <v>1000</v>
      </c>
      <c r="I151" s="219"/>
      <c r="J151" s="220">
        <f>ROUND(I151*H151,2)</f>
        <v>0</v>
      </c>
      <c r="K151" s="216" t="s">
        <v>129</v>
      </c>
      <c r="L151" s="221"/>
      <c r="M151" s="222" t="s">
        <v>5</v>
      </c>
      <c r="N151" s="223" t="s">
        <v>41</v>
      </c>
      <c r="O151" s="44"/>
      <c r="P151" s="207">
        <f>O151*H151</f>
        <v>0</v>
      </c>
      <c r="Q151" s="207">
        <v>0.00056999999999999998</v>
      </c>
      <c r="R151" s="207">
        <f>Q151*H151</f>
        <v>0.56999999999999995</v>
      </c>
      <c r="S151" s="207">
        <v>0</v>
      </c>
      <c r="T151" s="208">
        <f>S151*H151</f>
        <v>0</v>
      </c>
      <c r="AR151" s="21" t="s">
        <v>155</v>
      </c>
      <c r="AT151" s="21" t="s">
        <v>1182</v>
      </c>
      <c r="AU151" s="21" t="s">
        <v>70</v>
      </c>
      <c r="AY151" s="21" t="s">
        <v>122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21" t="s">
        <v>78</v>
      </c>
      <c r="BK151" s="209">
        <f>ROUND(I151*H151,2)</f>
        <v>0</v>
      </c>
      <c r="BL151" s="21" t="s">
        <v>130</v>
      </c>
      <c r="BM151" s="21" t="s">
        <v>1407</v>
      </c>
    </row>
    <row r="152" s="1" customFormat="1" ht="16.5" customHeight="1">
      <c r="B152" s="197"/>
      <c r="C152" s="214" t="s">
        <v>427</v>
      </c>
      <c r="D152" s="214" t="s">
        <v>1182</v>
      </c>
      <c r="E152" s="215" t="s">
        <v>1408</v>
      </c>
      <c r="F152" s="216" t="s">
        <v>1409</v>
      </c>
      <c r="G152" s="217" t="s">
        <v>229</v>
      </c>
      <c r="H152" s="218">
        <v>200</v>
      </c>
      <c r="I152" s="219"/>
      <c r="J152" s="220">
        <f>ROUND(I152*H152,2)</f>
        <v>0</v>
      </c>
      <c r="K152" s="216" t="s">
        <v>129</v>
      </c>
      <c r="L152" s="221"/>
      <c r="M152" s="222" t="s">
        <v>5</v>
      </c>
      <c r="N152" s="223" t="s">
        <v>41</v>
      </c>
      <c r="O152" s="44"/>
      <c r="P152" s="207">
        <f>O152*H152</f>
        <v>0</v>
      </c>
      <c r="Q152" s="207">
        <v>0.00064000000000000005</v>
      </c>
      <c r="R152" s="207">
        <f>Q152*H152</f>
        <v>0.128</v>
      </c>
      <c r="S152" s="207">
        <v>0</v>
      </c>
      <c r="T152" s="208">
        <f>S152*H152</f>
        <v>0</v>
      </c>
      <c r="AR152" s="21" t="s">
        <v>155</v>
      </c>
      <c r="AT152" s="21" t="s">
        <v>1182</v>
      </c>
      <c r="AU152" s="21" t="s">
        <v>70</v>
      </c>
      <c r="AY152" s="21" t="s">
        <v>122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21" t="s">
        <v>78</v>
      </c>
      <c r="BK152" s="209">
        <f>ROUND(I152*H152,2)</f>
        <v>0</v>
      </c>
      <c r="BL152" s="21" t="s">
        <v>130</v>
      </c>
      <c r="BM152" s="21" t="s">
        <v>1410</v>
      </c>
    </row>
    <row r="153" s="1" customFormat="1" ht="16.5" customHeight="1">
      <c r="B153" s="197"/>
      <c r="C153" s="214" t="s">
        <v>431</v>
      </c>
      <c r="D153" s="214" t="s">
        <v>1182</v>
      </c>
      <c r="E153" s="215" t="s">
        <v>1411</v>
      </c>
      <c r="F153" s="216" t="s">
        <v>1412</v>
      </c>
      <c r="G153" s="217" t="s">
        <v>229</v>
      </c>
      <c r="H153" s="218">
        <v>500</v>
      </c>
      <c r="I153" s="219"/>
      <c r="J153" s="220">
        <f>ROUND(I153*H153,2)</f>
        <v>0</v>
      </c>
      <c r="K153" s="216" t="s">
        <v>129</v>
      </c>
      <c r="L153" s="221"/>
      <c r="M153" s="222" t="s">
        <v>5</v>
      </c>
      <c r="N153" s="223" t="s">
        <v>41</v>
      </c>
      <c r="O153" s="44"/>
      <c r="P153" s="207">
        <f>O153*H153</f>
        <v>0</v>
      </c>
      <c r="Q153" s="207">
        <v>5.0000000000000002E-05</v>
      </c>
      <c r="R153" s="207">
        <f>Q153*H153</f>
        <v>0.025000000000000001</v>
      </c>
      <c r="S153" s="207">
        <v>0</v>
      </c>
      <c r="T153" s="208">
        <f>S153*H153</f>
        <v>0</v>
      </c>
      <c r="AR153" s="21" t="s">
        <v>155</v>
      </c>
      <c r="AT153" s="21" t="s">
        <v>1182</v>
      </c>
      <c r="AU153" s="21" t="s">
        <v>70</v>
      </c>
      <c r="AY153" s="21" t="s">
        <v>122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21" t="s">
        <v>78</v>
      </c>
      <c r="BK153" s="209">
        <f>ROUND(I153*H153,2)</f>
        <v>0</v>
      </c>
      <c r="BL153" s="21" t="s">
        <v>130</v>
      </c>
      <c r="BM153" s="21" t="s">
        <v>1413</v>
      </c>
    </row>
    <row r="154" s="1" customFormat="1" ht="16.5" customHeight="1">
      <c r="B154" s="197"/>
      <c r="C154" s="214" t="s">
        <v>435</v>
      </c>
      <c r="D154" s="214" t="s">
        <v>1182</v>
      </c>
      <c r="E154" s="215" t="s">
        <v>1414</v>
      </c>
      <c r="F154" s="216" t="s">
        <v>1415</v>
      </c>
      <c r="G154" s="217" t="s">
        <v>229</v>
      </c>
      <c r="H154" s="218">
        <v>10</v>
      </c>
      <c r="I154" s="219"/>
      <c r="J154" s="220">
        <f>ROUND(I154*H154,2)</f>
        <v>0</v>
      </c>
      <c r="K154" s="216" t="s">
        <v>129</v>
      </c>
      <c r="L154" s="221"/>
      <c r="M154" s="222" t="s">
        <v>5</v>
      </c>
      <c r="N154" s="223" t="s">
        <v>41</v>
      </c>
      <c r="O154" s="44"/>
      <c r="P154" s="207">
        <f>O154*H154</f>
        <v>0</v>
      </c>
      <c r="Q154" s="207">
        <v>0.0085199999999999998</v>
      </c>
      <c r="R154" s="207">
        <f>Q154*H154</f>
        <v>0.085199999999999998</v>
      </c>
      <c r="S154" s="207">
        <v>0</v>
      </c>
      <c r="T154" s="208">
        <f>S154*H154</f>
        <v>0</v>
      </c>
      <c r="AR154" s="21" t="s">
        <v>155</v>
      </c>
      <c r="AT154" s="21" t="s">
        <v>1182</v>
      </c>
      <c r="AU154" s="21" t="s">
        <v>70</v>
      </c>
      <c r="AY154" s="21" t="s">
        <v>122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21" t="s">
        <v>78</v>
      </c>
      <c r="BK154" s="209">
        <f>ROUND(I154*H154,2)</f>
        <v>0</v>
      </c>
      <c r="BL154" s="21" t="s">
        <v>130</v>
      </c>
      <c r="BM154" s="21" t="s">
        <v>1416</v>
      </c>
    </row>
    <row r="155" s="1" customFormat="1" ht="16.5" customHeight="1">
      <c r="B155" s="197"/>
      <c r="C155" s="214" t="s">
        <v>439</v>
      </c>
      <c r="D155" s="214" t="s">
        <v>1182</v>
      </c>
      <c r="E155" s="215" t="s">
        <v>1417</v>
      </c>
      <c r="F155" s="216" t="s">
        <v>1418</v>
      </c>
      <c r="G155" s="217" t="s">
        <v>229</v>
      </c>
      <c r="H155" s="218">
        <v>10</v>
      </c>
      <c r="I155" s="219"/>
      <c r="J155" s="220">
        <f>ROUND(I155*H155,2)</f>
        <v>0</v>
      </c>
      <c r="K155" s="216" t="s">
        <v>129</v>
      </c>
      <c r="L155" s="221"/>
      <c r="M155" s="222" t="s">
        <v>5</v>
      </c>
      <c r="N155" s="223" t="s">
        <v>41</v>
      </c>
      <c r="O155" s="44"/>
      <c r="P155" s="207">
        <f>O155*H155</f>
        <v>0</v>
      </c>
      <c r="Q155" s="207">
        <v>0.0074200000000000004</v>
      </c>
      <c r="R155" s="207">
        <f>Q155*H155</f>
        <v>0.074200000000000002</v>
      </c>
      <c r="S155" s="207">
        <v>0</v>
      </c>
      <c r="T155" s="208">
        <f>S155*H155</f>
        <v>0</v>
      </c>
      <c r="AR155" s="21" t="s">
        <v>155</v>
      </c>
      <c r="AT155" s="21" t="s">
        <v>1182</v>
      </c>
      <c r="AU155" s="21" t="s">
        <v>70</v>
      </c>
      <c r="AY155" s="21" t="s">
        <v>122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21" t="s">
        <v>78</v>
      </c>
      <c r="BK155" s="209">
        <f>ROUND(I155*H155,2)</f>
        <v>0</v>
      </c>
      <c r="BL155" s="21" t="s">
        <v>130</v>
      </c>
      <c r="BM155" s="21" t="s">
        <v>1419</v>
      </c>
    </row>
    <row r="156" s="1" customFormat="1" ht="16.5" customHeight="1">
      <c r="B156" s="197"/>
      <c r="C156" s="214" t="s">
        <v>443</v>
      </c>
      <c r="D156" s="214" t="s">
        <v>1182</v>
      </c>
      <c r="E156" s="215" t="s">
        <v>1420</v>
      </c>
      <c r="F156" s="216" t="s">
        <v>1421</v>
      </c>
      <c r="G156" s="217" t="s">
        <v>229</v>
      </c>
      <c r="H156" s="218">
        <v>10</v>
      </c>
      <c r="I156" s="219"/>
      <c r="J156" s="220">
        <f>ROUND(I156*H156,2)</f>
        <v>0</v>
      </c>
      <c r="K156" s="216" t="s">
        <v>129</v>
      </c>
      <c r="L156" s="221"/>
      <c r="M156" s="222" t="s">
        <v>5</v>
      </c>
      <c r="N156" s="223" t="s">
        <v>41</v>
      </c>
      <c r="O156" s="44"/>
      <c r="P156" s="207">
        <f>O156*H156</f>
        <v>0</v>
      </c>
      <c r="Q156" s="207">
        <v>0.0089099999999999995</v>
      </c>
      <c r="R156" s="207">
        <f>Q156*H156</f>
        <v>0.089099999999999999</v>
      </c>
      <c r="S156" s="207">
        <v>0</v>
      </c>
      <c r="T156" s="208">
        <f>S156*H156</f>
        <v>0</v>
      </c>
      <c r="AR156" s="21" t="s">
        <v>155</v>
      </c>
      <c r="AT156" s="21" t="s">
        <v>1182</v>
      </c>
      <c r="AU156" s="21" t="s">
        <v>70</v>
      </c>
      <c r="AY156" s="21" t="s">
        <v>122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21" t="s">
        <v>78</v>
      </c>
      <c r="BK156" s="209">
        <f>ROUND(I156*H156,2)</f>
        <v>0</v>
      </c>
      <c r="BL156" s="21" t="s">
        <v>130</v>
      </c>
      <c r="BM156" s="21" t="s">
        <v>1422</v>
      </c>
    </row>
    <row r="157" s="1" customFormat="1" ht="16.5" customHeight="1">
      <c r="B157" s="197"/>
      <c r="C157" s="214" t="s">
        <v>447</v>
      </c>
      <c r="D157" s="214" t="s">
        <v>1182</v>
      </c>
      <c r="E157" s="215" t="s">
        <v>1423</v>
      </c>
      <c r="F157" s="216" t="s">
        <v>1424</v>
      </c>
      <c r="G157" s="217" t="s">
        <v>229</v>
      </c>
      <c r="H157" s="218">
        <v>10</v>
      </c>
      <c r="I157" s="219"/>
      <c r="J157" s="220">
        <f>ROUND(I157*H157,2)</f>
        <v>0</v>
      </c>
      <c r="K157" s="216" t="s">
        <v>129</v>
      </c>
      <c r="L157" s="221"/>
      <c r="M157" s="222" t="s">
        <v>5</v>
      </c>
      <c r="N157" s="223" t="s">
        <v>41</v>
      </c>
      <c r="O157" s="44"/>
      <c r="P157" s="207">
        <f>O157*H157</f>
        <v>0</v>
      </c>
      <c r="Q157" s="207">
        <v>0.0075700000000000003</v>
      </c>
      <c r="R157" s="207">
        <f>Q157*H157</f>
        <v>0.075700000000000003</v>
      </c>
      <c r="S157" s="207">
        <v>0</v>
      </c>
      <c r="T157" s="208">
        <f>S157*H157</f>
        <v>0</v>
      </c>
      <c r="AR157" s="21" t="s">
        <v>155</v>
      </c>
      <c r="AT157" s="21" t="s">
        <v>1182</v>
      </c>
      <c r="AU157" s="21" t="s">
        <v>70</v>
      </c>
      <c r="AY157" s="21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21" t="s">
        <v>78</v>
      </c>
      <c r="BK157" s="209">
        <f>ROUND(I157*H157,2)</f>
        <v>0</v>
      </c>
      <c r="BL157" s="21" t="s">
        <v>130</v>
      </c>
      <c r="BM157" s="21" t="s">
        <v>1425</v>
      </c>
    </row>
    <row r="158" s="1" customFormat="1" ht="16.5" customHeight="1">
      <c r="B158" s="197"/>
      <c r="C158" s="214" t="s">
        <v>451</v>
      </c>
      <c r="D158" s="214" t="s">
        <v>1182</v>
      </c>
      <c r="E158" s="215" t="s">
        <v>1426</v>
      </c>
      <c r="F158" s="216" t="s">
        <v>1427</v>
      </c>
      <c r="G158" s="217" t="s">
        <v>229</v>
      </c>
      <c r="H158" s="218">
        <v>500</v>
      </c>
      <c r="I158" s="219"/>
      <c r="J158" s="220">
        <f>ROUND(I158*H158,2)</f>
        <v>0</v>
      </c>
      <c r="K158" s="216" t="s">
        <v>129</v>
      </c>
      <c r="L158" s="221"/>
      <c r="M158" s="222" t="s">
        <v>5</v>
      </c>
      <c r="N158" s="223" t="s">
        <v>41</v>
      </c>
      <c r="O158" s="44"/>
      <c r="P158" s="207">
        <f>O158*H158</f>
        <v>0</v>
      </c>
      <c r="Q158" s="207">
        <v>2.0000000000000002E-05</v>
      </c>
      <c r="R158" s="207">
        <f>Q158*H158</f>
        <v>0.01</v>
      </c>
      <c r="S158" s="207">
        <v>0</v>
      </c>
      <c r="T158" s="208">
        <f>S158*H158</f>
        <v>0</v>
      </c>
      <c r="AR158" s="21" t="s">
        <v>155</v>
      </c>
      <c r="AT158" s="21" t="s">
        <v>1182</v>
      </c>
      <c r="AU158" s="21" t="s">
        <v>70</v>
      </c>
      <c r="AY158" s="21" t="s">
        <v>122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21" t="s">
        <v>78</v>
      </c>
      <c r="BK158" s="209">
        <f>ROUND(I158*H158,2)</f>
        <v>0</v>
      </c>
      <c r="BL158" s="21" t="s">
        <v>130</v>
      </c>
      <c r="BM158" s="21" t="s">
        <v>1428</v>
      </c>
    </row>
    <row r="159" s="1" customFormat="1" ht="16.5" customHeight="1">
      <c r="B159" s="197"/>
      <c r="C159" s="214" t="s">
        <v>455</v>
      </c>
      <c r="D159" s="214" t="s">
        <v>1182</v>
      </c>
      <c r="E159" s="215" t="s">
        <v>1429</v>
      </c>
      <c r="F159" s="216" t="s">
        <v>1430</v>
      </c>
      <c r="G159" s="217" t="s">
        <v>229</v>
      </c>
      <c r="H159" s="218">
        <v>500</v>
      </c>
      <c r="I159" s="219"/>
      <c r="J159" s="220">
        <f>ROUND(I159*H159,2)</f>
        <v>0</v>
      </c>
      <c r="K159" s="216" t="s">
        <v>129</v>
      </c>
      <c r="L159" s="221"/>
      <c r="M159" s="222" t="s">
        <v>5</v>
      </c>
      <c r="N159" s="223" t="s">
        <v>41</v>
      </c>
      <c r="O159" s="44"/>
      <c r="P159" s="207">
        <f>O159*H159</f>
        <v>0</v>
      </c>
      <c r="Q159" s="207">
        <v>0.00018000000000000001</v>
      </c>
      <c r="R159" s="207">
        <f>Q159*H159</f>
        <v>0.090000000000000011</v>
      </c>
      <c r="S159" s="207">
        <v>0</v>
      </c>
      <c r="T159" s="208">
        <f>S159*H159</f>
        <v>0</v>
      </c>
      <c r="AR159" s="21" t="s">
        <v>155</v>
      </c>
      <c r="AT159" s="21" t="s">
        <v>1182</v>
      </c>
      <c r="AU159" s="21" t="s">
        <v>70</v>
      </c>
      <c r="AY159" s="21" t="s">
        <v>122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21" t="s">
        <v>78</v>
      </c>
      <c r="BK159" s="209">
        <f>ROUND(I159*H159,2)</f>
        <v>0</v>
      </c>
      <c r="BL159" s="21" t="s">
        <v>130</v>
      </c>
      <c r="BM159" s="21" t="s">
        <v>1431</v>
      </c>
    </row>
    <row r="160" s="1" customFormat="1" ht="16.5" customHeight="1">
      <c r="B160" s="197"/>
      <c r="C160" s="214" t="s">
        <v>459</v>
      </c>
      <c r="D160" s="214" t="s">
        <v>1182</v>
      </c>
      <c r="E160" s="215" t="s">
        <v>1432</v>
      </c>
      <c r="F160" s="216" t="s">
        <v>1433</v>
      </c>
      <c r="G160" s="217" t="s">
        <v>229</v>
      </c>
      <c r="H160" s="218">
        <v>200</v>
      </c>
      <c r="I160" s="219"/>
      <c r="J160" s="220">
        <f>ROUND(I160*H160,2)</f>
        <v>0</v>
      </c>
      <c r="K160" s="216" t="s">
        <v>129</v>
      </c>
      <c r="L160" s="221"/>
      <c r="M160" s="222" t="s">
        <v>5</v>
      </c>
      <c r="N160" s="223" t="s">
        <v>41</v>
      </c>
      <c r="O160" s="44"/>
      <c r="P160" s="207">
        <f>O160*H160</f>
        <v>0</v>
      </c>
      <c r="Q160" s="207">
        <v>0.00021000000000000001</v>
      </c>
      <c r="R160" s="207">
        <f>Q160*H160</f>
        <v>0.042000000000000003</v>
      </c>
      <c r="S160" s="207">
        <v>0</v>
      </c>
      <c r="T160" s="208">
        <f>S160*H160</f>
        <v>0</v>
      </c>
      <c r="AR160" s="21" t="s">
        <v>155</v>
      </c>
      <c r="AT160" s="21" t="s">
        <v>1182</v>
      </c>
      <c r="AU160" s="21" t="s">
        <v>70</v>
      </c>
      <c r="AY160" s="21" t="s">
        <v>122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21" t="s">
        <v>78</v>
      </c>
      <c r="BK160" s="209">
        <f>ROUND(I160*H160,2)</f>
        <v>0</v>
      </c>
      <c r="BL160" s="21" t="s">
        <v>130</v>
      </c>
      <c r="BM160" s="21" t="s">
        <v>1434</v>
      </c>
    </row>
    <row r="161" s="1" customFormat="1" ht="16.5" customHeight="1">
      <c r="B161" s="197"/>
      <c r="C161" s="214" t="s">
        <v>463</v>
      </c>
      <c r="D161" s="214" t="s">
        <v>1182</v>
      </c>
      <c r="E161" s="215" t="s">
        <v>1435</v>
      </c>
      <c r="F161" s="216" t="s">
        <v>1436</v>
      </c>
      <c r="G161" s="217" t="s">
        <v>229</v>
      </c>
      <c r="H161" s="218">
        <v>500</v>
      </c>
      <c r="I161" s="219"/>
      <c r="J161" s="220">
        <f>ROUND(I161*H161,2)</f>
        <v>0</v>
      </c>
      <c r="K161" s="216" t="s">
        <v>129</v>
      </c>
      <c r="L161" s="221"/>
      <c r="M161" s="222" t="s">
        <v>5</v>
      </c>
      <c r="N161" s="223" t="s">
        <v>41</v>
      </c>
      <c r="O161" s="44"/>
      <c r="P161" s="207">
        <f>O161*H161</f>
        <v>0</v>
      </c>
      <c r="Q161" s="207">
        <v>0.00014999999999999999</v>
      </c>
      <c r="R161" s="207">
        <f>Q161*H161</f>
        <v>0.074999999999999997</v>
      </c>
      <c r="S161" s="207">
        <v>0</v>
      </c>
      <c r="T161" s="208">
        <f>S161*H161</f>
        <v>0</v>
      </c>
      <c r="AR161" s="21" t="s">
        <v>155</v>
      </c>
      <c r="AT161" s="21" t="s">
        <v>1182</v>
      </c>
      <c r="AU161" s="21" t="s">
        <v>70</v>
      </c>
      <c r="AY161" s="21" t="s">
        <v>122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21" t="s">
        <v>78</v>
      </c>
      <c r="BK161" s="209">
        <f>ROUND(I161*H161,2)</f>
        <v>0</v>
      </c>
      <c r="BL161" s="21" t="s">
        <v>130</v>
      </c>
      <c r="BM161" s="21" t="s">
        <v>1437</v>
      </c>
    </row>
    <row r="162" s="1" customFormat="1" ht="16.5" customHeight="1">
      <c r="B162" s="197"/>
      <c r="C162" s="214" t="s">
        <v>467</v>
      </c>
      <c r="D162" s="214" t="s">
        <v>1182</v>
      </c>
      <c r="E162" s="215" t="s">
        <v>1438</v>
      </c>
      <c r="F162" s="216" t="s">
        <v>1439</v>
      </c>
      <c r="G162" s="217" t="s">
        <v>229</v>
      </c>
      <c r="H162" s="218">
        <v>500</v>
      </c>
      <c r="I162" s="219"/>
      <c r="J162" s="220">
        <f>ROUND(I162*H162,2)</f>
        <v>0</v>
      </c>
      <c r="K162" s="216" t="s">
        <v>129</v>
      </c>
      <c r="L162" s="221"/>
      <c r="M162" s="222" t="s">
        <v>5</v>
      </c>
      <c r="N162" s="223" t="s">
        <v>41</v>
      </c>
      <c r="O162" s="44"/>
      <c r="P162" s="207">
        <f>O162*H162</f>
        <v>0</v>
      </c>
      <c r="Q162" s="207">
        <v>0.00018000000000000001</v>
      </c>
      <c r="R162" s="207">
        <f>Q162*H162</f>
        <v>0.090000000000000011</v>
      </c>
      <c r="S162" s="207">
        <v>0</v>
      </c>
      <c r="T162" s="208">
        <f>S162*H162</f>
        <v>0</v>
      </c>
      <c r="AR162" s="21" t="s">
        <v>155</v>
      </c>
      <c r="AT162" s="21" t="s">
        <v>1182</v>
      </c>
      <c r="AU162" s="21" t="s">
        <v>70</v>
      </c>
      <c r="AY162" s="21" t="s">
        <v>122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21" t="s">
        <v>78</v>
      </c>
      <c r="BK162" s="209">
        <f>ROUND(I162*H162,2)</f>
        <v>0</v>
      </c>
      <c r="BL162" s="21" t="s">
        <v>130</v>
      </c>
      <c r="BM162" s="21" t="s">
        <v>1440</v>
      </c>
    </row>
    <row r="163" s="1" customFormat="1" ht="16.5" customHeight="1">
      <c r="B163" s="197"/>
      <c r="C163" s="214" t="s">
        <v>471</v>
      </c>
      <c r="D163" s="214" t="s">
        <v>1182</v>
      </c>
      <c r="E163" s="215" t="s">
        <v>1441</v>
      </c>
      <c r="F163" s="216" t="s">
        <v>1442</v>
      </c>
      <c r="G163" s="217" t="s">
        <v>229</v>
      </c>
      <c r="H163" s="218">
        <v>100</v>
      </c>
      <c r="I163" s="219"/>
      <c r="J163" s="220">
        <f>ROUND(I163*H163,2)</f>
        <v>0</v>
      </c>
      <c r="K163" s="216" t="s">
        <v>129</v>
      </c>
      <c r="L163" s="221"/>
      <c r="M163" s="222" t="s">
        <v>5</v>
      </c>
      <c r="N163" s="223" t="s">
        <v>41</v>
      </c>
      <c r="O163" s="44"/>
      <c r="P163" s="207">
        <f>O163*H163</f>
        <v>0</v>
      </c>
      <c r="Q163" s="207">
        <v>8.0000000000000007E-05</v>
      </c>
      <c r="R163" s="207">
        <f>Q163*H163</f>
        <v>0.0080000000000000002</v>
      </c>
      <c r="S163" s="207">
        <v>0</v>
      </c>
      <c r="T163" s="208">
        <f>S163*H163</f>
        <v>0</v>
      </c>
      <c r="AR163" s="21" t="s">
        <v>155</v>
      </c>
      <c r="AT163" s="21" t="s">
        <v>1182</v>
      </c>
      <c r="AU163" s="21" t="s">
        <v>70</v>
      </c>
      <c r="AY163" s="21" t="s">
        <v>122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21" t="s">
        <v>78</v>
      </c>
      <c r="BK163" s="209">
        <f>ROUND(I163*H163,2)</f>
        <v>0</v>
      </c>
      <c r="BL163" s="21" t="s">
        <v>130</v>
      </c>
      <c r="BM163" s="21" t="s">
        <v>1443</v>
      </c>
    </row>
    <row r="164" s="1" customFormat="1" ht="16.5" customHeight="1">
      <c r="B164" s="197"/>
      <c r="C164" s="214" t="s">
        <v>475</v>
      </c>
      <c r="D164" s="214" t="s">
        <v>1182</v>
      </c>
      <c r="E164" s="215" t="s">
        <v>1444</v>
      </c>
      <c r="F164" s="216" t="s">
        <v>1445</v>
      </c>
      <c r="G164" s="217" t="s">
        <v>229</v>
      </c>
      <c r="H164" s="218">
        <v>200</v>
      </c>
      <c r="I164" s="219"/>
      <c r="J164" s="220">
        <f>ROUND(I164*H164,2)</f>
        <v>0</v>
      </c>
      <c r="K164" s="216" t="s">
        <v>129</v>
      </c>
      <c r="L164" s="221"/>
      <c r="M164" s="222" t="s">
        <v>5</v>
      </c>
      <c r="N164" s="223" t="s">
        <v>41</v>
      </c>
      <c r="O164" s="44"/>
      <c r="P164" s="207">
        <f>O164*H164</f>
        <v>0</v>
      </c>
      <c r="Q164" s="207">
        <v>8.0000000000000007E-05</v>
      </c>
      <c r="R164" s="207">
        <f>Q164*H164</f>
        <v>0.016</v>
      </c>
      <c r="S164" s="207">
        <v>0</v>
      </c>
      <c r="T164" s="208">
        <f>S164*H164</f>
        <v>0</v>
      </c>
      <c r="AR164" s="21" t="s">
        <v>155</v>
      </c>
      <c r="AT164" s="21" t="s">
        <v>1182</v>
      </c>
      <c r="AU164" s="21" t="s">
        <v>70</v>
      </c>
      <c r="AY164" s="21" t="s">
        <v>122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21" t="s">
        <v>78</v>
      </c>
      <c r="BK164" s="209">
        <f>ROUND(I164*H164,2)</f>
        <v>0</v>
      </c>
      <c r="BL164" s="21" t="s">
        <v>130</v>
      </c>
      <c r="BM164" s="21" t="s">
        <v>1446</v>
      </c>
    </row>
    <row r="165" s="1" customFormat="1" ht="16.5" customHeight="1">
      <c r="B165" s="197"/>
      <c r="C165" s="214" t="s">
        <v>479</v>
      </c>
      <c r="D165" s="214" t="s">
        <v>1182</v>
      </c>
      <c r="E165" s="215" t="s">
        <v>1447</v>
      </c>
      <c r="F165" s="216" t="s">
        <v>1448</v>
      </c>
      <c r="G165" s="217" t="s">
        <v>229</v>
      </c>
      <c r="H165" s="218">
        <v>200</v>
      </c>
      <c r="I165" s="219"/>
      <c r="J165" s="220">
        <f>ROUND(I165*H165,2)</f>
        <v>0</v>
      </c>
      <c r="K165" s="216" t="s">
        <v>129</v>
      </c>
      <c r="L165" s="221"/>
      <c r="M165" s="222" t="s">
        <v>5</v>
      </c>
      <c r="N165" s="223" t="s">
        <v>41</v>
      </c>
      <c r="O165" s="44"/>
      <c r="P165" s="207">
        <f>O165*H165</f>
        <v>0</v>
      </c>
      <c r="Q165" s="207">
        <v>9.0000000000000006E-05</v>
      </c>
      <c r="R165" s="207">
        <f>Q165*H165</f>
        <v>0.018000000000000002</v>
      </c>
      <c r="S165" s="207">
        <v>0</v>
      </c>
      <c r="T165" s="208">
        <f>S165*H165</f>
        <v>0</v>
      </c>
      <c r="AR165" s="21" t="s">
        <v>155</v>
      </c>
      <c r="AT165" s="21" t="s">
        <v>1182</v>
      </c>
      <c r="AU165" s="21" t="s">
        <v>70</v>
      </c>
      <c r="AY165" s="21" t="s">
        <v>122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21" t="s">
        <v>78</v>
      </c>
      <c r="BK165" s="209">
        <f>ROUND(I165*H165,2)</f>
        <v>0</v>
      </c>
      <c r="BL165" s="21" t="s">
        <v>130</v>
      </c>
      <c r="BM165" s="21" t="s">
        <v>1449</v>
      </c>
    </row>
    <row r="166" s="1" customFormat="1" ht="16.5" customHeight="1">
      <c r="B166" s="197"/>
      <c r="C166" s="214" t="s">
        <v>483</v>
      </c>
      <c r="D166" s="214" t="s">
        <v>1182</v>
      </c>
      <c r="E166" s="215" t="s">
        <v>1450</v>
      </c>
      <c r="F166" s="216" t="s">
        <v>1451</v>
      </c>
      <c r="G166" s="217" t="s">
        <v>139</v>
      </c>
      <c r="H166" s="218">
        <v>100</v>
      </c>
      <c r="I166" s="219"/>
      <c r="J166" s="220">
        <f>ROUND(I166*H166,2)</f>
        <v>0</v>
      </c>
      <c r="K166" s="216" t="s">
        <v>129</v>
      </c>
      <c r="L166" s="221"/>
      <c r="M166" s="222" t="s">
        <v>5</v>
      </c>
      <c r="N166" s="223" t="s">
        <v>41</v>
      </c>
      <c r="O166" s="44"/>
      <c r="P166" s="207">
        <f>O166*H166</f>
        <v>0</v>
      </c>
      <c r="Q166" s="207">
        <v>0.001</v>
      </c>
      <c r="R166" s="207">
        <f>Q166*H166</f>
        <v>0.10000000000000001</v>
      </c>
      <c r="S166" s="207">
        <v>0</v>
      </c>
      <c r="T166" s="208">
        <f>S166*H166</f>
        <v>0</v>
      </c>
      <c r="AR166" s="21" t="s">
        <v>155</v>
      </c>
      <c r="AT166" s="21" t="s">
        <v>1182</v>
      </c>
      <c r="AU166" s="21" t="s">
        <v>70</v>
      </c>
      <c r="AY166" s="21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21" t="s">
        <v>78</v>
      </c>
      <c r="BK166" s="209">
        <f>ROUND(I166*H166,2)</f>
        <v>0</v>
      </c>
      <c r="BL166" s="21" t="s">
        <v>130</v>
      </c>
      <c r="BM166" s="21" t="s">
        <v>1452</v>
      </c>
    </row>
    <row r="167" s="1" customFormat="1" ht="16.5" customHeight="1">
      <c r="B167" s="197"/>
      <c r="C167" s="214" t="s">
        <v>487</v>
      </c>
      <c r="D167" s="214" t="s">
        <v>1182</v>
      </c>
      <c r="E167" s="215" t="s">
        <v>1453</v>
      </c>
      <c r="F167" s="216" t="s">
        <v>1454</v>
      </c>
      <c r="G167" s="217" t="s">
        <v>229</v>
      </c>
      <c r="H167" s="218">
        <v>10</v>
      </c>
      <c r="I167" s="219"/>
      <c r="J167" s="220">
        <f>ROUND(I167*H167,2)</f>
        <v>0</v>
      </c>
      <c r="K167" s="216" t="s">
        <v>129</v>
      </c>
      <c r="L167" s="221"/>
      <c r="M167" s="222" t="s">
        <v>5</v>
      </c>
      <c r="N167" s="223" t="s">
        <v>41</v>
      </c>
      <c r="O167" s="44"/>
      <c r="P167" s="207">
        <f>O167*H167</f>
        <v>0</v>
      </c>
      <c r="Q167" s="207">
        <v>0.01004</v>
      </c>
      <c r="R167" s="207">
        <f>Q167*H167</f>
        <v>0.1004</v>
      </c>
      <c r="S167" s="207">
        <v>0</v>
      </c>
      <c r="T167" s="208">
        <f>S167*H167</f>
        <v>0</v>
      </c>
      <c r="AR167" s="21" t="s">
        <v>155</v>
      </c>
      <c r="AT167" s="21" t="s">
        <v>1182</v>
      </c>
      <c r="AU167" s="21" t="s">
        <v>70</v>
      </c>
      <c r="AY167" s="21" t="s">
        <v>122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21" t="s">
        <v>78</v>
      </c>
      <c r="BK167" s="209">
        <f>ROUND(I167*H167,2)</f>
        <v>0</v>
      </c>
      <c r="BL167" s="21" t="s">
        <v>130</v>
      </c>
      <c r="BM167" s="21" t="s">
        <v>1455</v>
      </c>
    </row>
    <row r="168" s="1" customFormat="1" ht="16.5" customHeight="1">
      <c r="B168" s="197"/>
      <c r="C168" s="214" t="s">
        <v>491</v>
      </c>
      <c r="D168" s="214" t="s">
        <v>1182</v>
      </c>
      <c r="E168" s="215" t="s">
        <v>1456</v>
      </c>
      <c r="F168" s="216" t="s">
        <v>1457</v>
      </c>
      <c r="G168" s="217" t="s">
        <v>229</v>
      </c>
      <c r="H168" s="218">
        <v>10</v>
      </c>
      <c r="I168" s="219"/>
      <c r="J168" s="220">
        <f>ROUND(I168*H168,2)</f>
        <v>0</v>
      </c>
      <c r="K168" s="216" t="s">
        <v>129</v>
      </c>
      <c r="L168" s="221"/>
      <c r="M168" s="222" t="s">
        <v>5</v>
      </c>
      <c r="N168" s="223" t="s">
        <v>41</v>
      </c>
      <c r="O168" s="44"/>
      <c r="P168" s="207">
        <f>O168*H168</f>
        <v>0</v>
      </c>
      <c r="Q168" s="207">
        <v>0.01006</v>
      </c>
      <c r="R168" s="207">
        <f>Q168*H168</f>
        <v>0.1006</v>
      </c>
      <c r="S168" s="207">
        <v>0</v>
      </c>
      <c r="T168" s="208">
        <f>S168*H168</f>
        <v>0</v>
      </c>
      <c r="AR168" s="21" t="s">
        <v>155</v>
      </c>
      <c r="AT168" s="21" t="s">
        <v>1182</v>
      </c>
      <c r="AU168" s="21" t="s">
        <v>70</v>
      </c>
      <c r="AY168" s="21" t="s">
        <v>122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21" t="s">
        <v>78</v>
      </c>
      <c r="BK168" s="209">
        <f>ROUND(I168*H168,2)</f>
        <v>0</v>
      </c>
      <c r="BL168" s="21" t="s">
        <v>130</v>
      </c>
      <c r="BM168" s="21" t="s">
        <v>1458</v>
      </c>
    </row>
    <row r="169" s="1" customFormat="1" ht="16.5" customHeight="1">
      <c r="B169" s="197"/>
      <c r="C169" s="214" t="s">
        <v>495</v>
      </c>
      <c r="D169" s="214" t="s">
        <v>1182</v>
      </c>
      <c r="E169" s="215" t="s">
        <v>1459</v>
      </c>
      <c r="F169" s="216" t="s">
        <v>1460</v>
      </c>
      <c r="G169" s="217" t="s">
        <v>229</v>
      </c>
      <c r="H169" s="218">
        <v>10</v>
      </c>
      <c r="I169" s="219"/>
      <c r="J169" s="220">
        <f>ROUND(I169*H169,2)</f>
        <v>0</v>
      </c>
      <c r="K169" s="216" t="s">
        <v>129</v>
      </c>
      <c r="L169" s="221"/>
      <c r="M169" s="222" t="s">
        <v>5</v>
      </c>
      <c r="N169" s="223" t="s">
        <v>41</v>
      </c>
      <c r="O169" s="44"/>
      <c r="P169" s="207">
        <f>O169*H169</f>
        <v>0</v>
      </c>
      <c r="Q169" s="207">
        <v>0.01014</v>
      </c>
      <c r="R169" s="207">
        <f>Q169*H169</f>
        <v>0.10139999999999999</v>
      </c>
      <c r="S169" s="207">
        <v>0</v>
      </c>
      <c r="T169" s="208">
        <f>S169*H169</f>
        <v>0</v>
      </c>
      <c r="AR169" s="21" t="s">
        <v>155</v>
      </c>
      <c r="AT169" s="21" t="s">
        <v>1182</v>
      </c>
      <c r="AU169" s="21" t="s">
        <v>70</v>
      </c>
      <c r="AY169" s="21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21" t="s">
        <v>78</v>
      </c>
      <c r="BK169" s="209">
        <f>ROUND(I169*H169,2)</f>
        <v>0</v>
      </c>
      <c r="BL169" s="21" t="s">
        <v>130</v>
      </c>
      <c r="BM169" s="21" t="s">
        <v>1461</v>
      </c>
    </row>
    <row r="170" s="1" customFormat="1" ht="16.5" customHeight="1">
      <c r="B170" s="197"/>
      <c r="C170" s="214" t="s">
        <v>499</v>
      </c>
      <c r="D170" s="214" t="s">
        <v>1182</v>
      </c>
      <c r="E170" s="215" t="s">
        <v>1462</v>
      </c>
      <c r="F170" s="216" t="s">
        <v>1463</v>
      </c>
      <c r="G170" s="217" t="s">
        <v>229</v>
      </c>
      <c r="H170" s="218">
        <v>10</v>
      </c>
      <c r="I170" s="219"/>
      <c r="J170" s="220">
        <f>ROUND(I170*H170,2)</f>
        <v>0</v>
      </c>
      <c r="K170" s="216" t="s">
        <v>129</v>
      </c>
      <c r="L170" s="221"/>
      <c r="M170" s="222" t="s">
        <v>5</v>
      </c>
      <c r="N170" s="223" t="s">
        <v>41</v>
      </c>
      <c r="O170" s="44"/>
      <c r="P170" s="207">
        <f>O170*H170</f>
        <v>0</v>
      </c>
      <c r="Q170" s="207">
        <v>0.01099</v>
      </c>
      <c r="R170" s="207">
        <f>Q170*H170</f>
        <v>0.1099</v>
      </c>
      <c r="S170" s="207">
        <v>0</v>
      </c>
      <c r="T170" s="208">
        <f>S170*H170</f>
        <v>0</v>
      </c>
      <c r="AR170" s="21" t="s">
        <v>155</v>
      </c>
      <c r="AT170" s="21" t="s">
        <v>1182</v>
      </c>
      <c r="AU170" s="21" t="s">
        <v>70</v>
      </c>
      <c r="AY170" s="21" t="s">
        <v>122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21" t="s">
        <v>78</v>
      </c>
      <c r="BK170" s="209">
        <f>ROUND(I170*H170,2)</f>
        <v>0</v>
      </c>
      <c r="BL170" s="21" t="s">
        <v>130</v>
      </c>
      <c r="BM170" s="21" t="s">
        <v>1464</v>
      </c>
    </row>
    <row r="171" s="1" customFormat="1" ht="16.5" customHeight="1">
      <c r="B171" s="197"/>
      <c r="C171" s="214" t="s">
        <v>503</v>
      </c>
      <c r="D171" s="214" t="s">
        <v>1182</v>
      </c>
      <c r="E171" s="215" t="s">
        <v>1465</v>
      </c>
      <c r="F171" s="216" t="s">
        <v>1466</v>
      </c>
      <c r="G171" s="217" t="s">
        <v>229</v>
      </c>
      <c r="H171" s="218">
        <v>4</v>
      </c>
      <c r="I171" s="219"/>
      <c r="J171" s="220">
        <f>ROUND(I171*H171,2)</f>
        <v>0</v>
      </c>
      <c r="K171" s="216" t="s">
        <v>129</v>
      </c>
      <c r="L171" s="221"/>
      <c r="M171" s="222" t="s">
        <v>5</v>
      </c>
      <c r="N171" s="223" t="s">
        <v>41</v>
      </c>
      <c r="O171" s="4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AR171" s="21" t="s">
        <v>155</v>
      </c>
      <c r="AT171" s="21" t="s">
        <v>1182</v>
      </c>
      <c r="AU171" s="21" t="s">
        <v>70</v>
      </c>
      <c r="AY171" s="21" t="s">
        <v>122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21" t="s">
        <v>78</v>
      </c>
      <c r="BK171" s="209">
        <f>ROUND(I171*H171,2)</f>
        <v>0</v>
      </c>
      <c r="BL171" s="21" t="s">
        <v>130</v>
      </c>
      <c r="BM171" s="21" t="s">
        <v>1467</v>
      </c>
    </row>
    <row r="172" s="1" customFormat="1" ht="16.5" customHeight="1">
      <c r="B172" s="197"/>
      <c r="C172" s="214" t="s">
        <v>507</v>
      </c>
      <c r="D172" s="214" t="s">
        <v>1182</v>
      </c>
      <c r="E172" s="215" t="s">
        <v>1468</v>
      </c>
      <c r="F172" s="216" t="s">
        <v>1469</v>
      </c>
      <c r="G172" s="217" t="s">
        <v>229</v>
      </c>
      <c r="H172" s="218">
        <v>10</v>
      </c>
      <c r="I172" s="219"/>
      <c r="J172" s="220">
        <f>ROUND(I172*H172,2)</f>
        <v>0</v>
      </c>
      <c r="K172" s="216" t="s">
        <v>129</v>
      </c>
      <c r="L172" s="221"/>
      <c r="M172" s="222" t="s">
        <v>5</v>
      </c>
      <c r="N172" s="223" t="s">
        <v>41</v>
      </c>
      <c r="O172" s="4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1" t="s">
        <v>155</v>
      </c>
      <c r="AT172" s="21" t="s">
        <v>1182</v>
      </c>
      <c r="AU172" s="21" t="s">
        <v>70</v>
      </c>
      <c r="AY172" s="21" t="s">
        <v>122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1" t="s">
        <v>78</v>
      </c>
      <c r="BK172" s="209">
        <f>ROUND(I172*H172,2)</f>
        <v>0</v>
      </c>
      <c r="BL172" s="21" t="s">
        <v>130</v>
      </c>
      <c r="BM172" s="21" t="s">
        <v>1470</v>
      </c>
    </row>
    <row r="173" s="1" customFormat="1" ht="16.5" customHeight="1">
      <c r="B173" s="197"/>
      <c r="C173" s="214" t="s">
        <v>511</v>
      </c>
      <c r="D173" s="214" t="s">
        <v>1182</v>
      </c>
      <c r="E173" s="215" t="s">
        <v>1471</v>
      </c>
      <c r="F173" s="216" t="s">
        <v>1472</v>
      </c>
      <c r="G173" s="217" t="s">
        <v>229</v>
      </c>
      <c r="H173" s="218">
        <v>10</v>
      </c>
      <c r="I173" s="219"/>
      <c r="J173" s="220">
        <f>ROUND(I173*H173,2)</f>
        <v>0</v>
      </c>
      <c r="K173" s="216" t="s">
        <v>129</v>
      </c>
      <c r="L173" s="221"/>
      <c r="M173" s="222" t="s">
        <v>5</v>
      </c>
      <c r="N173" s="223" t="s">
        <v>41</v>
      </c>
      <c r="O173" s="4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AR173" s="21" t="s">
        <v>155</v>
      </c>
      <c r="AT173" s="21" t="s">
        <v>1182</v>
      </c>
      <c r="AU173" s="21" t="s">
        <v>70</v>
      </c>
      <c r="AY173" s="21" t="s">
        <v>122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21" t="s">
        <v>78</v>
      </c>
      <c r="BK173" s="209">
        <f>ROUND(I173*H173,2)</f>
        <v>0</v>
      </c>
      <c r="BL173" s="21" t="s">
        <v>130</v>
      </c>
      <c r="BM173" s="21" t="s">
        <v>1473</v>
      </c>
    </row>
    <row r="174" s="1" customFormat="1" ht="16.5" customHeight="1">
      <c r="B174" s="197"/>
      <c r="C174" s="214" t="s">
        <v>515</v>
      </c>
      <c r="D174" s="214" t="s">
        <v>1182</v>
      </c>
      <c r="E174" s="215" t="s">
        <v>1474</v>
      </c>
      <c r="F174" s="216" t="s">
        <v>1475</v>
      </c>
      <c r="G174" s="217" t="s">
        <v>139</v>
      </c>
      <c r="H174" s="218">
        <v>1</v>
      </c>
      <c r="I174" s="219"/>
      <c r="J174" s="220">
        <f>ROUND(I174*H174,2)</f>
        <v>0</v>
      </c>
      <c r="K174" s="216" t="s">
        <v>129</v>
      </c>
      <c r="L174" s="221"/>
      <c r="M174" s="222" t="s">
        <v>5</v>
      </c>
      <c r="N174" s="223" t="s">
        <v>41</v>
      </c>
      <c r="O174" s="44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AR174" s="21" t="s">
        <v>155</v>
      </c>
      <c r="AT174" s="21" t="s">
        <v>1182</v>
      </c>
      <c r="AU174" s="21" t="s">
        <v>70</v>
      </c>
      <c r="AY174" s="21" t="s">
        <v>122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1" t="s">
        <v>78</v>
      </c>
      <c r="BK174" s="209">
        <f>ROUND(I174*H174,2)</f>
        <v>0</v>
      </c>
      <c r="BL174" s="21" t="s">
        <v>130</v>
      </c>
      <c r="BM174" s="21" t="s">
        <v>1476</v>
      </c>
    </row>
    <row r="175" s="1" customFormat="1" ht="16.5" customHeight="1">
      <c r="B175" s="197"/>
      <c r="C175" s="214" t="s">
        <v>519</v>
      </c>
      <c r="D175" s="214" t="s">
        <v>1182</v>
      </c>
      <c r="E175" s="215" t="s">
        <v>1477</v>
      </c>
      <c r="F175" s="216" t="s">
        <v>1478</v>
      </c>
      <c r="G175" s="217" t="s">
        <v>229</v>
      </c>
      <c r="H175" s="218">
        <v>4</v>
      </c>
      <c r="I175" s="219"/>
      <c r="J175" s="220">
        <f>ROUND(I175*H175,2)</f>
        <v>0</v>
      </c>
      <c r="K175" s="216" t="s">
        <v>129</v>
      </c>
      <c r="L175" s="221"/>
      <c r="M175" s="222" t="s">
        <v>5</v>
      </c>
      <c r="N175" s="223" t="s">
        <v>41</v>
      </c>
      <c r="O175" s="4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AR175" s="21" t="s">
        <v>155</v>
      </c>
      <c r="AT175" s="21" t="s">
        <v>1182</v>
      </c>
      <c r="AU175" s="21" t="s">
        <v>70</v>
      </c>
      <c r="AY175" s="21" t="s">
        <v>122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21" t="s">
        <v>78</v>
      </c>
      <c r="BK175" s="209">
        <f>ROUND(I175*H175,2)</f>
        <v>0</v>
      </c>
      <c r="BL175" s="21" t="s">
        <v>130</v>
      </c>
      <c r="BM175" s="21" t="s">
        <v>1479</v>
      </c>
    </row>
    <row r="176" s="1" customFormat="1" ht="16.5" customHeight="1">
      <c r="B176" s="197"/>
      <c r="C176" s="214" t="s">
        <v>523</v>
      </c>
      <c r="D176" s="214" t="s">
        <v>1182</v>
      </c>
      <c r="E176" s="215" t="s">
        <v>1480</v>
      </c>
      <c r="F176" s="216" t="s">
        <v>1481</v>
      </c>
      <c r="G176" s="217" t="s">
        <v>229</v>
      </c>
      <c r="H176" s="218">
        <v>4</v>
      </c>
      <c r="I176" s="219"/>
      <c r="J176" s="220">
        <f>ROUND(I176*H176,2)</f>
        <v>0</v>
      </c>
      <c r="K176" s="216" t="s">
        <v>129</v>
      </c>
      <c r="L176" s="221"/>
      <c r="M176" s="222" t="s">
        <v>5</v>
      </c>
      <c r="N176" s="223" t="s">
        <v>41</v>
      </c>
      <c r="O176" s="4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AR176" s="21" t="s">
        <v>155</v>
      </c>
      <c r="AT176" s="21" t="s">
        <v>1182</v>
      </c>
      <c r="AU176" s="21" t="s">
        <v>70</v>
      </c>
      <c r="AY176" s="21" t="s">
        <v>122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21" t="s">
        <v>78</v>
      </c>
      <c r="BK176" s="209">
        <f>ROUND(I176*H176,2)</f>
        <v>0</v>
      </c>
      <c r="BL176" s="21" t="s">
        <v>130</v>
      </c>
      <c r="BM176" s="21" t="s">
        <v>1482</v>
      </c>
    </row>
    <row r="177" s="1" customFormat="1" ht="16.5" customHeight="1">
      <c r="B177" s="197"/>
      <c r="C177" s="214" t="s">
        <v>527</v>
      </c>
      <c r="D177" s="214" t="s">
        <v>1182</v>
      </c>
      <c r="E177" s="215" t="s">
        <v>1483</v>
      </c>
      <c r="F177" s="216" t="s">
        <v>1484</v>
      </c>
      <c r="G177" s="217" t="s">
        <v>229</v>
      </c>
      <c r="H177" s="218">
        <v>4</v>
      </c>
      <c r="I177" s="219"/>
      <c r="J177" s="220">
        <f>ROUND(I177*H177,2)</f>
        <v>0</v>
      </c>
      <c r="K177" s="216" t="s">
        <v>129</v>
      </c>
      <c r="L177" s="221"/>
      <c r="M177" s="222" t="s">
        <v>5</v>
      </c>
      <c r="N177" s="223" t="s">
        <v>41</v>
      </c>
      <c r="O177" s="44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AR177" s="21" t="s">
        <v>155</v>
      </c>
      <c r="AT177" s="21" t="s">
        <v>1182</v>
      </c>
      <c r="AU177" s="21" t="s">
        <v>70</v>
      </c>
      <c r="AY177" s="21" t="s">
        <v>122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21" t="s">
        <v>78</v>
      </c>
      <c r="BK177" s="209">
        <f>ROUND(I177*H177,2)</f>
        <v>0</v>
      </c>
      <c r="BL177" s="21" t="s">
        <v>130</v>
      </c>
      <c r="BM177" s="21" t="s">
        <v>1485</v>
      </c>
    </row>
    <row r="178" s="1" customFormat="1" ht="16.5" customHeight="1">
      <c r="B178" s="197"/>
      <c r="C178" s="214" t="s">
        <v>531</v>
      </c>
      <c r="D178" s="214" t="s">
        <v>1182</v>
      </c>
      <c r="E178" s="215" t="s">
        <v>1486</v>
      </c>
      <c r="F178" s="216" t="s">
        <v>1487</v>
      </c>
      <c r="G178" s="217" t="s">
        <v>229</v>
      </c>
      <c r="H178" s="218">
        <v>4</v>
      </c>
      <c r="I178" s="219"/>
      <c r="J178" s="220">
        <f>ROUND(I178*H178,2)</f>
        <v>0</v>
      </c>
      <c r="K178" s="216" t="s">
        <v>129</v>
      </c>
      <c r="L178" s="221"/>
      <c r="M178" s="222" t="s">
        <v>5</v>
      </c>
      <c r="N178" s="223" t="s">
        <v>41</v>
      </c>
      <c r="O178" s="4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AR178" s="21" t="s">
        <v>155</v>
      </c>
      <c r="AT178" s="21" t="s">
        <v>1182</v>
      </c>
      <c r="AU178" s="21" t="s">
        <v>70</v>
      </c>
      <c r="AY178" s="21" t="s">
        <v>122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21" t="s">
        <v>78</v>
      </c>
      <c r="BK178" s="209">
        <f>ROUND(I178*H178,2)</f>
        <v>0</v>
      </c>
      <c r="BL178" s="21" t="s">
        <v>130</v>
      </c>
      <c r="BM178" s="21" t="s">
        <v>1488</v>
      </c>
    </row>
    <row r="179" s="1" customFormat="1" ht="16.5" customHeight="1">
      <c r="B179" s="197"/>
      <c r="C179" s="214" t="s">
        <v>535</v>
      </c>
      <c r="D179" s="214" t="s">
        <v>1182</v>
      </c>
      <c r="E179" s="215" t="s">
        <v>1489</v>
      </c>
      <c r="F179" s="216" t="s">
        <v>1490</v>
      </c>
      <c r="G179" s="217" t="s">
        <v>134</v>
      </c>
      <c r="H179" s="218">
        <v>100</v>
      </c>
      <c r="I179" s="219"/>
      <c r="J179" s="220">
        <f>ROUND(I179*H179,2)</f>
        <v>0</v>
      </c>
      <c r="K179" s="216" t="s">
        <v>129</v>
      </c>
      <c r="L179" s="221"/>
      <c r="M179" s="222" t="s">
        <v>5</v>
      </c>
      <c r="N179" s="223" t="s">
        <v>41</v>
      </c>
      <c r="O179" s="44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AR179" s="21" t="s">
        <v>155</v>
      </c>
      <c r="AT179" s="21" t="s">
        <v>1182</v>
      </c>
      <c r="AU179" s="21" t="s">
        <v>70</v>
      </c>
      <c r="AY179" s="21" t="s">
        <v>122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21" t="s">
        <v>78</v>
      </c>
      <c r="BK179" s="209">
        <f>ROUND(I179*H179,2)</f>
        <v>0</v>
      </c>
      <c r="BL179" s="21" t="s">
        <v>130</v>
      </c>
      <c r="BM179" s="21" t="s">
        <v>1491</v>
      </c>
    </row>
    <row r="180" s="1" customFormat="1" ht="16.5" customHeight="1">
      <c r="B180" s="197"/>
      <c r="C180" s="214" t="s">
        <v>539</v>
      </c>
      <c r="D180" s="214" t="s">
        <v>1182</v>
      </c>
      <c r="E180" s="215" t="s">
        <v>1492</v>
      </c>
      <c r="F180" s="216" t="s">
        <v>1493</v>
      </c>
      <c r="G180" s="217" t="s">
        <v>229</v>
      </c>
      <c r="H180" s="218">
        <v>50</v>
      </c>
      <c r="I180" s="219"/>
      <c r="J180" s="220">
        <f>ROUND(I180*H180,2)</f>
        <v>0</v>
      </c>
      <c r="K180" s="216" t="s">
        <v>129</v>
      </c>
      <c r="L180" s="221"/>
      <c r="M180" s="222" t="s">
        <v>5</v>
      </c>
      <c r="N180" s="223" t="s">
        <v>41</v>
      </c>
      <c r="O180" s="44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AR180" s="21" t="s">
        <v>155</v>
      </c>
      <c r="AT180" s="21" t="s">
        <v>1182</v>
      </c>
      <c r="AU180" s="21" t="s">
        <v>70</v>
      </c>
      <c r="AY180" s="21" t="s">
        <v>122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1" t="s">
        <v>78</v>
      </c>
      <c r="BK180" s="209">
        <f>ROUND(I180*H180,2)</f>
        <v>0</v>
      </c>
      <c r="BL180" s="21" t="s">
        <v>130</v>
      </c>
      <c r="BM180" s="21" t="s">
        <v>1494</v>
      </c>
    </row>
    <row r="181" s="1" customFormat="1" ht="16.5" customHeight="1">
      <c r="B181" s="197"/>
      <c r="C181" s="214" t="s">
        <v>544</v>
      </c>
      <c r="D181" s="214" t="s">
        <v>1182</v>
      </c>
      <c r="E181" s="215" t="s">
        <v>1495</v>
      </c>
      <c r="F181" s="216" t="s">
        <v>1496</v>
      </c>
      <c r="G181" s="217" t="s">
        <v>229</v>
      </c>
      <c r="H181" s="218">
        <v>10</v>
      </c>
      <c r="I181" s="219"/>
      <c r="J181" s="220">
        <f>ROUND(I181*H181,2)</f>
        <v>0</v>
      </c>
      <c r="K181" s="216" t="s">
        <v>129</v>
      </c>
      <c r="L181" s="221"/>
      <c r="M181" s="222" t="s">
        <v>5</v>
      </c>
      <c r="N181" s="223" t="s">
        <v>41</v>
      </c>
      <c r="O181" s="4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AR181" s="21" t="s">
        <v>155</v>
      </c>
      <c r="AT181" s="21" t="s">
        <v>1182</v>
      </c>
      <c r="AU181" s="21" t="s">
        <v>70</v>
      </c>
      <c r="AY181" s="21" t="s">
        <v>122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21" t="s">
        <v>78</v>
      </c>
      <c r="BK181" s="209">
        <f>ROUND(I181*H181,2)</f>
        <v>0</v>
      </c>
      <c r="BL181" s="21" t="s">
        <v>130</v>
      </c>
      <c r="BM181" s="21" t="s">
        <v>1497</v>
      </c>
    </row>
    <row r="182" s="1" customFormat="1" ht="16.5" customHeight="1">
      <c r="B182" s="197"/>
      <c r="C182" s="214" t="s">
        <v>548</v>
      </c>
      <c r="D182" s="214" t="s">
        <v>1182</v>
      </c>
      <c r="E182" s="215" t="s">
        <v>1498</v>
      </c>
      <c r="F182" s="216" t="s">
        <v>1499</v>
      </c>
      <c r="G182" s="217" t="s">
        <v>134</v>
      </c>
      <c r="H182" s="218">
        <v>20</v>
      </c>
      <c r="I182" s="219"/>
      <c r="J182" s="220">
        <f>ROUND(I182*H182,2)</f>
        <v>0</v>
      </c>
      <c r="K182" s="216" t="s">
        <v>129</v>
      </c>
      <c r="L182" s="221"/>
      <c r="M182" s="222" t="s">
        <v>5</v>
      </c>
      <c r="N182" s="223" t="s">
        <v>41</v>
      </c>
      <c r="O182" s="44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AR182" s="21" t="s">
        <v>155</v>
      </c>
      <c r="AT182" s="21" t="s">
        <v>1182</v>
      </c>
      <c r="AU182" s="21" t="s">
        <v>70</v>
      </c>
      <c r="AY182" s="21" t="s">
        <v>122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21" t="s">
        <v>78</v>
      </c>
      <c r="BK182" s="209">
        <f>ROUND(I182*H182,2)</f>
        <v>0</v>
      </c>
      <c r="BL182" s="21" t="s">
        <v>130</v>
      </c>
      <c r="BM182" s="21" t="s">
        <v>1500</v>
      </c>
    </row>
    <row r="183" s="1" customFormat="1" ht="16.5" customHeight="1">
      <c r="B183" s="197"/>
      <c r="C183" s="214" t="s">
        <v>552</v>
      </c>
      <c r="D183" s="214" t="s">
        <v>1182</v>
      </c>
      <c r="E183" s="215" t="s">
        <v>1501</v>
      </c>
      <c r="F183" s="216" t="s">
        <v>1502</v>
      </c>
      <c r="G183" s="217" t="s">
        <v>229</v>
      </c>
      <c r="H183" s="218">
        <v>2</v>
      </c>
      <c r="I183" s="219"/>
      <c r="J183" s="220">
        <f>ROUND(I183*H183,2)</f>
        <v>0</v>
      </c>
      <c r="K183" s="216" t="s">
        <v>129</v>
      </c>
      <c r="L183" s="221"/>
      <c r="M183" s="222" t="s">
        <v>5</v>
      </c>
      <c r="N183" s="223" t="s">
        <v>41</v>
      </c>
      <c r="O183" s="4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AR183" s="21" t="s">
        <v>155</v>
      </c>
      <c r="AT183" s="21" t="s">
        <v>1182</v>
      </c>
      <c r="AU183" s="21" t="s">
        <v>70</v>
      </c>
      <c r="AY183" s="21" t="s">
        <v>122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1" t="s">
        <v>78</v>
      </c>
      <c r="BK183" s="209">
        <f>ROUND(I183*H183,2)</f>
        <v>0</v>
      </c>
      <c r="BL183" s="21" t="s">
        <v>130</v>
      </c>
      <c r="BM183" s="21" t="s">
        <v>1503</v>
      </c>
    </row>
    <row r="184" s="1" customFormat="1" ht="16.5" customHeight="1">
      <c r="B184" s="197"/>
      <c r="C184" s="214" t="s">
        <v>557</v>
      </c>
      <c r="D184" s="214" t="s">
        <v>1182</v>
      </c>
      <c r="E184" s="215" t="s">
        <v>1504</v>
      </c>
      <c r="F184" s="216" t="s">
        <v>1505</v>
      </c>
      <c r="G184" s="217" t="s">
        <v>134</v>
      </c>
      <c r="H184" s="218">
        <v>100</v>
      </c>
      <c r="I184" s="219"/>
      <c r="J184" s="220">
        <f>ROUND(I184*H184,2)</f>
        <v>0</v>
      </c>
      <c r="K184" s="216" t="s">
        <v>129</v>
      </c>
      <c r="L184" s="221"/>
      <c r="M184" s="222" t="s">
        <v>5</v>
      </c>
      <c r="N184" s="223" t="s">
        <v>41</v>
      </c>
      <c r="O184" s="44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AR184" s="21" t="s">
        <v>155</v>
      </c>
      <c r="AT184" s="21" t="s">
        <v>1182</v>
      </c>
      <c r="AU184" s="21" t="s">
        <v>70</v>
      </c>
      <c r="AY184" s="21" t="s">
        <v>122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21" t="s">
        <v>78</v>
      </c>
      <c r="BK184" s="209">
        <f>ROUND(I184*H184,2)</f>
        <v>0</v>
      </c>
      <c r="BL184" s="21" t="s">
        <v>130</v>
      </c>
      <c r="BM184" s="21" t="s">
        <v>1506</v>
      </c>
    </row>
    <row r="185" s="1" customFormat="1" ht="16.5" customHeight="1">
      <c r="B185" s="197"/>
      <c r="C185" s="214" t="s">
        <v>561</v>
      </c>
      <c r="D185" s="214" t="s">
        <v>1182</v>
      </c>
      <c r="E185" s="215" t="s">
        <v>1507</v>
      </c>
      <c r="F185" s="216" t="s">
        <v>1508</v>
      </c>
      <c r="G185" s="217" t="s">
        <v>134</v>
      </c>
      <c r="H185" s="218">
        <v>100</v>
      </c>
      <c r="I185" s="219"/>
      <c r="J185" s="220">
        <f>ROUND(I185*H185,2)</f>
        <v>0</v>
      </c>
      <c r="K185" s="216" t="s">
        <v>129</v>
      </c>
      <c r="L185" s="221"/>
      <c r="M185" s="222" t="s">
        <v>5</v>
      </c>
      <c r="N185" s="223" t="s">
        <v>41</v>
      </c>
      <c r="O185" s="44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AR185" s="21" t="s">
        <v>155</v>
      </c>
      <c r="AT185" s="21" t="s">
        <v>1182</v>
      </c>
      <c r="AU185" s="21" t="s">
        <v>70</v>
      </c>
      <c r="AY185" s="21" t="s">
        <v>122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21" t="s">
        <v>78</v>
      </c>
      <c r="BK185" s="209">
        <f>ROUND(I185*H185,2)</f>
        <v>0</v>
      </c>
      <c r="BL185" s="21" t="s">
        <v>130</v>
      </c>
      <c r="BM185" s="21" t="s">
        <v>1509</v>
      </c>
    </row>
    <row r="186" s="1" customFormat="1" ht="16.5" customHeight="1">
      <c r="B186" s="197"/>
      <c r="C186" s="214" t="s">
        <v>565</v>
      </c>
      <c r="D186" s="214" t="s">
        <v>1182</v>
      </c>
      <c r="E186" s="215" t="s">
        <v>1510</v>
      </c>
      <c r="F186" s="216" t="s">
        <v>1511</v>
      </c>
      <c r="G186" s="217" t="s">
        <v>229</v>
      </c>
      <c r="H186" s="218">
        <v>5</v>
      </c>
      <c r="I186" s="219"/>
      <c r="J186" s="220">
        <f>ROUND(I186*H186,2)</f>
        <v>0</v>
      </c>
      <c r="K186" s="216" t="s">
        <v>129</v>
      </c>
      <c r="L186" s="221"/>
      <c r="M186" s="222" t="s">
        <v>5</v>
      </c>
      <c r="N186" s="223" t="s">
        <v>41</v>
      </c>
      <c r="O186" s="44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AR186" s="21" t="s">
        <v>155</v>
      </c>
      <c r="AT186" s="21" t="s">
        <v>1182</v>
      </c>
      <c r="AU186" s="21" t="s">
        <v>70</v>
      </c>
      <c r="AY186" s="21" t="s">
        <v>122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21" t="s">
        <v>78</v>
      </c>
      <c r="BK186" s="209">
        <f>ROUND(I186*H186,2)</f>
        <v>0</v>
      </c>
      <c r="BL186" s="21" t="s">
        <v>130</v>
      </c>
      <c r="BM186" s="21" t="s">
        <v>1512</v>
      </c>
    </row>
    <row r="187" s="1" customFormat="1" ht="16.5" customHeight="1">
      <c r="B187" s="197"/>
      <c r="C187" s="214" t="s">
        <v>569</v>
      </c>
      <c r="D187" s="214" t="s">
        <v>1182</v>
      </c>
      <c r="E187" s="215" t="s">
        <v>1513</v>
      </c>
      <c r="F187" s="216" t="s">
        <v>1514</v>
      </c>
      <c r="G187" s="217" t="s">
        <v>229</v>
      </c>
      <c r="H187" s="218">
        <v>5</v>
      </c>
      <c r="I187" s="219"/>
      <c r="J187" s="220">
        <f>ROUND(I187*H187,2)</f>
        <v>0</v>
      </c>
      <c r="K187" s="216" t="s">
        <v>129</v>
      </c>
      <c r="L187" s="221"/>
      <c r="M187" s="222" t="s">
        <v>5</v>
      </c>
      <c r="N187" s="223" t="s">
        <v>41</v>
      </c>
      <c r="O187" s="44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AR187" s="21" t="s">
        <v>155</v>
      </c>
      <c r="AT187" s="21" t="s">
        <v>1182</v>
      </c>
      <c r="AU187" s="21" t="s">
        <v>70</v>
      </c>
      <c r="AY187" s="21" t="s">
        <v>122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21" t="s">
        <v>78</v>
      </c>
      <c r="BK187" s="209">
        <f>ROUND(I187*H187,2)</f>
        <v>0</v>
      </c>
      <c r="BL187" s="21" t="s">
        <v>130</v>
      </c>
      <c r="BM187" s="21" t="s">
        <v>1515</v>
      </c>
    </row>
    <row r="188" s="1" customFormat="1" ht="16.5" customHeight="1">
      <c r="B188" s="197"/>
      <c r="C188" s="214" t="s">
        <v>573</v>
      </c>
      <c r="D188" s="214" t="s">
        <v>1182</v>
      </c>
      <c r="E188" s="215" t="s">
        <v>1516</v>
      </c>
      <c r="F188" s="216" t="s">
        <v>1517</v>
      </c>
      <c r="G188" s="217" t="s">
        <v>229</v>
      </c>
      <c r="H188" s="218">
        <v>5</v>
      </c>
      <c r="I188" s="219"/>
      <c r="J188" s="220">
        <f>ROUND(I188*H188,2)</f>
        <v>0</v>
      </c>
      <c r="K188" s="216" t="s">
        <v>129</v>
      </c>
      <c r="L188" s="221"/>
      <c r="M188" s="222" t="s">
        <v>5</v>
      </c>
      <c r="N188" s="223" t="s">
        <v>41</v>
      </c>
      <c r="O188" s="44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AR188" s="21" t="s">
        <v>155</v>
      </c>
      <c r="AT188" s="21" t="s">
        <v>1182</v>
      </c>
      <c r="AU188" s="21" t="s">
        <v>70</v>
      </c>
      <c r="AY188" s="21" t="s">
        <v>122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21" t="s">
        <v>78</v>
      </c>
      <c r="BK188" s="209">
        <f>ROUND(I188*H188,2)</f>
        <v>0</v>
      </c>
      <c r="BL188" s="21" t="s">
        <v>130</v>
      </c>
      <c r="BM188" s="21" t="s">
        <v>1518</v>
      </c>
    </row>
    <row r="189" s="1" customFormat="1" ht="16.5" customHeight="1">
      <c r="B189" s="197"/>
      <c r="C189" s="214" t="s">
        <v>577</v>
      </c>
      <c r="D189" s="214" t="s">
        <v>1182</v>
      </c>
      <c r="E189" s="215" t="s">
        <v>1519</v>
      </c>
      <c r="F189" s="216" t="s">
        <v>1520</v>
      </c>
      <c r="G189" s="217" t="s">
        <v>229</v>
      </c>
      <c r="H189" s="218">
        <v>5</v>
      </c>
      <c r="I189" s="219"/>
      <c r="J189" s="220">
        <f>ROUND(I189*H189,2)</f>
        <v>0</v>
      </c>
      <c r="K189" s="216" t="s">
        <v>129</v>
      </c>
      <c r="L189" s="221"/>
      <c r="M189" s="222" t="s">
        <v>5</v>
      </c>
      <c r="N189" s="223" t="s">
        <v>41</v>
      </c>
      <c r="O189" s="44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AR189" s="21" t="s">
        <v>155</v>
      </c>
      <c r="AT189" s="21" t="s">
        <v>1182</v>
      </c>
      <c r="AU189" s="21" t="s">
        <v>70</v>
      </c>
      <c r="AY189" s="21" t="s">
        <v>122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21" t="s">
        <v>78</v>
      </c>
      <c r="BK189" s="209">
        <f>ROUND(I189*H189,2)</f>
        <v>0</v>
      </c>
      <c r="BL189" s="21" t="s">
        <v>130</v>
      </c>
      <c r="BM189" s="21" t="s">
        <v>1521</v>
      </c>
    </row>
    <row r="190" s="1" customFormat="1" ht="25.5" customHeight="1">
      <c r="B190" s="197"/>
      <c r="C190" s="214" t="s">
        <v>581</v>
      </c>
      <c r="D190" s="214" t="s">
        <v>1182</v>
      </c>
      <c r="E190" s="215" t="s">
        <v>1522</v>
      </c>
      <c r="F190" s="216" t="s">
        <v>1523</v>
      </c>
      <c r="G190" s="217" t="s">
        <v>229</v>
      </c>
      <c r="H190" s="218">
        <v>2</v>
      </c>
      <c r="I190" s="219"/>
      <c r="J190" s="220">
        <f>ROUND(I190*H190,2)</f>
        <v>0</v>
      </c>
      <c r="K190" s="216" t="s">
        <v>129</v>
      </c>
      <c r="L190" s="221"/>
      <c r="M190" s="222" t="s">
        <v>5</v>
      </c>
      <c r="N190" s="223" t="s">
        <v>41</v>
      </c>
      <c r="O190" s="4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AR190" s="21" t="s">
        <v>155</v>
      </c>
      <c r="AT190" s="21" t="s">
        <v>1182</v>
      </c>
      <c r="AU190" s="21" t="s">
        <v>70</v>
      </c>
      <c r="AY190" s="21" t="s">
        <v>122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21" t="s">
        <v>78</v>
      </c>
      <c r="BK190" s="209">
        <f>ROUND(I190*H190,2)</f>
        <v>0</v>
      </c>
      <c r="BL190" s="21" t="s">
        <v>130</v>
      </c>
      <c r="BM190" s="21" t="s">
        <v>1524</v>
      </c>
    </row>
    <row r="191" s="1" customFormat="1" ht="25.5" customHeight="1">
      <c r="B191" s="197"/>
      <c r="C191" s="214" t="s">
        <v>585</v>
      </c>
      <c r="D191" s="214" t="s">
        <v>1182</v>
      </c>
      <c r="E191" s="215" t="s">
        <v>1525</v>
      </c>
      <c r="F191" s="216" t="s">
        <v>1526</v>
      </c>
      <c r="G191" s="217" t="s">
        <v>229</v>
      </c>
      <c r="H191" s="218">
        <v>1</v>
      </c>
      <c r="I191" s="219"/>
      <c r="J191" s="220">
        <f>ROUND(I191*H191,2)</f>
        <v>0</v>
      </c>
      <c r="K191" s="216" t="s">
        <v>129</v>
      </c>
      <c r="L191" s="221"/>
      <c r="M191" s="222" t="s">
        <v>5</v>
      </c>
      <c r="N191" s="223" t="s">
        <v>41</v>
      </c>
      <c r="O191" s="44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AR191" s="21" t="s">
        <v>155</v>
      </c>
      <c r="AT191" s="21" t="s">
        <v>1182</v>
      </c>
      <c r="AU191" s="21" t="s">
        <v>70</v>
      </c>
      <c r="AY191" s="21" t="s">
        <v>122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21" t="s">
        <v>78</v>
      </c>
      <c r="BK191" s="209">
        <f>ROUND(I191*H191,2)</f>
        <v>0</v>
      </c>
      <c r="BL191" s="21" t="s">
        <v>130</v>
      </c>
      <c r="BM191" s="21" t="s">
        <v>1527</v>
      </c>
    </row>
    <row r="192" s="1" customFormat="1" ht="16.5" customHeight="1">
      <c r="B192" s="197"/>
      <c r="C192" s="214" t="s">
        <v>589</v>
      </c>
      <c r="D192" s="214" t="s">
        <v>1182</v>
      </c>
      <c r="E192" s="215" t="s">
        <v>1528</v>
      </c>
      <c r="F192" s="216" t="s">
        <v>1529</v>
      </c>
      <c r="G192" s="217" t="s">
        <v>229</v>
      </c>
      <c r="H192" s="218">
        <v>1</v>
      </c>
      <c r="I192" s="219"/>
      <c r="J192" s="220">
        <f>ROUND(I192*H192,2)</f>
        <v>0</v>
      </c>
      <c r="K192" s="216" t="s">
        <v>129</v>
      </c>
      <c r="L192" s="221"/>
      <c r="M192" s="222" t="s">
        <v>5</v>
      </c>
      <c r="N192" s="223" t="s">
        <v>41</v>
      </c>
      <c r="O192" s="44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AR192" s="21" t="s">
        <v>155</v>
      </c>
      <c r="AT192" s="21" t="s">
        <v>1182</v>
      </c>
      <c r="AU192" s="21" t="s">
        <v>70</v>
      </c>
      <c r="AY192" s="21" t="s">
        <v>122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1" t="s">
        <v>78</v>
      </c>
      <c r="BK192" s="209">
        <f>ROUND(I192*H192,2)</f>
        <v>0</v>
      </c>
      <c r="BL192" s="21" t="s">
        <v>130</v>
      </c>
      <c r="BM192" s="21" t="s">
        <v>1530</v>
      </c>
    </row>
    <row r="193" s="1" customFormat="1" ht="16.5" customHeight="1">
      <c r="B193" s="197"/>
      <c r="C193" s="214" t="s">
        <v>593</v>
      </c>
      <c r="D193" s="214" t="s">
        <v>1182</v>
      </c>
      <c r="E193" s="215" t="s">
        <v>1531</v>
      </c>
      <c r="F193" s="216" t="s">
        <v>1532</v>
      </c>
      <c r="G193" s="217" t="s">
        <v>229</v>
      </c>
      <c r="H193" s="218">
        <v>5</v>
      </c>
      <c r="I193" s="219"/>
      <c r="J193" s="220">
        <f>ROUND(I193*H193,2)</f>
        <v>0</v>
      </c>
      <c r="K193" s="216" t="s">
        <v>129</v>
      </c>
      <c r="L193" s="221"/>
      <c r="M193" s="222" t="s">
        <v>5</v>
      </c>
      <c r="N193" s="223" t="s">
        <v>41</v>
      </c>
      <c r="O193" s="44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AR193" s="21" t="s">
        <v>155</v>
      </c>
      <c r="AT193" s="21" t="s">
        <v>1182</v>
      </c>
      <c r="AU193" s="21" t="s">
        <v>70</v>
      </c>
      <c r="AY193" s="21" t="s">
        <v>122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21" t="s">
        <v>78</v>
      </c>
      <c r="BK193" s="209">
        <f>ROUND(I193*H193,2)</f>
        <v>0</v>
      </c>
      <c r="BL193" s="21" t="s">
        <v>130</v>
      </c>
      <c r="BM193" s="21" t="s">
        <v>1533</v>
      </c>
    </row>
    <row r="194" s="1" customFormat="1" ht="16.5" customHeight="1">
      <c r="B194" s="197"/>
      <c r="C194" s="214" t="s">
        <v>597</v>
      </c>
      <c r="D194" s="214" t="s">
        <v>1182</v>
      </c>
      <c r="E194" s="215" t="s">
        <v>1534</v>
      </c>
      <c r="F194" s="216" t="s">
        <v>1535</v>
      </c>
      <c r="G194" s="217" t="s">
        <v>229</v>
      </c>
      <c r="H194" s="218">
        <v>200</v>
      </c>
      <c r="I194" s="219"/>
      <c r="J194" s="220">
        <f>ROUND(I194*H194,2)</f>
        <v>0</v>
      </c>
      <c r="K194" s="216" t="s">
        <v>129</v>
      </c>
      <c r="L194" s="221"/>
      <c r="M194" s="222" t="s">
        <v>5</v>
      </c>
      <c r="N194" s="223" t="s">
        <v>41</v>
      </c>
      <c r="O194" s="44"/>
      <c r="P194" s="207">
        <f>O194*H194</f>
        <v>0</v>
      </c>
      <c r="Q194" s="207">
        <v>0.085000000000000006</v>
      </c>
      <c r="R194" s="207">
        <f>Q194*H194</f>
        <v>17</v>
      </c>
      <c r="S194" s="207">
        <v>0</v>
      </c>
      <c r="T194" s="208">
        <f>S194*H194</f>
        <v>0</v>
      </c>
      <c r="AR194" s="21" t="s">
        <v>155</v>
      </c>
      <c r="AT194" s="21" t="s">
        <v>1182</v>
      </c>
      <c r="AU194" s="21" t="s">
        <v>70</v>
      </c>
      <c r="AY194" s="21" t="s">
        <v>122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21" t="s">
        <v>78</v>
      </c>
      <c r="BK194" s="209">
        <f>ROUND(I194*H194,2)</f>
        <v>0</v>
      </c>
      <c r="BL194" s="21" t="s">
        <v>130</v>
      </c>
      <c r="BM194" s="21" t="s">
        <v>1536</v>
      </c>
    </row>
    <row r="195" s="1" customFormat="1" ht="16.5" customHeight="1">
      <c r="B195" s="197"/>
      <c r="C195" s="214" t="s">
        <v>601</v>
      </c>
      <c r="D195" s="214" t="s">
        <v>1182</v>
      </c>
      <c r="E195" s="215" t="s">
        <v>1537</v>
      </c>
      <c r="F195" s="216" t="s">
        <v>1538</v>
      </c>
      <c r="G195" s="217" t="s">
        <v>229</v>
      </c>
      <c r="H195" s="218">
        <v>200</v>
      </c>
      <c r="I195" s="219"/>
      <c r="J195" s="220">
        <f>ROUND(I195*H195,2)</f>
        <v>0</v>
      </c>
      <c r="K195" s="216" t="s">
        <v>129</v>
      </c>
      <c r="L195" s="221"/>
      <c r="M195" s="222" t="s">
        <v>5</v>
      </c>
      <c r="N195" s="223" t="s">
        <v>41</v>
      </c>
      <c r="O195" s="44"/>
      <c r="P195" s="207">
        <f>O195*H195</f>
        <v>0</v>
      </c>
      <c r="Q195" s="207">
        <v>0.043999999999999997</v>
      </c>
      <c r="R195" s="207">
        <f>Q195*H195</f>
        <v>8.7999999999999989</v>
      </c>
      <c r="S195" s="207">
        <v>0</v>
      </c>
      <c r="T195" s="208">
        <f>S195*H195</f>
        <v>0</v>
      </c>
      <c r="AR195" s="21" t="s">
        <v>155</v>
      </c>
      <c r="AT195" s="21" t="s">
        <v>1182</v>
      </c>
      <c r="AU195" s="21" t="s">
        <v>70</v>
      </c>
      <c r="AY195" s="21" t="s">
        <v>122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21" t="s">
        <v>78</v>
      </c>
      <c r="BK195" s="209">
        <f>ROUND(I195*H195,2)</f>
        <v>0</v>
      </c>
      <c r="BL195" s="21" t="s">
        <v>130</v>
      </c>
      <c r="BM195" s="21" t="s">
        <v>1539</v>
      </c>
    </row>
    <row r="196" s="1" customFormat="1" ht="16.5" customHeight="1">
      <c r="B196" s="197"/>
      <c r="C196" s="214" t="s">
        <v>605</v>
      </c>
      <c r="D196" s="214" t="s">
        <v>1182</v>
      </c>
      <c r="E196" s="215" t="s">
        <v>1540</v>
      </c>
      <c r="F196" s="216" t="s">
        <v>1541</v>
      </c>
      <c r="G196" s="217" t="s">
        <v>229</v>
      </c>
      <c r="H196" s="218">
        <v>1</v>
      </c>
      <c r="I196" s="219"/>
      <c r="J196" s="220">
        <f>ROUND(I196*H196,2)</f>
        <v>0</v>
      </c>
      <c r="K196" s="216" t="s">
        <v>129</v>
      </c>
      <c r="L196" s="221"/>
      <c r="M196" s="222" t="s">
        <v>5</v>
      </c>
      <c r="N196" s="223" t="s">
        <v>41</v>
      </c>
      <c r="O196" s="44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AR196" s="21" t="s">
        <v>155</v>
      </c>
      <c r="AT196" s="21" t="s">
        <v>1182</v>
      </c>
      <c r="AU196" s="21" t="s">
        <v>70</v>
      </c>
      <c r="AY196" s="21" t="s">
        <v>122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21" t="s">
        <v>78</v>
      </c>
      <c r="BK196" s="209">
        <f>ROUND(I196*H196,2)</f>
        <v>0</v>
      </c>
      <c r="BL196" s="21" t="s">
        <v>130</v>
      </c>
      <c r="BM196" s="21" t="s">
        <v>1542</v>
      </c>
    </row>
    <row r="197" s="1" customFormat="1" ht="16.5" customHeight="1">
      <c r="B197" s="197"/>
      <c r="C197" s="214" t="s">
        <v>609</v>
      </c>
      <c r="D197" s="214" t="s">
        <v>1182</v>
      </c>
      <c r="E197" s="215" t="s">
        <v>1543</v>
      </c>
      <c r="F197" s="216" t="s">
        <v>1544</v>
      </c>
      <c r="G197" s="217" t="s">
        <v>229</v>
      </c>
      <c r="H197" s="218">
        <v>1</v>
      </c>
      <c r="I197" s="219"/>
      <c r="J197" s="220">
        <f>ROUND(I197*H197,2)</f>
        <v>0</v>
      </c>
      <c r="K197" s="216" t="s">
        <v>129</v>
      </c>
      <c r="L197" s="221"/>
      <c r="M197" s="222" t="s">
        <v>5</v>
      </c>
      <c r="N197" s="223" t="s">
        <v>41</v>
      </c>
      <c r="O197" s="44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AR197" s="21" t="s">
        <v>155</v>
      </c>
      <c r="AT197" s="21" t="s">
        <v>1182</v>
      </c>
      <c r="AU197" s="21" t="s">
        <v>70</v>
      </c>
      <c r="AY197" s="21" t="s">
        <v>122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21" t="s">
        <v>78</v>
      </c>
      <c r="BK197" s="209">
        <f>ROUND(I197*H197,2)</f>
        <v>0</v>
      </c>
      <c r="BL197" s="21" t="s">
        <v>130</v>
      </c>
      <c r="BM197" s="21" t="s">
        <v>1545</v>
      </c>
    </row>
    <row r="198" s="1" customFormat="1" ht="16.5" customHeight="1">
      <c r="B198" s="197"/>
      <c r="C198" s="214" t="s">
        <v>613</v>
      </c>
      <c r="D198" s="214" t="s">
        <v>1182</v>
      </c>
      <c r="E198" s="215" t="s">
        <v>1546</v>
      </c>
      <c r="F198" s="216" t="s">
        <v>1547</v>
      </c>
      <c r="G198" s="217" t="s">
        <v>229</v>
      </c>
      <c r="H198" s="218">
        <v>2</v>
      </c>
      <c r="I198" s="219"/>
      <c r="J198" s="220">
        <f>ROUND(I198*H198,2)</f>
        <v>0</v>
      </c>
      <c r="K198" s="216" t="s">
        <v>129</v>
      </c>
      <c r="L198" s="221"/>
      <c r="M198" s="222" t="s">
        <v>5</v>
      </c>
      <c r="N198" s="223" t="s">
        <v>41</v>
      </c>
      <c r="O198" s="44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AR198" s="21" t="s">
        <v>155</v>
      </c>
      <c r="AT198" s="21" t="s">
        <v>1182</v>
      </c>
      <c r="AU198" s="21" t="s">
        <v>70</v>
      </c>
      <c r="AY198" s="21" t="s">
        <v>122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1" t="s">
        <v>78</v>
      </c>
      <c r="BK198" s="209">
        <f>ROUND(I198*H198,2)</f>
        <v>0</v>
      </c>
      <c r="BL198" s="21" t="s">
        <v>130</v>
      </c>
      <c r="BM198" s="21" t="s">
        <v>1548</v>
      </c>
    </row>
    <row r="199" s="1" customFormat="1" ht="16.5" customHeight="1">
      <c r="B199" s="197"/>
      <c r="C199" s="214" t="s">
        <v>617</v>
      </c>
      <c r="D199" s="214" t="s">
        <v>1182</v>
      </c>
      <c r="E199" s="215" t="s">
        <v>1549</v>
      </c>
      <c r="F199" s="216" t="s">
        <v>1550</v>
      </c>
      <c r="G199" s="217" t="s">
        <v>229</v>
      </c>
      <c r="H199" s="218">
        <v>2</v>
      </c>
      <c r="I199" s="219"/>
      <c r="J199" s="220">
        <f>ROUND(I199*H199,2)</f>
        <v>0</v>
      </c>
      <c r="K199" s="216" t="s">
        <v>129</v>
      </c>
      <c r="L199" s="221"/>
      <c r="M199" s="222" t="s">
        <v>5</v>
      </c>
      <c r="N199" s="223" t="s">
        <v>41</v>
      </c>
      <c r="O199" s="44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AR199" s="21" t="s">
        <v>155</v>
      </c>
      <c r="AT199" s="21" t="s">
        <v>1182</v>
      </c>
      <c r="AU199" s="21" t="s">
        <v>70</v>
      </c>
      <c r="AY199" s="21" t="s">
        <v>122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21" t="s">
        <v>78</v>
      </c>
      <c r="BK199" s="209">
        <f>ROUND(I199*H199,2)</f>
        <v>0</v>
      </c>
      <c r="BL199" s="21" t="s">
        <v>130</v>
      </c>
      <c r="BM199" s="21" t="s">
        <v>1551</v>
      </c>
    </row>
    <row r="200" s="1" customFormat="1" ht="16.5" customHeight="1">
      <c r="B200" s="197"/>
      <c r="C200" s="214" t="s">
        <v>621</v>
      </c>
      <c r="D200" s="214" t="s">
        <v>1182</v>
      </c>
      <c r="E200" s="215" t="s">
        <v>1552</v>
      </c>
      <c r="F200" s="216" t="s">
        <v>1553</v>
      </c>
      <c r="G200" s="217" t="s">
        <v>229</v>
      </c>
      <c r="H200" s="218">
        <v>2</v>
      </c>
      <c r="I200" s="219"/>
      <c r="J200" s="220">
        <f>ROUND(I200*H200,2)</f>
        <v>0</v>
      </c>
      <c r="K200" s="216" t="s">
        <v>129</v>
      </c>
      <c r="L200" s="221"/>
      <c r="M200" s="222" t="s">
        <v>5</v>
      </c>
      <c r="N200" s="223" t="s">
        <v>41</v>
      </c>
      <c r="O200" s="44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AR200" s="21" t="s">
        <v>155</v>
      </c>
      <c r="AT200" s="21" t="s">
        <v>1182</v>
      </c>
      <c r="AU200" s="21" t="s">
        <v>70</v>
      </c>
      <c r="AY200" s="21" t="s">
        <v>122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21" t="s">
        <v>78</v>
      </c>
      <c r="BK200" s="209">
        <f>ROUND(I200*H200,2)</f>
        <v>0</v>
      </c>
      <c r="BL200" s="21" t="s">
        <v>130</v>
      </c>
      <c r="BM200" s="21" t="s">
        <v>1554</v>
      </c>
    </row>
    <row r="201" s="1" customFormat="1" ht="16.5" customHeight="1">
      <c r="B201" s="197"/>
      <c r="C201" s="214" t="s">
        <v>625</v>
      </c>
      <c r="D201" s="214" t="s">
        <v>1182</v>
      </c>
      <c r="E201" s="215" t="s">
        <v>1555</v>
      </c>
      <c r="F201" s="216" t="s">
        <v>1556</v>
      </c>
      <c r="G201" s="217" t="s">
        <v>229</v>
      </c>
      <c r="H201" s="218">
        <v>2</v>
      </c>
      <c r="I201" s="219"/>
      <c r="J201" s="220">
        <f>ROUND(I201*H201,2)</f>
        <v>0</v>
      </c>
      <c r="K201" s="216" t="s">
        <v>129</v>
      </c>
      <c r="L201" s="221"/>
      <c r="M201" s="222" t="s">
        <v>5</v>
      </c>
      <c r="N201" s="223" t="s">
        <v>41</v>
      </c>
      <c r="O201" s="4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AR201" s="21" t="s">
        <v>155</v>
      </c>
      <c r="AT201" s="21" t="s">
        <v>1182</v>
      </c>
      <c r="AU201" s="21" t="s">
        <v>70</v>
      </c>
      <c r="AY201" s="21" t="s">
        <v>122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21" t="s">
        <v>78</v>
      </c>
      <c r="BK201" s="209">
        <f>ROUND(I201*H201,2)</f>
        <v>0</v>
      </c>
      <c r="BL201" s="21" t="s">
        <v>130</v>
      </c>
      <c r="BM201" s="21" t="s">
        <v>1557</v>
      </c>
    </row>
    <row r="202" s="1" customFormat="1" ht="16.5" customHeight="1">
      <c r="B202" s="197"/>
      <c r="C202" s="214" t="s">
        <v>629</v>
      </c>
      <c r="D202" s="214" t="s">
        <v>1182</v>
      </c>
      <c r="E202" s="215" t="s">
        <v>1558</v>
      </c>
      <c r="F202" s="216" t="s">
        <v>1559</v>
      </c>
      <c r="G202" s="217" t="s">
        <v>229</v>
      </c>
      <c r="H202" s="218">
        <v>4</v>
      </c>
      <c r="I202" s="219"/>
      <c r="J202" s="220">
        <f>ROUND(I202*H202,2)</f>
        <v>0</v>
      </c>
      <c r="K202" s="216" t="s">
        <v>129</v>
      </c>
      <c r="L202" s="221"/>
      <c r="M202" s="222" t="s">
        <v>5</v>
      </c>
      <c r="N202" s="223" t="s">
        <v>41</v>
      </c>
      <c r="O202" s="44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AR202" s="21" t="s">
        <v>155</v>
      </c>
      <c r="AT202" s="21" t="s">
        <v>1182</v>
      </c>
      <c r="AU202" s="21" t="s">
        <v>70</v>
      </c>
      <c r="AY202" s="21" t="s">
        <v>122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21" t="s">
        <v>78</v>
      </c>
      <c r="BK202" s="209">
        <f>ROUND(I202*H202,2)</f>
        <v>0</v>
      </c>
      <c r="BL202" s="21" t="s">
        <v>130</v>
      </c>
      <c r="BM202" s="21" t="s">
        <v>1560</v>
      </c>
    </row>
    <row r="203" s="1" customFormat="1" ht="16.5" customHeight="1">
      <c r="B203" s="197"/>
      <c r="C203" s="214" t="s">
        <v>633</v>
      </c>
      <c r="D203" s="214" t="s">
        <v>1182</v>
      </c>
      <c r="E203" s="215" t="s">
        <v>1561</v>
      </c>
      <c r="F203" s="216" t="s">
        <v>1562</v>
      </c>
      <c r="G203" s="217" t="s">
        <v>229</v>
      </c>
      <c r="H203" s="218">
        <v>10</v>
      </c>
      <c r="I203" s="219"/>
      <c r="J203" s="220">
        <f>ROUND(I203*H203,2)</f>
        <v>0</v>
      </c>
      <c r="K203" s="216" t="s">
        <v>129</v>
      </c>
      <c r="L203" s="221"/>
      <c r="M203" s="222" t="s">
        <v>5</v>
      </c>
      <c r="N203" s="223" t="s">
        <v>41</v>
      </c>
      <c r="O203" s="44"/>
      <c r="P203" s="207">
        <f>O203*H203</f>
        <v>0</v>
      </c>
      <c r="Q203" s="207">
        <v>2.6499999999999999</v>
      </c>
      <c r="R203" s="207">
        <f>Q203*H203</f>
        <v>26.5</v>
      </c>
      <c r="S203" s="207">
        <v>0</v>
      </c>
      <c r="T203" s="208">
        <f>S203*H203</f>
        <v>0</v>
      </c>
      <c r="AR203" s="21" t="s">
        <v>155</v>
      </c>
      <c r="AT203" s="21" t="s">
        <v>1182</v>
      </c>
      <c r="AU203" s="21" t="s">
        <v>70</v>
      </c>
      <c r="AY203" s="21" t="s">
        <v>122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21" t="s">
        <v>78</v>
      </c>
      <c r="BK203" s="209">
        <f>ROUND(I203*H203,2)</f>
        <v>0</v>
      </c>
      <c r="BL203" s="21" t="s">
        <v>130</v>
      </c>
      <c r="BM203" s="21" t="s">
        <v>1563</v>
      </c>
    </row>
    <row r="204" s="1" customFormat="1" ht="16.5" customHeight="1">
      <c r="B204" s="197"/>
      <c r="C204" s="214" t="s">
        <v>637</v>
      </c>
      <c r="D204" s="214" t="s">
        <v>1182</v>
      </c>
      <c r="E204" s="215" t="s">
        <v>1564</v>
      </c>
      <c r="F204" s="216" t="s">
        <v>1565</v>
      </c>
      <c r="G204" s="217" t="s">
        <v>139</v>
      </c>
      <c r="H204" s="218">
        <v>200</v>
      </c>
      <c r="I204" s="219"/>
      <c r="J204" s="220">
        <f>ROUND(I204*H204,2)</f>
        <v>0</v>
      </c>
      <c r="K204" s="216" t="s">
        <v>129</v>
      </c>
      <c r="L204" s="221"/>
      <c r="M204" s="222" t="s">
        <v>5</v>
      </c>
      <c r="N204" s="223" t="s">
        <v>41</v>
      </c>
      <c r="O204" s="44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AR204" s="21" t="s">
        <v>155</v>
      </c>
      <c r="AT204" s="21" t="s">
        <v>1182</v>
      </c>
      <c r="AU204" s="21" t="s">
        <v>70</v>
      </c>
      <c r="AY204" s="21" t="s">
        <v>122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1" t="s">
        <v>78</v>
      </c>
      <c r="BK204" s="209">
        <f>ROUND(I204*H204,2)</f>
        <v>0</v>
      </c>
      <c r="BL204" s="21" t="s">
        <v>130</v>
      </c>
      <c r="BM204" s="21" t="s">
        <v>1566</v>
      </c>
    </row>
    <row r="205" s="1" customFormat="1" ht="16.5" customHeight="1">
      <c r="B205" s="197"/>
      <c r="C205" s="214" t="s">
        <v>641</v>
      </c>
      <c r="D205" s="214" t="s">
        <v>1182</v>
      </c>
      <c r="E205" s="215" t="s">
        <v>1567</v>
      </c>
      <c r="F205" s="216" t="s">
        <v>1568</v>
      </c>
      <c r="G205" s="217" t="s">
        <v>139</v>
      </c>
      <c r="H205" s="218">
        <v>200</v>
      </c>
      <c r="I205" s="219"/>
      <c r="J205" s="220">
        <f>ROUND(I205*H205,2)</f>
        <v>0</v>
      </c>
      <c r="K205" s="216" t="s">
        <v>129</v>
      </c>
      <c r="L205" s="221"/>
      <c r="M205" s="222" t="s">
        <v>5</v>
      </c>
      <c r="N205" s="223" t="s">
        <v>41</v>
      </c>
      <c r="O205" s="44"/>
      <c r="P205" s="207">
        <f>O205*H205</f>
        <v>0</v>
      </c>
      <c r="Q205" s="207">
        <v>0.00031</v>
      </c>
      <c r="R205" s="207">
        <f>Q205*H205</f>
        <v>0.062</v>
      </c>
      <c r="S205" s="207">
        <v>0</v>
      </c>
      <c r="T205" s="208">
        <f>S205*H205</f>
        <v>0</v>
      </c>
      <c r="AR205" s="21" t="s">
        <v>155</v>
      </c>
      <c r="AT205" s="21" t="s">
        <v>1182</v>
      </c>
      <c r="AU205" s="21" t="s">
        <v>70</v>
      </c>
      <c r="AY205" s="21" t="s">
        <v>122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21" t="s">
        <v>78</v>
      </c>
      <c r="BK205" s="209">
        <f>ROUND(I205*H205,2)</f>
        <v>0</v>
      </c>
      <c r="BL205" s="21" t="s">
        <v>130</v>
      </c>
      <c r="BM205" s="21" t="s">
        <v>1569</v>
      </c>
    </row>
    <row r="206" s="1" customFormat="1" ht="16.5" customHeight="1">
      <c r="B206" s="197"/>
      <c r="C206" s="214" t="s">
        <v>645</v>
      </c>
      <c r="D206" s="214" t="s">
        <v>1182</v>
      </c>
      <c r="E206" s="215" t="s">
        <v>1570</v>
      </c>
      <c r="F206" s="216" t="s">
        <v>1571</v>
      </c>
      <c r="G206" s="217" t="s">
        <v>139</v>
      </c>
      <c r="H206" s="218">
        <v>100</v>
      </c>
      <c r="I206" s="219"/>
      <c r="J206" s="220">
        <f>ROUND(I206*H206,2)</f>
        <v>0</v>
      </c>
      <c r="K206" s="216" t="s">
        <v>129</v>
      </c>
      <c r="L206" s="221"/>
      <c r="M206" s="222" t="s">
        <v>5</v>
      </c>
      <c r="N206" s="223" t="s">
        <v>41</v>
      </c>
      <c r="O206" s="44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AR206" s="21" t="s">
        <v>155</v>
      </c>
      <c r="AT206" s="21" t="s">
        <v>1182</v>
      </c>
      <c r="AU206" s="21" t="s">
        <v>70</v>
      </c>
      <c r="AY206" s="21" t="s">
        <v>122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21" t="s">
        <v>78</v>
      </c>
      <c r="BK206" s="209">
        <f>ROUND(I206*H206,2)</f>
        <v>0</v>
      </c>
      <c r="BL206" s="21" t="s">
        <v>130</v>
      </c>
      <c r="BM206" s="21" t="s">
        <v>1572</v>
      </c>
    </row>
    <row r="207" s="1" customFormat="1" ht="16.5" customHeight="1">
      <c r="B207" s="197"/>
      <c r="C207" s="214" t="s">
        <v>649</v>
      </c>
      <c r="D207" s="214" t="s">
        <v>1182</v>
      </c>
      <c r="E207" s="215" t="s">
        <v>1573</v>
      </c>
      <c r="F207" s="216" t="s">
        <v>1574</v>
      </c>
      <c r="G207" s="217" t="s">
        <v>139</v>
      </c>
      <c r="H207" s="218">
        <v>10</v>
      </c>
      <c r="I207" s="219"/>
      <c r="J207" s="220">
        <f>ROUND(I207*H207,2)</f>
        <v>0</v>
      </c>
      <c r="K207" s="216" t="s">
        <v>129</v>
      </c>
      <c r="L207" s="221"/>
      <c r="M207" s="222" t="s">
        <v>5</v>
      </c>
      <c r="N207" s="223" t="s">
        <v>41</v>
      </c>
      <c r="O207" s="4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AR207" s="21" t="s">
        <v>155</v>
      </c>
      <c r="AT207" s="21" t="s">
        <v>1182</v>
      </c>
      <c r="AU207" s="21" t="s">
        <v>70</v>
      </c>
      <c r="AY207" s="21" t="s">
        <v>122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21" t="s">
        <v>78</v>
      </c>
      <c r="BK207" s="209">
        <f>ROUND(I207*H207,2)</f>
        <v>0</v>
      </c>
      <c r="BL207" s="21" t="s">
        <v>130</v>
      </c>
      <c r="BM207" s="21" t="s">
        <v>1575</v>
      </c>
    </row>
    <row r="208" s="1" customFormat="1" ht="16.5" customHeight="1">
      <c r="B208" s="197"/>
      <c r="C208" s="214" t="s">
        <v>653</v>
      </c>
      <c r="D208" s="214" t="s">
        <v>1182</v>
      </c>
      <c r="E208" s="215" t="s">
        <v>1576</v>
      </c>
      <c r="F208" s="216" t="s">
        <v>1577</v>
      </c>
      <c r="G208" s="217" t="s">
        <v>229</v>
      </c>
      <c r="H208" s="218">
        <v>10</v>
      </c>
      <c r="I208" s="219"/>
      <c r="J208" s="220">
        <f>ROUND(I208*H208,2)</f>
        <v>0</v>
      </c>
      <c r="K208" s="216" t="s">
        <v>129</v>
      </c>
      <c r="L208" s="221"/>
      <c r="M208" s="222" t="s">
        <v>5</v>
      </c>
      <c r="N208" s="223" t="s">
        <v>41</v>
      </c>
      <c r="O208" s="44"/>
      <c r="P208" s="207">
        <f>O208*H208</f>
        <v>0</v>
      </c>
      <c r="Q208" s="207">
        <v>0.068599999999999994</v>
      </c>
      <c r="R208" s="207">
        <f>Q208*H208</f>
        <v>0.68599999999999994</v>
      </c>
      <c r="S208" s="207">
        <v>0</v>
      </c>
      <c r="T208" s="208">
        <f>S208*H208</f>
        <v>0</v>
      </c>
      <c r="AR208" s="21" t="s">
        <v>155</v>
      </c>
      <c r="AT208" s="21" t="s">
        <v>1182</v>
      </c>
      <c r="AU208" s="21" t="s">
        <v>70</v>
      </c>
      <c r="AY208" s="21" t="s">
        <v>122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21" t="s">
        <v>78</v>
      </c>
      <c r="BK208" s="209">
        <f>ROUND(I208*H208,2)</f>
        <v>0</v>
      </c>
      <c r="BL208" s="21" t="s">
        <v>130</v>
      </c>
      <c r="BM208" s="21" t="s">
        <v>1578</v>
      </c>
    </row>
    <row r="209" s="1" customFormat="1" ht="16.5" customHeight="1">
      <c r="B209" s="197"/>
      <c r="C209" s="214" t="s">
        <v>657</v>
      </c>
      <c r="D209" s="214" t="s">
        <v>1182</v>
      </c>
      <c r="E209" s="215" t="s">
        <v>1579</v>
      </c>
      <c r="F209" s="216" t="s">
        <v>1580</v>
      </c>
      <c r="G209" s="217" t="s">
        <v>170</v>
      </c>
      <c r="H209" s="218">
        <v>10</v>
      </c>
      <c r="I209" s="219"/>
      <c r="J209" s="220">
        <f>ROUND(I209*H209,2)</f>
        <v>0</v>
      </c>
      <c r="K209" s="216" t="s">
        <v>129</v>
      </c>
      <c r="L209" s="221"/>
      <c r="M209" s="222" t="s">
        <v>5</v>
      </c>
      <c r="N209" s="223" t="s">
        <v>41</v>
      </c>
      <c r="O209" s="44"/>
      <c r="P209" s="207">
        <f>O209*H209</f>
        <v>0</v>
      </c>
      <c r="Q209" s="207">
        <v>2.4289999999999998</v>
      </c>
      <c r="R209" s="207">
        <f>Q209*H209</f>
        <v>24.289999999999999</v>
      </c>
      <c r="S209" s="207">
        <v>0</v>
      </c>
      <c r="T209" s="208">
        <f>S209*H209</f>
        <v>0</v>
      </c>
      <c r="AR209" s="21" t="s">
        <v>155</v>
      </c>
      <c r="AT209" s="21" t="s">
        <v>1182</v>
      </c>
      <c r="AU209" s="21" t="s">
        <v>70</v>
      </c>
      <c r="AY209" s="21" t="s">
        <v>122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21" t="s">
        <v>78</v>
      </c>
      <c r="BK209" s="209">
        <f>ROUND(I209*H209,2)</f>
        <v>0</v>
      </c>
      <c r="BL209" s="21" t="s">
        <v>130</v>
      </c>
      <c r="BM209" s="21" t="s">
        <v>1581</v>
      </c>
    </row>
    <row r="210" s="1" customFormat="1" ht="16.5" customHeight="1">
      <c r="B210" s="197"/>
      <c r="C210" s="214" t="s">
        <v>661</v>
      </c>
      <c r="D210" s="214" t="s">
        <v>1182</v>
      </c>
      <c r="E210" s="215" t="s">
        <v>1582</v>
      </c>
      <c r="F210" s="216" t="s">
        <v>1583</v>
      </c>
      <c r="G210" s="217" t="s">
        <v>170</v>
      </c>
      <c r="H210" s="218">
        <v>10</v>
      </c>
      <c r="I210" s="219"/>
      <c r="J210" s="220">
        <f>ROUND(I210*H210,2)</f>
        <v>0</v>
      </c>
      <c r="K210" s="216" t="s">
        <v>129</v>
      </c>
      <c r="L210" s="221"/>
      <c r="M210" s="222" t="s">
        <v>5</v>
      </c>
      <c r="N210" s="223" t="s">
        <v>41</v>
      </c>
      <c r="O210" s="44"/>
      <c r="P210" s="207">
        <f>O210*H210</f>
        <v>0</v>
      </c>
      <c r="Q210" s="207">
        <v>0.55000000000000004</v>
      </c>
      <c r="R210" s="207">
        <f>Q210*H210</f>
        <v>5.5</v>
      </c>
      <c r="S210" s="207">
        <v>0</v>
      </c>
      <c r="T210" s="208">
        <f>S210*H210</f>
        <v>0</v>
      </c>
      <c r="AR210" s="21" t="s">
        <v>155</v>
      </c>
      <c r="AT210" s="21" t="s">
        <v>1182</v>
      </c>
      <c r="AU210" s="21" t="s">
        <v>70</v>
      </c>
      <c r="AY210" s="21" t="s">
        <v>122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1" t="s">
        <v>78</v>
      </c>
      <c r="BK210" s="209">
        <f>ROUND(I210*H210,2)</f>
        <v>0</v>
      </c>
      <c r="BL210" s="21" t="s">
        <v>130</v>
      </c>
      <c r="BM210" s="21" t="s">
        <v>1584</v>
      </c>
    </row>
    <row r="211" s="1" customFormat="1" ht="16.5" customHeight="1">
      <c r="B211" s="197"/>
      <c r="C211" s="214" t="s">
        <v>666</v>
      </c>
      <c r="D211" s="214" t="s">
        <v>1182</v>
      </c>
      <c r="E211" s="215" t="s">
        <v>1585</v>
      </c>
      <c r="F211" s="216" t="s">
        <v>1586</v>
      </c>
      <c r="G211" s="217" t="s">
        <v>229</v>
      </c>
      <c r="H211" s="218">
        <v>1</v>
      </c>
      <c r="I211" s="219"/>
      <c r="J211" s="220">
        <f>ROUND(I211*H211,2)</f>
        <v>0</v>
      </c>
      <c r="K211" s="216" t="s">
        <v>129</v>
      </c>
      <c r="L211" s="221"/>
      <c r="M211" s="222" t="s">
        <v>5</v>
      </c>
      <c r="N211" s="224" t="s">
        <v>41</v>
      </c>
      <c r="O211" s="211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AR211" s="21" t="s">
        <v>155</v>
      </c>
      <c r="AT211" s="21" t="s">
        <v>1182</v>
      </c>
      <c r="AU211" s="21" t="s">
        <v>70</v>
      </c>
      <c r="AY211" s="21" t="s">
        <v>122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21" t="s">
        <v>78</v>
      </c>
      <c r="BK211" s="209">
        <f>ROUND(I211*H211,2)</f>
        <v>0</v>
      </c>
      <c r="BL211" s="21" t="s">
        <v>130</v>
      </c>
      <c r="BM211" s="21" t="s">
        <v>1587</v>
      </c>
    </row>
    <row r="212" s="1" customFormat="1" ht="6.96" customHeight="1">
      <c r="B212" s="64"/>
      <c r="C212" s="65"/>
      <c r="D212" s="65"/>
      <c r="E212" s="65"/>
      <c r="F212" s="65"/>
      <c r="G212" s="65"/>
      <c r="H212" s="65"/>
      <c r="I212" s="149"/>
      <c r="J212" s="65"/>
      <c r="K212" s="65"/>
      <c r="L212" s="43"/>
    </row>
  </sheetData>
  <autoFilter ref="C75:K211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0"/>
      <c r="C1" s="120"/>
      <c r="D1" s="121" t="s">
        <v>1</v>
      </c>
      <c r="E1" s="120"/>
      <c r="F1" s="122" t="s">
        <v>90</v>
      </c>
      <c r="G1" s="122" t="s">
        <v>91</v>
      </c>
      <c r="H1" s="122"/>
      <c r="I1" s="123"/>
      <c r="J1" s="122" t="s">
        <v>92</v>
      </c>
      <c r="K1" s="121" t="s">
        <v>93</v>
      </c>
      <c r="L1" s="122" t="s">
        <v>94</v>
      </c>
      <c r="M1" s="122"/>
      <c r="N1" s="122"/>
      <c r="O1" s="122"/>
      <c r="P1" s="122"/>
      <c r="Q1" s="122"/>
      <c r="R1" s="122"/>
      <c r="S1" s="122"/>
      <c r="T1" s="122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89</v>
      </c>
    </row>
    <row r="3" ht="6.96" customHeight="1">
      <c r="B3" s="22"/>
      <c r="C3" s="23"/>
      <c r="D3" s="23"/>
      <c r="E3" s="23"/>
      <c r="F3" s="23"/>
      <c r="G3" s="23"/>
      <c r="H3" s="23"/>
      <c r="I3" s="124"/>
      <c r="J3" s="23"/>
      <c r="K3" s="24"/>
      <c r="AT3" s="21" t="s">
        <v>80</v>
      </c>
    </row>
    <row r="4" ht="36.96" customHeight="1">
      <c r="B4" s="25"/>
      <c r="C4" s="26"/>
      <c r="D4" s="27" t="s">
        <v>95</v>
      </c>
      <c r="E4" s="26"/>
      <c r="F4" s="26"/>
      <c r="G4" s="26"/>
      <c r="H4" s="26"/>
      <c r="I4" s="125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5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5"/>
      <c r="J6" s="26"/>
      <c r="K6" s="28"/>
    </row>
    <row r="7" ht="16.5" customHeight="1">
      <c r="B7" s="25"/>
      <c r="C7" s="26"/>
      <c r="D7" s="26"/>
      <c r="E7" s="126" t="str">
        <f>'Rekapitulace zakázky'!K6</f>
        <v>Údržba, opravy a odstraňování závad u ST Brno</v>
      </c>
      <c r="F7" s="37"/>
      <c r="G7" s="37"/>
      <c r="H7" s="37"/>
      <c r="I7" s="125"/>
      <c r="J7" s="26"/>
      <c r="K7" s="28"/>
    </row>
    <row r="8" s="1" customFormat="1">
      <c r="B8" s="43"/>
      <c r="C8" s="44"/>
      <c r="D8" s="37" t="s">
        <v>96</v>
      </c>
      <c r="E8" s="44"/>
      <c r="F8" s="44"/>
      <c r="G8" s="44"/>
      <c r="H8" s="44"/>
      <c r="I8" s="127"/>
      <c r="J8" s="44"/>
      <c r="K8" s="48"/>
    </row>
    <row r="9" s="1" customFormat="1" ht="36.96" customHeight="1">
      <c r="B9" s="43"/>
      <c r="C9" s="44"/>
      <c r="D9" s="44"/>
      <c r="E9" s="128" t="s">
        <v>1588</v>
      </c>
      <c r="F9" s="44"/>
      <c r="G9" s="44"/>
      <c r="H9" s="44"/>
      <c r="I9" s="127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7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9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9" t="s">
        <v>25</v>
      </c>
      <c r="J12" s="130" t="str">
        <f>'Rekapitulace zakázky'!AN8</f>
        <v>28. 10. 2018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7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9" t="s">
        <v>28</v>
      </c>
      <c r="J14" s="32" t="str">
        <f>IF('Rekapitulace zakázky'!AN10="","",'Rekapitulace zakázky'!AN10)</f>
        <v/>
      </c>
      <c r="K14" s="48"/>
    </row>
    <row r="15" s="1" customFormat="1" ht="18" customHeight="1">
      <c r="B15" s="43"/>
      <c r="C15" s="44"/>
      <c r="D15" s="44"/>
      <c r="E15" s="32" t="str">
        <f>IF('Rekapitulace zakázky'!E11="","",'Rekapitulace zakázky'!E11)</f>
        <v xml:space="preserve"> </v>
      </c>
      <c r="F15" s="44"/>
      <c r="G15" s="44"/>
      <c r="H15" s="44"/>
      <c r="I15" s="129" t="s">
        <v>30</v>
      </c>
      <c r="J15" s="32" t="str">
        <f>IF('Rekapitulace zakázky'!AN11="","",'Rekapitulace zakázky'!AN11)</f>
        <v/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7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9" t="s">
        <v>28</v>
      </c>
      <c r="J17" s="32" t="str">
        <f>IF('Rekapitulace zakázky'!AN13="Vyplň údaj","",IF('Rekapitulace zakázky'!AN13="","",'Rekapitulace zakázky'!AN13))</f>
        <v/>
      </c>
      <c r="K17" s="48"/>
    </row>
    <row r="18" s="1" customFormat="1" ht="18" customHeight="1">
      <c r="B18" s="43"/>
      <c r="C18" s="44"/>
      <c r="D18" s="44"/>
      <c r="E18" s="32" t="str">
        <f>IF('Rekapitulace zakázky'!E14="Vyplň údaj","",IF('Rekapitulace zakázky'!E14="","",'Rekapitulace zakázky'!E14))</f>
        <v/>
      </c>
      <c r="F18" s="44"/>
      <c r="G18" s="44"/>
      <c r="H18" s="44"/>
      <c r="I18" s="129" t="s">
        <v>30</v>
      </c>
      <c r="J18" s="32" t="str">
        <f>IF('Rekapitulace zakázky'!AN14="Vyplň údaj","",IF('Rekapitulace zakázky'!AN14="","",'Rekapitulace zakázky'!AN14))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7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9" t="s">
        <v>28</v>
      </c>
      <c r="J20" s="32" t="str">
        <f>IF('Rekapitulace zakázky'!AN16="","",'Rekapitulace zakázky'!AN16)</f>
        <v/>
      </c>
      <c r="K20" s="48"/>
    </row>
    <row r="21" s="1" customFormat="1" ht="18" customHeight="1">
      <c r="B21" s="43"/>
      <c r="C21" s="44"/>
      <c r="D21" s="44"/>
      <c r="E21" s="32" t="str">
        <f>IF('Rekapitulace zakázky'!E17="","",'Rekapitulace zakázky'!E17)</f>
        <v xml:space="preserve"> </v>
      </c>
      <c r="F21" s="44"/>
      <c r="G21" s="44"/>
      <c r="H21" s="44"/>
      <c r="I21" s="129" t="s">
        <v>30</v>
      </c>
      <c r="J21" s="32" t="str">
        <f>IF('Rekapitulace zakázky'!AN17="","",'Rekapitulace zakázky'!AN17)</f>
        <v/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7"/>
      <c r="J22" s="44"/>
      <c r="K22" s="48"/>
    </row>
    <row r="23" s="1" customFormat="1" ht="14.4" customHeight="1">
      <c r="B23" s="43"/>
      <c r="C23" s="44"/>
      <c r="D23" s="37" t="s">
        <v>35</v>
      </c>
      <c r="E23" s="44"/>
      <c r="F23" s="44"/>
      <c r="G23" s="44"/>
      <c r="H23" s="44"/>
      <c r="I23" s="127"/>
      <c r="J23" s="44"/>
      <c r="K23" s="48"/>
    </row>
    <row r="24" s="6" customFormat="1" ht="16.5" customHeight="1">
      <c r="B24" s="131"/>
      <c r="C24" s="132"/>
      <c r="D24" s="132"/>
      <c r="E24" s="41" t="s">
        <v>5</v>
      </c>
      <c r="F24" s="41"/>
      <c r="G24" s="41"/>
      <c r="H24" s="41"/>
      <c r="I24" s="133"/>
      <c r="J24" s="132"/>
      <c r="K24" s="134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7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5"/>
      <c r="J26" s="79"/>
      <c r="K26" s="136"/>
    </row>
    <row r="27" s="1" customFormat="1" ht="25.44" customHeight="1">
      <c r="B27" s="43"/>
      <c r="C27" s="44"/>
      <c r="D27" s="137" t="s">
        <v>36</v>
      </c>
      <c r="E27" s="44"/>
      <c r="F27" s="44"/>
      <c r="G27" s="44"/>
      <c r="H27" s="44"/>
      <c r="I27" s="127"/>
      <c r="J27" s="138">
        <f>ROUND(J77,2)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5"/>
      <c r="J28" s="79"/>
      <c r="K28" s="136"/>
    </row>
    <row r="29" s="1" customFormat="1" ht="14.4" customHeight="1">
      <c r="B29" s="43"/>
      <c r="C29" s="44"/>
      <c r="D29" s="44"/>
      <c r="E29" s="44"/>
      <c r="F29" s="49" t="s">
        <v>38</v>
      </c>
      <c r="G29" s="44"/>
      <c r="H29" s="44"/>
      <c r="I29" s="139" t="s">
        <v>37</v>
      </c>
      <c r="J29" s="49" t="s">
        <v>39</v>
      </c>
      <c r="K29" s="48"/>
    </row>
    <row r="30" s="1" customFormat="1" ht="14.4" customHeight="1">
      <c r="B30" s="43"/>
      <c r="C30" s="44"/>
      <c r="D30" s="52" t="s">
        <v>40</v>
      </c>
      <c r="E30" s="52" t="s">
        <v>41</v>
      </c>
      <c r="F30" s="140">
        <f>ROUND(SUM(BE77:BE101), 2)</f>
        <v>0</v>
      </c>
      <c r="G30" s="44"/>
      <c r="H30" s="44"/>
      <c r="I30" s="141">
        <v>0.20999999999999999</v>
      </c>
      <c r="J30" s="140">
        <f>ROUND(ROUND((SUM(BE77:BE101)), 2)*I30, 2)</f>
        <v>0</v>
      </c>
      <c r="K30" s="48"/>
    </row>
    <row r="31" s="1" customFormat="1" ht="14.4" customHeight="1">
      <c r="B31" s="43"/>
      <c r="C31" s="44"/>
      <c r="D31" s="44"/>
      <c r="E31" s="52" t="s">
        <v>42</v>
      </c>
      <c r="F31" s="140">
        <f>ROUND(SUM(BF77:BF101), 2)</f>
        <v>0</v>
      </c>
      <c r="G31" s="44"/>
      <c r="H31" s="44"/>
      <c r="I31" s="141">
        <v>0.14999999999999999</v>
      </c>
      <c r="J31" s="140">
        <f>ROUND(ROUND((SUM(BF77:BF101)),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43</v>
      </c>
      <c r="F32" s="140">
        <f>ROUND(SUM(BG77:BG101), 2)</f>
        <v>0</v>
      </c>
      <c r="G32" s="44"/>
      <c r="H32" s="44"/>
      <c r="I32" s="141">
        <v>0.20999999999999999</v>
      </c>
      <c r="J32" s="140">
        <v>0</v>
      </c>
      <c r="K32" s="48"/>
    </row>
    <row r="33" hidden="1" s="1" customFormat="1" ht="14.4" customHeight="1">
      <c r="B33" s="43"/>
      <c r="C33" s="44"/>
      <c r="D33" s="44"/>
      <c r="E33" s="52" t="s">
        <v>44</v>
      </c>
      <c r="F33" s="140">
        <f>ROUND(SUM(BH77:BH101), 2)</f>
        <v>0</v>
      </c>
      <c r="G33" s="44"/>
      <c r="H33" s="44"/>
      <c r="I33" s="141">
        <v>0.14999999999999999</v>
      </c>
      <c r="J33" s="140">
        <v>0</v>
      </c>
      <c r="K33" s="48"/>
    </row>
    <row r="34" hidden="1" s="1" customFormat="1" ht="14.4" customHeight="1">
      <c r="B34" s="43"/>
      <c r="C34" s="44"/>
      <c r="D34" s="44"/>
      <c r="E34" s="52" t="s">
        <v>45</v>
      </c>
      <c r="F34" s="140">
        <f>ROUND(SUM(BI77:BI101), 2)</f>
        <v>0</v>
      </c>
      <c r="G34" s="44"/>
      <c r="H34" s="44"/>
      <c r="I34" s="141">
        <v>0</v>
      </c>
      <c r="J34" s="140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7"/>
      <c r="J35" s="44"/>
      <c r="K35" s="48"/>
    </row>
    <row r="36" s="1" customFormat="1" ht="25.44" customHeight="1">
      <c r="B36" s="43"/>
      <c r="C36" s="142"/>
      <c r="D36" s="143" t="s">
        <v>46</v>
      </c>
      <c r="E36" s="85"/>
      <c r="F36" s="85"/>
      <c r="G36" s="144" t="s">
        <v>47</v>
      </c>
      <c r="H36" s="145" t="s">
        <v>48</v>
      </c>
      <c r="I36" s="146"/>
      <c r="J36" s="147">
        <f>SUM(J27:J34)</f>
        <v>0</v>
      </c>
      <c r="K36" s="148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9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50"/>
      <c r="J41" s="68"/>
      <c r="K41" s="151"/>
    </row>
    <row r="42" s="1" customFormat="1" ht="36.96" customHeight="1">
      <c r="B42" s="43"/>
      <c r="C42" s="27" t="s">
        <v>98</v>
      </c>
      <c r="D42" s="44"/>
      <c r="E42" s="44"/>
      <c r="F42" s="44"/>
      <c r="G42" s="44"/>
      <c r="H42" s="44"/>
      <c r="I42" s="127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7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7"/>
      <c r="J44" s="44"/>
      <c r="K44" s="48"/>
    </row>
    <row r="45" s="1" customFormat="1" ht="16.5" customHeight="1">
      <c r="B45" s="43"/>
      <c r="C45" s="44"/>
      <c r="D45" s="44"/>
      <c r="E45" s="126" t="str">
        <f>E7</f>
        <v>Údržba, opravy a odstraňování závad u ST Brno</v>
      </c>
      <c r="F45" s="37"/>
      <c r="G45" s="37"/>
      <c r="H45" s="37"/>
      <c r="I45" s="127"/>
      <c r="J45" s="44"/>
      <c r="K45" s="48"/>
    </row>
    <row r="46" s="1" customFormat="1" ht="14.4" customHeight="1">
      <c r="B46" s="43"/>
      <c r="C46" s="37" t="s">
        <v>96</v>
      </c>
      <c r="D46" s="44"/>
      <c r="E46" s="44"/>
      <c r="F46" s="44"/>
      <c r="G46" s="44"/>
      <c r="H46" s="44"/>
      <c r="I46" s="127"/>
      <c r="J46" s="44"/>
      <c r="K46" s="48"/>
    </row>
    <row r="47" s="1" customFormat="1" ht="17.25" customHeight="1">
      <c r="B47" s="43"/>
      <c r="C47" s="44"/>
      <c r="D47" s="44"/>
      <c r="E47" s="128" t="str">
        <f>E9</f>
        <v>02.2 - Manipulace a přepravy</v>
      </c>
      <c r="F47" s="44"/>
      <c r="G47" s="44"/>
      <c r="H47" s="44"/>
      <c r="I47" s="127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7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>ST Brno</v>
      </c>
      <c r="G49" s="44"/>
      <c r="H49" s="44"/>
      <c r="I49" s="129" t="s">
        <v>25</v>
      </c>
      <c r="J49" s="130" t="str">
        <f>IF(J12="","",J12)</f>
        <v>28. 10. 2018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7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 xml:space="preserve"> </v>
      </c>
      <c r="G51" s="44"/>
      <c r="H51" s="44"/>
      <c r="I51" s="129" t="s">
        <v>33</v>
      </c>
      <c r="J51" s="41" t="str">
        <f>E21</f>
        <v xml:space="preserve"> 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7"/>
      <c r="J52" s="152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7"/>
      <c r="J53" s="44"/>
      <c r="K53" s="48"/>
    </row>
    <row r="54" s="1" customFormat="1" ht="29.28" customHeight="1">
      <c r="B54" s="43"/>
      <c r="C54" s="153" t="s">
        <v>99</v>
      </c>
      <c r="D54" s="142"/>
      <c r="E54" s="142"/>
      <c r="F54" s="142"/>
      <c r="G54" s="142"/>
      <c r="H54" s="142"/>
      <c r="I54" s="154"/>
      <c r="J54" s="155" t="s">
        <v>100</v>
      </c>
      <c r="K54" s="156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7"/>
      <c r="J55" s="44"/>
      <c r="K55" s="48"/>
    </row>
    <row r="56" s="1" customFormat="1" ht="29.28" customHeight="1">
      <c r="B56" s="43"/>
      <c r="C56" s="157" t="s">
        <v>101</v>
      </c>
      <c r="D56" s="44"/>
      <c r="E56" s="44"/>
      <c r="F56" s="44"/>
      <c r="G56" s="44"/>
      <c r="H56" s="44"/>
      <c r="I56" s="127"/>
      <c r="J56" s="138">
        <f>J77</f>
        <v>0</v>
      </c>
      <c r="K56" s="48"/>
      <c r="AU56" s="21" t="s">
        <v>102</v>
      </c>
    </row>
    <row r="57" s="7" customFormat="1" ht="24.96" customHeight="1">
      <c r="B57" s="158"/>
      <c r="C57" s="159"/>
      <c r="D57" s="160" t="s">
        <v>105</v>
      </c>
      <c r="E57" s="161"/>
      <c r="F57" s="161"/>
      <c r="G57" s="161"/>
      <c r="H57" s="161"/>
      <c r="I57" s="162"/>
      <c r="J57" s="163">
        <f>J78</f>
        <v>0</v>
      </c>
      <c r="K57" s="164"/>
    </row>
    <row r="58" s="1" customFormat="1" ht="21.84" customHeight="1">
      <c r="B58" s="43"/>
      <c r="C58" s="44"/>
      <c r="D58" s="44"/>
      <c r="E58" s="44"/>
      <c r="F58" s="44"/>
      <c r="G58" s="44"/>
      <c r="H58" s="44"/>
      <c r="I58" s="127"/>
      <c r="J58" s="44"/>
      <c r="K58" s="48"/>
    </row>
    <row r="59" s="1" customFormat="1" ht="6.96" customHeight="1">
      <c r="B59" s="64"/>
      <c r="C59" s="65"/>
      <c r="D59" s="65"/>
      <c r="E59" s="65"/>
      <c r="F59" s="65"/>
      <c r="G59" s="65"/>
      <c r="H59" s="65"/>
      <c r="I59" s="149"/>
      <c r="J59" s="65"/>
      <c r="K59" s="66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50"/>
      <c r="J63" s="68"/>
      <c r="K63" s="68"/>
      <c r="L63" s="43"/>
    </row>
    <row r="64" s="1" customFormat="1" ht="36.96" customHeight="1">
      <c r="B64" s="43"/>
      <c r="C64" s="69" t="s">
        <v>106</v>
      </c>
      <c r="L64" s="43"/>
    </row>
    <row r="65" s="1" customFormat="1" ht="6.96" customHeight="1">
      <c r="B65" s="43"/>
      <c r="L65" s="43"/>
    </row>
    <row r="66" s="1" customFormat="1" ht="14.4" customHeight="1">
      <c r="B66" s="43"/>
      <c r="C66" s="71" t="s">
        <v>19</v>
      </c>
      <c r="L66" s="43"/>
    </row>
    <row r="67" s="1" customFormat="1" ht="16.5" customHeight="1">
      <c r="B67" s="43"/>
      <c r="E67" s="172" t="str">
        <f>E7</f>
        <v>Údržba, opravy a odstraňování závad u ST Brno</v>
      </c>
      <c r="F67" s="71"/>
      <c r="G67" s="71"/>
      <c r="H67" s="71"/>
      <c r="L67" s="43"/>
    </row>
    <row r="68" s="1" customFormat="1" ht="14.4" customHeight="1">
      <c r="B68" s="43"/>
      <c r="C68" s="71" t="s">
        <v>96</v>
      </c>
      <c r="L68" s="43"/>
    </row>
    <row r="69" s="1" customFormat="1" ht="17.25" customHeight="1">
      <c r="B69" s="43"/>
      <c r="E69" s="74" t="str">
        <f>E9</f>
        <v>02.2 - Manipulace a přepravy</v>
      </c>
      <c r="F69" s="1"/>
      <c r="G69" s="1"/>
      <c r="H69" s="1"/>
      <c r="L69" s="43"/>
    </row>
    <row r="70" s="1" customFormat="1" ht="6.96" customHeight="1">
      <c r="B70" s="43"/>
      <c r="L70" s="43"/>
    </row>
    <row r="71" s="1" customFormat="1" ht="18" customHeight="1">
      <c r="B71" s="43"/>
      <c r="C71" s="71" t="s">
        <v>23</v>
      </c>
      <c r="F71" s="173" t="str">
        <f>F12</f>
        <v>ST Brno</v>
      </c>
      <c r="I71" s="174" t="s">
        <v>25</v>
      </c>
      <c r="J71" s="76" t="str">
        <f>IF(J12="","",J12)</f>
        <v>28. 10. 2018</v>
      </c>
      <c r="L71" s="43"/>
    </row>
    <row r="72" s="1" customFormat="1" ht="6.96" customHeight="1">
      <c r="B72" s="43"/>
      <c r="L72" s="43"/>
    </row>
    <row r="73" s="1" customFormat="1">
      <c r="B73" s="43"/>
      <c r="C73" s="71" t="s">
        <v>27</v>
      </c>
      <c r="F73" s="173" t="str">
        <f>E15</f>
        <v xml:space="preserve"> </v>
      </c>
      <c r="I73" s="174" t="s">
        <v>33</v>
      </c>
      <c r="J73" s="173" t="str">
        <f>E21</f>
        <v xml:space="preserve"> </v>
      </c>
      <c r="L73" s="43"/>
    </row>
    <row r="74" s="1" customFormat="1" ht="14.4" customHeight="1">
      <c r="B74" s="43"/>
      <c r="C74" s="71" t="s">
        <v>31</v>
      </c>
      <c r="F74" s="173" t="str">
        <f>IF(E18="","",E18)</f>
        <v/>
      </c>
      <c r="L74" s="43"/>
    </row>
    <row r="75" s="1" customFormat="1" ht="10.32" customHeight="1">
      <c r="B75" s="43"/>
      <c r="L75" s="43"/>
    </row>
    <row r="76" s="9" customFormat="1" ht="29.28" customHeight="1">
      <c r="B76" s="175"/>
      <c r="C76" s="176" t="s">
        <v>107</v>
      </c>
      <c r="D76" s="177" t="s">
        <v>55</v>
      </c>
      <c r="E76" s="177" t="s">
        <v>51</v>
      </c>
      <c r="F76" s="177" t="s">
        <v>108</v>
      </c>
      <c r="G76" s="177" t="s">
        <v>109</v>
      </c>
      <c r="H76" s="177" t="s">
        <v>110</v>
      </c>
      <c r="I76" s="178" t="s">
        <v>111</v>
      </c>
      <c r="J76" s="177" t="s">
        <v>100</v>
      </c>
      <c r="K76" s="179" t="s">
        <v>112</v>
      </c>
      <c r="L76" s="175"/>
      <c r="M76" s="89" t="s">
        <v>113</v>
      </c>
      <c r="N76" s="90" t="s">
        <v>40</v>
      </c>
      <c r="O76" s="90" t="s">
        <v>114</v>
      </c>
      <c r="P76" s="90" t="s">
        <v>115</v>
      </c>
      <c r="Q76" s="90" t="s">
        <v>116</v>
      </c>
      <c r="R76" s="90" t="s">
        <v>117</v>
      </c>
      <c r="S76" s="90" t="s">
        <v>118</v>
      </c>
      <c r="T76" s="91" t="s">
        <v>119</v>
      </c>
    </row>
    <row r="77" s="1" customFormat="1" ht="29.28" customHeight="1">
      <c r="B77" s="43"/>
      <c r="C77" s="93" t="s">
        <v>101</v>
      </c>
      <c r="J77" s="180">
        <f>BK77</f>
        <v>0</v>
      </c>
      <c r="L77" s="43"/>
      <c r="M77" s="92"/>
      <c r="N77" s="79"/>
      <c r="O77" s="79"/>
      <c r="P77" s="181">
        <f>P78</f>
        <v>0</v>
      </c>
      <c r="Q77" s="79"/>
      <c r="R77" s="181">
        <f>R78</f>
        <v>0</v>
      </c>
      <c r="S77" s="79"/>
      <c r="T77" s="182">
        <f>T78</f>
        <v>0</v>
      </c>
      <c r="AT77" s="21" t="s">
        <v>69</v>
      </c>
      <c r="AU77" s="21" t="s">
        <v>102</v>
      </c>
      <c r="BK77" s="183">
        <f>BK78</f>
        <v>0</v>
      </c>
    </row>
    <row r="78" s="10" customFormat="1" ht="37.44" customHeight="1">
      <c r="B78" s="184"/>
      <c r="D78" s="185" t="s">
        <v>69</v>
      </c>
      <c r="E78" s="186" t="s">
        <v>955</v>
      </c>
      <c r="F78" s="186" t="s">
        <v>956</v>
      </c>
      <c r="I78" s="187"/>
      <c r="J78" s="188">
        <f>BK78</f>
        <v>0</v>
      </c>
      <c r="L78" s="184"/>
      <c r="M78" s="189"/>
      <c r="N78" s="190"/>
      <c r="O78" s="190"/>
      <c r="P78" s="191">
        <f>SUM(P79:P101)</f>
        <v>0</v>
      </c>
      <c r="Q78" s="190"/>
      <c r="R78" s="191">
        <f>SUM(R79:R101)</f>
        <v>0</v>
      </c>
      <c r="S78" s="190"/>
      <c r="T78" s="192">
        <f>SUM(T79:T101)</f>
        <v>0</v>
      </c>
      <c r="AR78" s="185" t="s">
        <v>130</v>
      </c>
      <c r="AT78" s="193" t="s">
        <v>69</v>
      </c>
      <c r="AU78" s="193" t="s">
        <v>70</v>
      </c>
      <c r="AY78" s="185" t="s">
        <v>122</v>
      </c>
      <c r="BK78" s="194">
        <f>SUM(BK79:BK101)</f>
        <v>0</v>
      </c>
    </row>
    <row r="79" s="1" customFormat="1" ht="153" customHeight="1">
      <c r="B79" s="197"/>
      <c r="C79" s="198" t="s">
        <v>78</v>
      </c>
      <c r="D79" s="198" t="s">
        <v>125</v>
      </c>
      <c r="E79" s="199" t="s">
        <v>1589</v>
      </c>
      <c r="F79" s="200" t="s">
        <v>1590</v>
      </c>
      <c r="G79" s="201" t="s">
        <v>805</v>
      </c>
      <c r="H79" s="202">
        <v>100</v>
      </c>
      <c r="I79" s="203"/>
      <c r="J79" s="204">
        <f>ROUND(I79*H79,2)</f>
        <v>0</v>
      </c>
      <c r="K79" s="200" t="s">
        <v>129</v>
      </c>
      <c r="L79" s="43"/>
      <c r="M79" s="205" t="s">
        <v>5</v>
      </c>
      <c r="N79" s="206" t="s">
        <v>41</v>
      </c>
      <c r="O79" s="44"/>
      <c r="P79" s="207">
        <f>O79*H79</f>
        <v>0</v>
      </c>
      <c r="Q79" s="207">
        <v>0</v>
      </c>
      <c r="R79" s="207">
        <f>Q79*H79</f>
        <v>0</v>
      </c>
      <c r="S79" s="207">
        <v>0</v>
      </c>
      <c r="T79" s="208">
        <f>S79*H79</f>
        <v>0</v>
      </c>
      <c r="AR79" s="21" t="s">
        <v>960</v>
      </c>
      <c r="AT79" s="21" t="s">
        <v>125</v>
      </c>
      <c r="AU79" s="21" t="s">
        <v>78</v>
      </c>
      <c r="AY79" s="21" t="s">
        <v>122</v>
      </c>
      <c r="BE79" s="209">
        <f>IF(N79="základní",J79,0)</f>
        <v>0</v>
      </c>
      <c r="BF79" s="209">
        <f>IF(N79="snížená",J79,0)</f>
        <v>0</v>
      </c>
      <c r="BG79" s="209">
        <f>IF(N79="zákl. přenesená",J79,0)</f>
        <v>0</v>
      </c>
      <c r="BH79" s="209">
        <f>IF(N79="sníž. přenesená",J79,0)</f>
        <v>0</v>
      </c>
      <c r="BI79" s="209">
        <f>IF(N79="nulová",J79,0)</f>
        <v>0</v>
      </c>
      <c r="BJ79" s="21" t="s">
        <v>78</v>
      </c>
      <c r="BK79" s="209">
        <f>ROUND(I79*H79,2)</f>
        <v>0</v>
      </c>
      <c r="BL79" s="21" t="s">
        <v>960</v>
      </c>
      <c r="BM79" s="21" t="s">
        <v>1591</v>
      </c>
    </row>
    <row r="80" s="1" customFormat="1" ht="153" customHeight="1">
      <c r="B80" s="197"/>
      <c r="C80" s="198" t="s">
        <v>80</v>
      </c>
      <c r="D80" s="198" t="s">
        <v>125</v>
      </c>
      <c r="E80" s="199" t="s">
        <v>1592</v>
      </c>
      <c r="F80" s="200" t="s">
        <v>1593</v>
      </c>
      <c r="G80" s="201" t="s">
        <v>805</v>
      </c>
      <c r="H80" s="202">
        <v>100</v>
      </c>
      <c r="I80" s="203"/>
      <c r="J80" s="204">
        <f>ROUND(I80*H80,2)</f>
        <v>0</v>
      </c>
      <c r="K80" s="200" t="s">
        <v>129</v>
      </c>
      <c r="L80" s="43"/>
      <c r="M80" s="205" t="s">
        <v>5</v>
      </c>
      <c r="N80" s="206" t="s">
        <v>41</v>
      </c>
      <c r="O80" s="44"/>
      <c r="P80" s="207">
        <f>O80*H80</f>
        <v>0</v>
      </c>
      <c r="Q80" s="207">
        <v>0</v>
      </c>
      <c r="R80" s="207">
        <f>Q80*H80</f>
        <v>0</v>
      </c>
      <c r="S80" s="207">
        <v>0</v>
      </c>
      <c r="T80" s="208">
        <f>S80*H80</f>
        <v>0</v>
      </c>
      <c r="AR80" s="21" t="s">
        <v>960</v>
      </c>
      <c r="AT80" s="21" t="s">
        <v>125</v>
      </c>
      <c r="AU80" s="21" t="s">
        <v>78</v>
      </c>
      <c r="AY80" s="21" t="s">
        <v>122</v>
      </c>
      <c r="BE80" s="209">
        <f>IF(N80="základní",J80,0)</f>
        <v>0</v>
      </c>
      <c r="BF80" s="209">
        <f>IF(N80="snížená",J80,0)</f>
        <v>0</v>
      </c>
      <c r="BG80" s="209">
        <f>IF(N80="zákl. přenesená",J80,0)</f>
        <v>0</v>
      </c>
      <c r="BH80" s="209">
        <f>IF(N80="sníž. přenesená",J80,0)</f>
        <v>0</v>
      </c>
      <c r="BI80" s="209">
        <f>IF(N80="nulová",J80,0)</f>
        <v>0</v>
      </c>
      <c r="BJ80" s="21" t="s">
        <v>78</v>
      </c>
      <c r="BK80" s="209">
        <f>ROUND(I80*H80,2)</f>
        <v>0</v>
      </c>
      <c r="BL80" s="21" t="s">
        <v>960</v>
      </c>
      <c r="BM80" s="21" t="s">
        <v>1594</v>
      </c>
    </row>
    <row r="81" s="1" customFormat="1" ht="153" customHeight="1">
      <c r="B81" s="197"/>
      <c r="C81" s="198" t="s">
        <v>136</v>
      </c>
      <c r="D81" s="198" t="s">
        <v>125</v>
      </c>
      <c r="E81" s="199" t="s">
        <v>1595</v>
      </c>
      <c r="F81" s="200" t="s">
        <v>1596</v>
      </c>
      <c r="G81" s="201" t="s">
        <v>805</v>
      </c>
      <c r="H81" s="202">
        <v>100</v>
      </c>
      <c r="I81" s="203"/>
      <c r="J81" s="204">
        <f>ROUND(I81*H81,2)</f>
        <v>0</v>
      </c>
      <c r="K81" s="200" t="s">
        <v>129</v>
      </c>
      <c r="L81" s="43"/>
      <c r="M81" s="205" t="s">
        <v>5</v>
      </c>
      <c r="N81" s="206" t="s">
        <v>41</v>
      </c>
      <c r="O81" s="44"/>
      <c r="P81" s="207">
        <f>O81*H81</f>
        <v>0</v>
      </c>
      <c r="Q81" s="207">
        <v>0</v>
      </c>
      <c r="R81" s="207">
        <f>Q81*H81</f>
        <v>0</v>
      </c>
      <c r="S81" s="207">
        <v>0</v>
      </c>
      <c r="T81" s="208">
        <f>S81*H81</f>
        <v>0</v>
      </c>
      <c r="AR81" s="21" t="s">
        <v>960</v>
      </c>
      <c r="AT81" s="21" t="s">
        <v>125</v>
      </c>
      <c r="AU81" s="21" t="s">
        <v>78</v>
      </c>
      <c r="AY81" s="21" t="s">
        <v>122</v>
      </c>
      <c r="BE81" s="209">
        <f>IF(N81="základní",J81,0)</f>
        <v>0</v>
      </c>
      <c r="BF81" s="209">
        <f>IF(N81="snížená",J81,0)</f>
        <v>0</v>
      </c>
      <c r="BG81" s="209">
        <f>IF(N81="zákl. přenesená",J81,0)</f>
        <v>0</v>
      </c>
      <c r="BH81" s="209">
        <f>IF(N81="sníž. přenesená",J81,0)</f>
        <v>0</v>
      </c>
      <c r="BI81" s="209">
        <f>IF(N81="nulová",J81,0)</f>
        <v>0</v>
      </c>
      <c r="BJ81" s="21" t="s">
        <v>78</v>
      </c>
      <c r="BK81" s="209">
        <f>ROUND(I81*H81,2)</f>
        <v>0</v>
      </c>
      <c r="BL81" s="21" t="s">
        <v>960</v>
      </c>
      <c r="BM81" s="21" t="s">
        <v>1597</v>
      </c>
    </row>
    <row r="82" s="1" customFormat="1" ht="153" customHeight="1">
      <c r="B82" s="197"/>
      <c r="C82" s="198" t="s">
        <v>130</v>
      </c>
      <c r="D82" s="198" t="s">
        <v>125</v>
      </c>
      <c r="E82" s="199" t="s">
        <v>1598</v>
      </c>
      <c r="F82" s="200" t="s">
        <v>1599</v>
      </c>
      <c r="G82" s="201" t="s">
        <v>805</v>
      </c>
      <c r="H82" s="202">
        <v>100</v>
      </c>
      <c r="I82" s="203"/>
      <c r="J82" s="204">
        <f>ROUND(I82*H82,2)</f>
        <v>0</v>
      </c>
      <c r="K82" s="200" t="s">
        <v>129</v>
      </c>
      <c r="L82" s="43"/>
      <c r="M82" s="205" t="s">
        <v>5</v>
      </c>
      <c r="N82" s="206" t="s">
        <v>41</v>
      </c>
      <c r="O82" s="4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AR82" s="21" t="s">
        <v>960</v>
      </c>
      <c r="AT82" s="21" t="s">
        <v>125</v>
      </c>
      <c r="AU82" s="21" t="s">
        <v>78</v>
      </c>
      <c r="AY82" s="21" t="s">
        <v>122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21" t="s">
        <v>78</v>
      </c>
      <c r="BK82" s="209">
        <f>ROUND(I82*H82,2)</f>
        <v>0</v>
      </c>
      <c r="BL82" s="21" t="s">
        <v>960</v>
      </c>
      <c r="BM82" s="21" t="s">
        <v>1600</v>
      </c>
    </row>
    <row r="83" s="1" customFormat="1" ht="153" customHeight="1">
      <c r="B83" s="197"/>
      <c r="C83" s="198" t="s">
        <v>123</v>
      </c>
      <c r="D83" s="198" t="s">
        <v>125</v>
      </c>
      <c r="E83" s="199" t="s">
        <v>1601</v>
      </c>
      <c r="F83" s="200" t="s">
        <v>1602</v>
      </c>
      <c r="G83" s="201" t="s">
        <v>805</v>
      </c>
      <c r="H83" s="202">
        <v>100</v>
      </c>
      <c r="I83" s="203"/>
      <c r="J83" s="204">
        <f>ROUND(I83*H83,2)</f>
        <v>0</v>
      </c>
      <c r="K83" s="200" t="s">
        <v>129</v>
      </c>
      <c r="L83" s="43"/>
      <c r="M83" s="205" t="s">
        <v>5</v>
      </c>
      <c r="N83" s="206" t="s">
        <v>41</v>
      </c>
      <c r="O83" s="44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AR83" s="21" t="s">
        <v>960</v>
      </c>
      <c r="AT83" s="21" t="s">
        <v>125</v>
      </c>
      <c r="AU83" s="21" t="s">
        <v>78</v>
      </c>
      <c r="AY83" s="21" t="s">
        <v>122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21" t="s">
        <v>78</v>
      </c>
      <c r="BK83" s="209">
        <f>ROUND(I83*H83,2)</f>
        <v>0</v>
      </c>
      <c r="BL83" s="21" t="s">
        <v>960</v>
      </c>
      <c r="BM83" s="21" t="s">
        <v>1603</v>
      </c>
    </row>
    <row r="84" s="1" customFormat="1" ht="153" customHeight="1">
      <c r="B84" s="197"/>
      <c r="C84" s="198" t="s">
        <v>147</v>
      </c>
      <c r="D84" s="198" t="s">
        <v>125</v>
      </c>
      <c r="E84" s="199" t="s">
        <v>1604</v>
      </c>
      <c r="F84" s="200" t="s">
        <v>1605</v>
      </c>
      <c r="G84" s="201" t="s">
        <v>805</v>
      </c>
      <c r="H84" s="202">
        <v>100</v>
      </c>
      <c r="I84" s="203"/>
      <c r="J84" s="204">
        <f>ROUND(I84*H84,2)</f>
        <v>0</v>
      </c>
      <c r="K84" s="200" t="s">
        <v>129</v>
      </c>
      <c r="L84" s="43"/>
      <c r="M84" s="205" t="s">
        <v>5</v>
      </c>
      <c r="N84" s="206" t="s">
        <v>41</v>
      </c>
      <c r="O84" s="4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AR84" s="21" t="s">
        <v>960</v>
      </c>
      <c r="AT84" s="21" t="s">
        <v>125</v>
      </c>
      <c r="AU84" s="21" t="s">
        <v>78</v>
      </c>
      <c r="AY84" s="21" t="s">
        <v>122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21" t="s">
        <v>78</v>
      </c>
      <c r="BK84" s="209">
        <f>ROUND(I84*H84,2)</f>
        <v>0</v>
      </c>
      <c r="BL84" s="21" t="s">
        <v>960</v>
      </c>
      <c r="BM84" s="21" t="s">
        <v>1606</v>
      </c>
    </row>
    <row r="85" s="1" customFormat="1" ht="153" customHeight="1">
      <c r="B85" s="197"/>
      <c r="C85" s="198" t="s">
        <v>151</v>
      </c>
      <c r="D85" s="198" t="s">
        <v>125</v>
      </c>
      <c r="E85" s="199" t="s">
        <v>1607</v>
      </c>
      <c r="F85" s="200" t="s">
        <v>1608</v>
      </c>
      <c r="G85" s="201" t="s">
        <v>805</v>
      </c>
      <c r="H85" s="202">
        <v>50</v>
      </c>
      <c r="I85" s="203"/>
      <c r="J85" s="204">
        <f>ROUND(I85*H85,2)</f>
        <v>0</v>
      </c>
      <c r="K85" s="200" t="s">
        <v>129</v>
      </c>
      <c r="L85" s="43"/>
      <c r="M85" s="205" t="s">
        <v>5</v>
      </c>
      <c r="N85" s="206" t="s">
        <v>41</v>
      </c>
      <c r="O85" s="4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AR85" s="21" t="s">
        <v>960</v>
      </c>
      <c r="AT85" s="21" t="s">
        <v>125</v>
      </c>
      <c r="AU85" s="21" t="s">
        <v>78</v>
      </c>
      <c r="AY85" s="21" t="s">
        <v>122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21" t="s">
        <v>78</v>
      </c>
      <c r="BK85" s="209">
        <f>ROUND(I85*H85,2)</f>
        <v>0</v>
      </c>
      <c r="BL85" s="21" t="s">
        <v>960</v>
      </c>
      <c r="BM85" s="21" t="s">
        <v>1609</v>
      </c>
    </row>
    <row r="86" s="1" customFormat="1" ht="153" customHeight="1">
      <c r="B86" s="197"/>
      <c r="C86" s="198" t="s">
        <v>155</v>
      </c>
      <c r="D86" s="198" t="s">
        <v>125</v>
      </c>
      <c r="E86" s="199" t="s">
        <v>1610</v>
      </c>
      <c r="F86" s="200" t="s">
        <v>1611</v>
      </c>
      <c r="G86" s="201" t="s">
        <v>805</v>
      </c>
      <c r="H86" s="202">
        <v>50</v>
      </c>
      <c r="I86" s="203"/>
      <c r="J86" s="204">
        <f>ROUND(I86*H86,2)</f>
        <v>0</v>
      </c>
      <c r="K86" s="200" t="s">
        <v>129</v>
      </c>
      <c r="L86" s="43"/>
      <c r="M86" s="205" t="s">
        <v>5</v>
      </c>
      <c r="N86" s="206" t="s">
        <v>41</v>
      </c>
      <c r="O86" s="4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AR86" s="21" t="s">
        <v>960</v>
      </c>
      <c r="AT86" s="21" t="s">
        <v>125</v>
      </c>
      <c r="AU86" s="21" t="s">
        <v>78</v>
      </c>
      <c r="AY86" s="21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21" t="s">
        <v>78</v>
      </c>
      <c r="BK86" s="209">
        <f>ROUND(I86*H86,2)</f>
        <v>0</v>
      </c>
      <c r="BL86" s="21" t="s">
        <v>960</v>
      </c>
      <c r="BM86" s="21" t="s">
        <v>1612</v>
      </c>
    </row>
    <row r="87" s="1" customFormat="1" ht="153" customHeight="1">
      <c r="B87" s="197"/>
      <c r="C87" s="198" t="s">
        <v>159</v>
      </c>
      <c r="D87" s="198" t="s">
        <v>125</v>
      </c>
      <c r="E87" s="199" t="s">
        <v>1613</v>
      </c>
      <c r="F87" s="200" t="s">
        <v>1614</v>
      </c>
      <c r="G87" s="201" t="s">
        <v>805</v>
      </c>
      <c r="H87" s="202">
        <v>50</v>
      </c>
      <c r="I87" s="203"/>
      <c r="J87" s="204">
        <f>ROUND(I87*H87,2)</f>
        <v>0</v>
      </c>
      <c r="K87" s="200" t="s">
        <v>129</v>
      </c>
      <c r="L87" s="43"/>
      <c r="M87" s="205" t="s">
        <v>5</v>
      </c>
      <c r="N87" s="206" t="s">
        <v>41</v>
      </c>
      <c r="O87" s="4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AR87" s="21" t="s">
        <v>960</v>
      </c>
      <c r="AT87" s="21" t="s">
        <v>125</v>
      </c>
      <c r="AU87" s="21" t="s">
        <v>78</v>
      </c>
      <c r="AY87" s="21" t="s">
        <v>122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21" t="s">
        <v>78</v>
      </c>
      <c r="BK87" s="209">
        <f>ROUND(I87*H87,2)</f>
        <v>0</v>
      </c>
      <c r="BL87" s="21" t="s">
        <v>960</v>
      </c>
      <c r="BM87" s="21" t="s">
        <v>1615</v>
      </c>
    </row>
    <row r="88" s="1" customFormat="1" ht="153" customHeight="1">
      <c r="B88" s="197"/>
      <c r="C88" s="198" t="s">
        <v>163</v>
      </c>
      <c r="D88" s="198" t="s">
        <v>125</v>
      </c>
      <c r="E88" s="199" t="s">
        <v>1616</v>
      </c>
      <c r="F88" s="200" t="s">
        <v>1617</v>
      </c>
      <c r="G88" s="201" t="s">
        <v>805</v>
      </c>
      <c r="H88" s="202">
        <v>50</v>
      </c>
      <c r="I88" s="203"/>
      <c r="J88" s="204">
        <f>ROUND(I88*H88,2)</f>
        <v>0</v>
      </c>
      <c r="K88" s="200" t="s">
        <v>129</v>
      </c>
      <c r="L88" s="43"/>
      <c r="M88" s="205" t="s">
        <v>5</v>
      </c>
      <c r="N88" s="206" t="s">
        <v>41</v>
      </c>
      <c r="O88" s="4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AR88" s="21" t="s">
        <v>960</v>
      </c>
      <c r="AT88" s="21" t="s">
        <v>125</v>
      </c>
      <c r="AU88" s="21" t="s">
        <v>78</v>
      </c>
      <c r="AY88" s="21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21" t="s">
        <v>78</v>
      </c>
      <c r="BK88" s="209">
        <f>ROUND(I88*H88,2)</f>
        <v>0</v>
      </c>
      <c r="BL88" s="21" t="s">
        <v>960</v>
      </c>
      <c r="BM88" s="21" t="s">
        <v>1618</v>
      </c>
    </row>
    <row r="89" s="1" customFormat="1" ht="153" customHeight="1">
      <c r="B89" s="197"/>
      <c r="C89" s="198" t="s">
        <v>167</v>
      </c>
      <c r="D89" s="198" t="s">
        <v>125</v>
      </c>
      <c r="E89" s="199" t="s">
        <v>1619</v>
      </c>
      <c r="F89" s="200" t="s">
        <v>1620</v>
      </c>
      <c r="G89" s="201" t="s">
        <v>805</v>
      </c>
      <c r="H89" s="202">
        <v>50</v>
      </c>
      <c r="I89" s="203"/>
      <c r="J89" s="204">
        <f>ROUND(I89*H89,2)</f>
        <v>0</v>
      </c>
      <c r="K89" s="200" t="s">
        <v>129</v>
      </c>
      <c r="L89" s="43"/>
      <c r="M89" s="205" t="s">
        <v>5</v>
      </c>
      <c r="N89" s="206" t="s">
        <v>41</v>
      </c>
      <c r="O89" s="4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21" t="s">
        <v>960</v>
      </c>
      <c r="AT89" s="21" t="s">
        <v>125</v>
      </c>
      <c r="AU89" s="21" t="s">
        <v>78</v>
      </c>
      <c r="AY89" s="21" t="s">
        <v>122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21" t="s">
        <v>78</v>
      </c>
      <c r="BK89" s="209">
        <f>ROUND(I89*H89,2)</f>
        <v>0</v>
      </c>
      <c r="BL89" s="21" t="s">
        <v>960</v>
      </c>
      <c r="BM89" s="21" t="s">
        <v>1621</v>
      </c>
    </row>
    <row r="90" s="1" customFormat="1" ht="165.75" customHeight="1">
      <c r="B90" s="197"/>
      <c r="C90" s="198" t="s">
        <v>172</v>
      </c>
      <c r="D90" s="198" t="s">
        <v>125</v>
      </c>
      <c r="E90" s="199" t="s">
        <v>1622</v>
      </c>
      <c r="F90" s="200" t="s">
        <v>1623</v>
      </c>
      <c r="G90" s="201" t="s">
        <v>805</v>
      </c>
      <c r="H90" s="202">
        <v>50</v>
      </c>
      <c r="I90" s="203"/>
      <c r="J90" s="204">
        <f>ROUND(I90*H90,2)</f>
        <v>0</v>
      </c>
      <c r="K90" s="200" t="s">
        <v>129</v>
      </c>
      <c r="L90" s="43"/>
      <c r="M90" s="205" t="s">
        <v>5</v>
      </c>
      <c r="N90" s="206" t="s">
        <v>41</v>
      </c>
      <c r="O90" s="4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21" t="s">
        <v>960</v>
      </c>
      <c r="AT90" s="21" t="s">
        <v>125</v>
      </c>
      <c r="AU90" s="21" t="s">
        <v>78</v>
      </c>
      <c r="AY90" s="21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21" t="s">
        <v>78</v>
      </c>
      <c r="BK90" s="209">
        <f>ROUND(I90*H90,2)</f>
        <v>0</v>
      </c>
      <c r="BL90" s="21" t="s">
        <v>960</v>
      </c>
      <c r="BM90" s="21" t="s">
        <v>1624</v>
      </c>
    </row>
    <row r="91" s="1" customFormat="1" ht="63.75" customHeight="1">
      <c r="B91" s="197"/>
      <c r="C91" s="198" t="s">
        <v>176</v>
      </c>
      <c r="D91" s="198" t="s">
        <v>125</v>
      </c>
      <c r="E91" s="199" t="s">
        <v>1625</v>
      </c>
      <c r="F91" s="200" t="s">
        <v>1626</v>
      </c>
      <c r="G91" s="201" t="s">
        <v>805</v>
      </c>
      <c r="H91" s="202">
        <v>100</v>
      </c>
      <c r="I91" s="203"/>
      <c r="J91" s="204">
        <f>ROUND(I91*H91,2)</f>
        <v>0</v>
      </c>
      <c r="K91" s="200" t="s">
        <v>129</v>
      </c>
      <c r="L91" s="43"/>
      <c r="M91" s="205" t="s">
        <v>5</v>
      </c>
      <c r="N91" s="206" t="s">
        <v>41</v>
      </c>
      <c r="O91" s="4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21" t="s">
        <v>960</v>
      </c>
      <c r="AT91" s="21" t="s">
        <v>125</v>
      </c>
      <c r="AU91" s="21" t="s">
        <v>78</v>
      </c>
      <c r="AY91" s="21" t="s">
        <v>122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21" t="s">
        <v>78</v>
      </c>
      <c r="BK91" s="209">
        <f>ROUND(I91*H91,2)</f>
        <v>0</v>
      </c>
      <c r="BL91" s="21" t="s">
        <v>960</v>
      </c>
      <c r="BM91" s="21" t="s">
        <v>1627</v>
      </c>
    </row>
    <row r="92" s="1" customFormat="1" ht="63.75" customHeight="1">
      <c r="B92" s="197"/>
      <c r="C92" s="198" t="s">
        <v>180</v>
      </c>
      <c r="D92" s="198" t="s">
        <v>125</v>
      </c>
      <c r="E92" s="199" t="s">
        <v>1628</v>
      </c>
      <c r="F92" s="200" t="s">
        <v>1629</v>
      </c>
      <c r="G92" s="201" t="s">
        <v>805</v>
      </c>
      <c r="H92" s="202">
        <v>100</v>
      </c>
      <c r="I92" s="203"/>
      <c r="J92" s="204">
        <f>ROUND(I92*H92,2)</f>
        <v>0</v>
      </c>
      <c r="K92" s="200" t="s">
        <v>129</v>
      </c>
      <c r="L92" s="43"/>
      <c r="M92" s="205" t="s">
        <v>5</v>
      </c>
      <c r="N92" s="206" t="s">
        <v>41</v>
      </c>
      <c r="O92" s="4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AR92" s="21" t="s">
        <v>960</v>
      </c>
      <c r="AT92" s="21" t="s">
        <v>125</v>
      </c>
      <c r="AU92" s="21" t="s">
        <v>78</v>
      </c>
      <c r="AY92" s="21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21" t="s">
        <v>78</v>
      </c>
      <c r="BK92" s="209">
        <f>ROUND(I92*H92,2)</f>
        <v>0</v>
      </c>
      <c r="BL92" s="21" t="s">
        <v>960</v>
      </c>
      <c r="BM92" s="21" t="s">
        <v>1630</v>
      </c>
    </row>
    <row r="93" s="1" customFormat="1" ht="76.5" customHeight="1">
      <c r="B93" s="197"/>
      <c r="C93" s="198" t="s">
        <v>11</v>
      </c>
      <c r="D93" s="198" t="s">
        <v>125</v>
      </c>
      <c r="E93" s="199" t="s">
        <v>1631</v>
      </c>
      <c r="F93" s="200" t="s">
        <v>1632</v>
      </c>
      <c r="G93" s="201" t="s">
        <v>229</v>
      </c>
      <c r="H93" s="202">
        <v>10</v>
      </c>
      <c r="I93" s="203"/>
      <c r="J93" s="204">
        <f>ROUND(I93*H93,2)</f>
        <v>0</v>
      </c>
      <c r="K93" s="200" t="s">
        <v>129</v>
      </c>
      <c r="L93" s="43"/>
      <c r="M93" s="205" t="s">
        <v>5</v>
      </c>
      <c r="N93" s="206" t="s">
        <v>41</v>
      </c>
      <c r="O93" s="4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21" t="s">
        <v>960</v>
      </c>
      <c r="AT93" s="21" t="s">
        <v>125</v>
      </c>
      <c r="AU93" s="21" t="s">
        <v>78</v>
      </c>
      <c r="AY93" s="21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21" t="s">
        <v>78</v>
      </c>
      <c r="BK93" s="209">
        <f>ROUND(I93*H93,2)</f>
        <v>0</v>
      </c>
      <c r="BL93" s="21" t="s">
        <v>960</v>
      </c>
      <c r="BM93" s="21" t="s">
        <v>1633</v>
      </c>
    </row>
    <row r="94" s="1" customFormat="1" ht="76.5" customHeight="1">
      <c r="B94" s="197"/>
      <c r="C94" s="198" t="s">
        <v>187</v>
      </c>
      <c r="D94" s="198" t="s">
        <v>125</v>
      </c>
      <c r="E94" s="199" t="s">
        <v>1634</v>
      </c>
      <c r="F94" s="200" t="s">
        <v>1635</v>
      </c>
      <c r="G94" s="201" t="s">
        <v>229</v>
      </c>
      <c r="H94" s="202">
        <v>10</v>
      </c>
      <c r="I94" s="203"/>
      <c r="J94" s="204">
        <f>ROUND(I94*H94,2)</f>
        <v>0</v>
      </c>
      <c r="K94" s="200" t="s">
        <v>129</v>
      </c>
      <c r="L94" s="43"/>
      <c r="M94" s="205" t="s">
        <v>5</v>
      </c>
      <c r="N94" s="206" t="s">
        <v>41</v>
      </c>
      <c r="O94" s="4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21" t="s">
        <v>960</v>
      </c>
      <c r="AT94" s="21" t="s">
        <v>125</v>
      </c>
      <c r="AU94" s="21" t="s">
        <v>78</v>
      </c>
      <c r="AY94" s="21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1" t="s">
        <v>78</v>
      </c>
      <c r="BK94" s="209">
        <f>ROUND(I94*H94,2)</f>
        <v>0</v>
      </c>
      <c r="BL94" s="21" t="s">
        <v>960</v>
      </c>
      <c r="BM94" s="21" t="s">
        <v>1636</v>
      </c>
    </row>
    <row r="95" s="1" customFormat="1" ht="76.5" customHeight="1">
      <c r="B95" s="197"/>
      <c r="C95" s="198" t="s">
        <v>191</v>
      </c>
      <c r="D95" s="198" t="s">
        <v>125</v>
      </c>
      <c r="E95" s="199" t="s">
        <v>1637</v>
      </c>
      <c r="F95" s="200" t="s">
        <v>1638</v>
      </c>
      <c r="G95" s="201" t="s">
        <v>229</v>
      </c>
      <c r="H95" s="202">
        <v>10</v>
      </c>
      <c r="I95" s="203"/>
      <c r="J95" s="204">
        <f>ROUND(I95*H95,2)</f>
        <v>0</v>
      </c>
      <c r="K95" s="200" t="s">
        <v>129</v>
      </c>
      <c r="L95" s="43"/>
      <c r="M95" s="205" t="s">
        <v>5</v>
      </c>
      <c r="N95" s="206" t="s">
        <v>41</v>
      </c>
      <c r="O95" s="4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21" t="s">
        <v>960</v>
      </c>
      <c r="AT95" s="21" t="s">
        <v>125</v>
      </c>
      <c r="AU95" s="21" t="s">
        <v>78</v>
      </c>
      <c r="AY95" s="21" t="s">
        <v>122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21" t="s">
        <v>78</v>
      </c>
      <c r="BK95" s="209">
        <f>ROUND(I95*H95,2)</f>
        <v>0</v>
      </c>
      <c r="BL95" s="21" t="s">
        <v>960</v>
      </c>
      <c r="BM95" s="21" t="s">
        <v>1639</v>
      </c>
    </row>
    <row r="96" s="1" customFormat="1" ht="76.5" customHeight="1">
      <c r="B96" s="197"/>
      <c r="C96" s="198" t="s">
        <v>195</v>
      </c>
      <c r="D96" s="198" t="s">
        <v>125</v>
      </c>
      <c r="E96" s="199" t="s">
        <v>1640</v>
      </c>
      <c r="F96" s="200" t="s">
        <v>1641</v>
      </c>
      <c r="G96" s="201" t="s">
        <v>229</v>
      </c>
      <c r="H96" s="202">
        <v>10</v>
      </c>
      <c r="I96" s="203"/>
      <c r="J96" s="204">
        <f>ROUND(I96*H96,2)</f>
        <v>0</v>
      </c>
      <c r="K96" s="200" t="s">
        <v>129</v>
      </c>
      <c r="L96" s="43"/>
      <c r="M96" s="205" t="s">
        <v>5</v>
      </c>
      <c r="N96" s="206" t="s">
        <v>41</v>
      </c>
      <c r="O96" s="4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21" t="s">
        <v>960</v>
      </c>
      <c r="AT96" s="21" t="s">
        <v>125</v>
      </c>
      <c r="AU96" s="21" t="s">
        <v>78</v>
      </c>
      <c r="AY96" s="21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21" t="s">
        <v>78</v>
      </c>
      <c r="BK96" s="209">
        <f>ROUND(I96*H96,2)</f>
        <v>0</v>
      </c>
      <c r="BL96" s="21" t="s">
        <v>960</v>
      </c>
      <c r="BM96" s="21" t="s">
        <v>1642</v>
      </c>
    </row>
    <row r="97" s="1" customFormat="1" ht="25.5" customHeight="1">
      <c r="B97" s="197"/>
      <c r="C97" s="198" t="s">
        <v>199</v>
      </c>
      <c r="D97" s="198" t="s">
        <v>125</v>
      </c>
      <c r="E97" s="199" t="s">
        <v>1643</v>
      </c>
      <c r="F97" s="200" t="s">
        <v>1644</v>
      </c>
      <c r="G97" s="201" t="s">
        <v>805</v>
      </c>
      <c r="H97" s="202">
        <v>200</v>
      </c>
      <c r="I97" s="203"/>
      <c r="J97" s="204">
        <f>ROUND(I97*H97,2)</f>
        <v>0</v>
      </c>
      <c r="K97" s="200" t="s">
        <v>129</v>
      </c>
      <c r="L97" s="43"/>
      <c r="M97" s="205" t="s">
        <v>5</v>
      </c>
      <c r="N97" s="206" t="s">
        <v>41</v>
      </c>
      <c r="O97" s="4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AR97" s="21" t="s">
        <v>960</v>
      </c>
      <c r="AT97" s="21" t="s">
        <v>125</v>
      </c>
      <c r="AU97" s="21" t="s">
        <v>78</v>
      </c>
      <c r="AY97" s="21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1" t="s">
        <v>78</v>
      </c>
      <c r="BK97" s="209">
        <f>ROUND(I97*H97,2)</f>
        <v>0</v>
      </c>
      <c r="BL97" s="21" t="s">
        <v>960</v>
      </c>
      <c r="BM97" s="21" t="s">
        <v>1645</v>
      </c>
    </row>
    <row r="98" s="1" customFormat="1" ht="38.25" customHeight="1">
      <c r="B98" s="197"/>
      <c r="C98" s="198" t="s">
        <v>203</v>
      </c>
      <c r="D98" s="198" t="s">
        <v>125</v>
      </c>
      <c r="E98" s="199" t="s">
        <v>1646</v>
      </c>
      <c r="F98" s="200" t="s">
        <v>1647</v>
      </c>
      <c r="G98" s="201" t="s">
        <v>805</v>
      </c>
      <c r="H98" s="202">
        <v>200</v>
      </c>
      <c r="I98" s="203"/>
      <c r="J98" s="204">
        <f>ROUND(I98*H98,2)</f>
        <v>0</v>
      </c>
      <c r="K98" s="200" t="s">
        <v>129</v>
      </c>
      <c r="L98" s="43"/>
      <c r="M98" s="205" t="s">
        <v>5</v>
      </c>
      <c r="N98" s="206" t="s">
        <v>41</v>
      </c>
      <c r="O98" s="4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21" t="s">
        <v>960</v>
      </c>
      <c r="AT98" s="21" t="s">
        <v>125</v>
      </c>
      <c r="AU98" s="21" t="s">
        <v>78</v>
      </c>
      <c r="AY98" s="21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21" t="s">
        <v>78</v>
      </c>
      <c r="BK98" s="209">
        <f>ROUND(I98*H98,2)</f>
        <v>0</v>
      </c>
      <c r="BL98" s="21" t="s">
        <v>960</v>
      </c>
      <c r="BM98" s="21" t="s">
        <v>1648</v>
      </c>
    </row>
    <row r="99" s="1" customFormat="1" ht="25.5" customHeight="1">
      <c r="B99" s="197"/>
      <c r="C99" s="198" t="s">
        <v>10</v>
      </c>
      <c r="D99" s="198" t="s">
        <v>125</v>
      </c>
      <c r="E99" s="199" t="s">
        <v>1649</v>
      </c>
      <c r="F99" s="200" t="s">
        <v>1650</v>
      </c>
      <c r="G99" s="201" t="s">
        <v>805</v>
      </c>
      <c r="H99" s="202">
        <v>200</v>
      </c>
      <c r="I99" s="203"/>
      <c r="J99" s="204">
        <f>ROUND(I99*H99,2)</f>
        <v>0</v>
      </c>
      <c r="K99" s="200" t="s">
        <v>129</v>
      </c>
      <c r="L99" s="43"/>
      <c r="M99" s="205" t="s">
        <v>5</v>
      </c>
      <c r="N99" s="206" t="s">
        <v>41</v>
      </c>
      <c r="O99" s="4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AR99" s="21" t="s">
        <v>960</v>
      </c>
      <c r="AT99" s="21" t="s">
        <v>125</v>
      </c>
      <c r="AU99" s="21" t="s">
        <v>78</v>
      </c>
      <c r="AY99" s="21" t="s">
        <v>122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21" t="s">
        <v>78</v>
      </c>
      <c r="BK99" s="209">
        <f>ROUND(I99*H99,2)</f>
        <v>0</v>
      </c>
      <c r="BL99" s="21" t="s">
        <v>960</v>
      </c>
      <c r="BM99" s="21" t="s">
        <v>1651</v>
      </c>
    </row>
    <row r="100" s="1" customFormat="1" ht="25.5" customHeight="1">
      <c r="B100" s="197"/>
      <c r="C100" s="198" t="s">
        <v>210</v>
      </c>
      <c r="D100" s="198" t="s">
        <v>125</v>
      </c>
      <c r="E100" s="199" t="s">
        <v>1652</v>
      </c>
      <c r="F100" s="200" t="s">
        <v>1653</v>
      </c>
      <c r="G100" s="201" t="s">
        <v>805</v>
      </c>
      <c r="H100" s="202">
        <v>10</v>
      </c>
      <c r="I100" s="203"/>
      <c r="J100" s="204">
        <f>ROUND(I100*H100,2)</f>
        <v>0</v>
      </c>
      <c r="K100" s="200" t="s">
        <v>129</v>
      </c>
      <c r="L100" s="43"/>
      <c r="M100" s="205" t="s">
        <v>5</v>
      </c>
      <c r="N100" s="206" t="s">
        <v>41</v>
      </c>
      <c r="O100" s="4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21" t="s">
        <v>960</v>
      </c>
      <c r="AT100" s="21" t="s">
        <v>125</v>
      </c>
      <c r="AU100" s="21" t="s">
        <v>78</v>
      </c>
      <c r="AY100" s="21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1" t="s">
        <v>78</v>
      </c>
      <c r="BK100" s="209">
        <f>ROUND(I100*H100,2)</f>
        <v>0</v>
      </c>
      <c r="BL100" s="21" t="s">
        <v>960</v>
      </c>
      <c r="BM100" s="21" t="s">
        <v>1654</v>
      </c>
    </row>
    <row r="101" s="1" customFormat="1" ht="25.5" customHeight="1">
      <c r="B101" s="197"/>
      <c r="C101" s="198" t="s">
        <v>214</v>
      </c>
      <c r="D101" s="198" t="s">
        <v>125</v>
      </c>
      <c r="E101" s="199" t="s">
        <v>1655</v>
      </c>
      <c r="F101" s="200" t="s">
        <v>1656</v>
      </c>
      <c r="G101" s="201" t="s">
        <v>805</v>
      </c>
      <c r="H101" s="202">
        <v>200</v>
      </c>
      <c r="I101" s="203"/>
      <c r="J101" s="204">
        <f>ROUND(I101*H101,2)</f>
        <v>0</v>
      </c>
      <c r="K101" s="200" t="s">
        <v>129</v>
      </c>
      <c r="L101" s="43"/>
      <c r="M101" s="205" t="s">
        <v>5</v>
      </c>
      <c r="N101" s="210" t="s">
        <v>41</v>
      </c>
      <c r="O101" s="211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1" t="s">
        <v>960</v>
      </c>
      <c r="AT101" s="21" t="s">
        <v>125</v>
      </c>
      <c r="AU101" s="21" t="s">
        <v>78</v>
      </c>
      <c r="AY101" s="21" t="s">
        <v>122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21" t="s">
        <v>78</v>
      </c>
      <c r="BK101" s="209">
        <f>ROUND(I101*H101,2)</f>
        <v>0</v>
      </c>
      <c r="BL101" s="21" t="s">
        <v>960</v>
      </c>
      <c r="BM101" s="21" t="s">
        <v>1657</v>
      </c>
    </row>
    <row r="102" s="1" customFormat="1" ht="6.96" customHeight="1">
      <c r="B102" s="64"/>
      <c r="C102" s="65"/>
      <c r="D102" s="65"/>
      <c r="E102" s="65"/>
      <c r="F102" s="65"/>
      <c r="G102" s="65"/>
      <c r="H102" s="65"/>
      <c r="I102" s="149"/>
      <c r="J102" s="65"/>
      <c r="K102" s="65"/>
      <c r="L102" s="43"/>
    </row>
  </sheetData>
  <autoFilter ref="C76:K101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25" customWidth="1"/>
    <col min="2" max="2" width="1.664063" style="225" customWidth="1"/>
    <col min="3" max="4" width="5" style="225" customWidth="1"/>
    <col min="5" max="5" width="11.67" style="225" customWidth="1"/>
    <col min="6" max="6" width="9.17" style="225" customWidth="1"/>
    <col min="7" max="7" width="5" style="225" customWidth="1"/>
    <col min="8" max="8" width="77.83" style="225" customWidth="1"/>
    <col min="9" max="10" width="20" style="225" customWidth="1"/>
    <col min="11" max="11" width="1.664063" style="225" customWidth="1"/>
  </cols>
  <sheetData>
    <row r="1" ht="37.5" customHeight="1"/>
    <row r="2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="11" customFormat="1" ht="45" customHeight="1">
      <c r="B3" s="229"/>
      <c r="C3" s="230" t="s">
        <v>1658</v>
      </c>
      <c r="D3" s="230"/>
      <c r="E3" s="230"/>
      <c r="F3" s="230"/>
      <c r="G3" s="230"/>
      <c r="H3" s="230"/>
      <c r="I3" s="230"/>
      <c r="J3" s="230"/>
      <c r="K3" s="231"/>
    </row>
    <row r="4" ht="25.5" customHeight="1">
      <c r="B4" s="232"/>
      <c r="C4" s="233" t="s">
        <v>1659</v>
      </c>
      <c r="D4" s="233"/>
      <c r="E4" s="233"/>
      <c r="F4" s="233"/>
      <c r="G4" s="233"/>
      <c r="H4" s="233"/>
      <c r="I4" s="233"/>
      <c r="J4" s="233"/>
      <c r="K4" s="234"/>
    </row>
    <row r="5" ht="5.25" customHeight="1">
      <c r="B5" s="232"/>
      <c r="C5" s="235"/>
      <c r="D5" s="235"/>
      <c r="E5" s="235"/>
      <c r="F5" s="235"/>
      <c r="G5" s="235"/>
      <c r="H5" s="235"/>
      <c r="I5" s="235"/>
      <c r="J5" s="235"/>
      <c r="K5" s="234"/>
    </row>
    <row r="6" ht="15" customHeight="1">
      <c r="B6" s="232"/>
      <c r="C6" s="236" t="s">
        <v>1660</v>
      </c>
      <c r="D6" s="236"/>
      <c r="E6" s="236"/>
      <c r="F6" s="236"/>
      <c r="G6" s="236"/>
      <c r="H6" s="236"/>
      <c r="I6" s="236"/>
      <c r="J6" s="236"/>
      <c r="K6" s="234"/>
    </row>
    <row r="7" ht="15" customHeight="1">
      <c r="B7" s="237"/>
      <c r="C7" s="236" t="s">
        <v>1661</v>
      </c>
      <c r="D7" s="236"/>
      <c r="E7" s="236"/>
      <c r="F7" s="236"/>
      <c r="G7" s="236"/>
      <c r="H7" s="236"/>
      <c r="I7" s="236"/>
      <c r="J7" s="236"/>
      <c r="K7" s="234"/>
    </row>
    <row r="8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ht="15" customHeight="1">
      <c r="B9" s="237"/>
      <c r="C9" s="236" t="s">
        <v>1662</v>
      </c>
      <c r="D9" s="236"/>
      <c r="E9" s="236"/>
      <c r="F9" s="236"/>
      <c r="G9" s="236"/>
      <c r="H9" s="236"/>
      <c r="I9" s="236"/>
      <c r="J9" s="236"/>
      <c r="K9" s="234"/>
    </row>
    <row r="10" ht="15" customHeight="1">
      <c r="B10" s="237"/>
      <c r="C10" s="236"/>
      <c r="D10" s="236" t="s">
        <v>1663</v>
      </c>
      <c r="E10" s="236"/>
      <c r="F10" s="236"/>
      <c r="G10" s="236"/>
      <c r="H10" s="236"/>
      <c r="I10" s="236"/>
      <c r="J10" s="236"/>
      <c r="K10" s="234"/>
    </row>
    <row r="11" ht="15" customHeight="1">
      <c r="B11" s="237"/>
      <c r="C11" s="238"/>
      <c r="D11" s="236" t="s">
        <v>1664</v>
      </c>
      <c r="E11" s="236"/>
      <c r="F11" s="236"/>
      <c r="G11" s="236"/>
      <c r="H11" s="236"/>
      <c r="I11" s="236"/>
      <c r="J11" s="236"/>
      <c r="K11" s="234"/>
    </row>
    <row r="12" ht="12.75" customHeight="1">
      <c r="B12" s="237"/>
      <c r="C12" s="238"/>
      <c r="D12" s="238"/>
      <c r="E12" s="238"/>
      <c r="F12" s="238"/>
      <c r="G12" s="238"/>
      <c r="H12" s="238"/>
      <c r="I12" s="238"/>
      <c r="J12" s="238"/>
      <c r="K12" s="234"/>
    </row>
    <row r="13" ht="15" customHeight="1">
      <c r="B13" s="237"/>
      <c r="C13" s="238"/>
      <c r="D13" s="236" t="s">
        <v>1665</v>
      </c>
      <c r="E13" s="236"/>
      <c r="F13" s="236"/>
      <c r="G13" s="236"/>
      <c r="H13" s="236"/>
      <c r="I13" s="236"/>
      <c r="J13" s="236"/>
      <c r="K13" s="234"/>
    </row>
    <row r="14" ht="15" customHeight="1">
      <c r="B14" s="237"/>
      <c r="C14" s="238"/>
      <c r="D14" s="236" t="s">
        <v>1666</v>
      </c>
      <c r="E14" s="236"/>
      <c r="F14" s="236"/>
      <c r="G14" s="236"/>
      <c r="H14" s="236"/>
      <c r="I14" s="236"/>
      <c r="J14" s="236"/>
      <c r="K14" s="234"/>
    </row>
    <row r="15" ht="15" customHeight="1">
      <c r="B15" s="237"/>
      <c r="C15" s="238"/>
      <c r="D15" s="236" t="s">
        <v>1667</v>
      </c>
      <c r="E15" s="236"/>
      <c r="F15" s="236"/>
      <c r="G15" s="236"/>
      <c r="H15" s="236"/>
      <c r="I15" s="236"/>
      <c r="J15" s="236"/>
      <c r="K15" s="234"/>
    </row>
    <row r="16" ht="15" customHeight="1">
      <c r="B16" s="237"/>
      <c r="C16" s="238"/>
      <c r="D16" s="238"/>
      <c r="E16" s="239" t="s">
        <v>77</v>
      </c>
      <c r="F16" s="236" t="s">
        <v>1668</v>
      </c>
      <c r="G16" s="236"/>
      <c r="H16" s="236"/>
      <c r="I16" s="236"/>
      <c r="J16" s="236"/>
      <c r="K16" s="234"/>
    </row>
    <row r="17" ht="15" customHeight="1">
      <c r="B17" s="237"/>
      <c r="C17" s="238"/>
      <c r="D17" s="238"/>
      <c r="E17" s="239" t="s">
        <v>1669</v>
      </c>
      <c r="F17" s="236" t="s">
        <v>1670</v>
      </c>
      <c r="G17" s="236"/>
      <c r="H17" s="236"/>
      <c r="I17" s="236"/>
      <c r="J17" s="236"/>
      <c r="K17" s="234"/>
    </row>
    <row r="18" ht="15" customHeight="1">
      <c r="B18" s="237"/>
      <c r="C18" s="238"/>
      <c r="D18" s="238"/>
      <c r="E18" s="239" t="s">
        <v>1671</v>
      </c>
      <c r="F18" s="236" t="s">
        <v>1672</v>
      </c>
      <c r="G18" s="236"/>
      <c r="H18" s="236"/>
      <c r="I18" s="236"/>
      <c r="J18" s="236"/>
      <c r="K18" s="234"/>
    </row>
    <row r="19" ht="15" customHeight="1">
      <c r="B19" s="237"/>
      <c r="C19" s="238"/>
      <c r="D19" s="238"/>
      <c r="E19" s="239" t="s">
        <v>1673</v>
      </c>
      <c r="F19" s="236" t="s">
        <v>1674</v>
      </c>
      <c r="G19" s="236"/>
      <c r="H19" s="236"/>
      <c r="I19" s="236"/>
      <c r="J19" s="236"/>
      <c r="K19" s="234"/>
    </row>
    <row r="20" ht="15" customHeight="1">
      <c r="B20" s="237"/>
      <c r="C20" s="238"/>
      <c r="D20" s="238"/>
      <c r="E20" s="239" t="s">
        <v>955</v>
      </c>
      <c r="F20" s="236" t="s">
        <v>956</v>
      </c>
      <c r="G20" s="236"/>
      <c r="H20" s="236"/>
      <c r="I20" s="236"/>
      <c r="J20" s="236"/>
      <c r="K20" s="234"/>
    </row>
    <row r="21" ht="15" customHeight="1">
      <c r="B21" s="237"/>
      <c r="C21" s="238"/>
      <c r="D21" s="238"/>
      <c r="E21" s="239" t="s">
        <v>1675</v>
      </c>
      <c r="F21" s="236" t="s">
        <v>1676</v>
      </c>
      <c r="G21" s="236"/>
      <c r="H21" s="236"/>
      <c r="I21" s="236"/>
      <c r="J21" s="236"/>
      <c r="K21" s="234"/>
    </row>
    <row r="22" ht="12.75" customHeight="1">
      <c r="B22" s="237"/>
      <c r="C22" s="238"/>
      <c r="D22" s="238"/>
      <c r="E22" s="238"/>
      <c r="F22" s="238"/>
      <c r="G22" s="238"/>
      <c r="H22" s="238"/>
      <c r="I22" s="238"/>
      <c r="J22" s="238"/>
      <c r="K22" s="234"/>
    </row>
    <row r="23" ht="15" customHeight="1">
      <c r="B23" s="237"/>
      <c r="C23" s="236" t="s">
        <v>1677</v>
      </c>
      <c r="D23" s="236"/>
      <c r="E23" s="236"/>
      <c r="F23" s="236"/>
      <c r="G23" s="236"/>
      <c r="H23" s="236"/>
      <c r="I23" s="236"/>
      <c r="J23" s="236"/>
      <c r="K23" s="234"/>
    </row>
    <row r="24" ht="15" customHeight="1">
      <c r="B24" s="237"/>
      <c r="C24" s="236" t="s">
        <v>1678</v>
      </c>
      <c r="D24" s="236"/>
      <c r="E24" s="236"/>
      <c r="F24" s="236"/>
      <c r="G24" s="236"/>
      <c r="H24" s="236"/>
      <c r="I24" s="236"/>
      <c r="J24" s="236"/>
      <c r="K24" s="234"/>
    </row>
    <row r="25" ht="15" customHeight="1">
      <c r="B25" s="237"/>
      <c r="C25" s="236"/>
      <c r="D25" s="236" t="s">
        <v>1679</v>
      </c>
      <c r="E25" s="236"/>
      <c r="F25" s="236"/>
      <c r="G25" s="236"/>
      <c r="H25" s="236"/>
      <c r="I25" s="236"/>
      <c r="J25" s="236"/>
      <c r="K25" s="234"/>
    </row>
    <row r="26" ht="15" customHeight="1">
      <c r="B26" s="237"/>
      <c r="C26" s="238"/>
      <c r="D26" s="236" t="s">
        <v>1680</v>
      </c>
      <c r="E26" s="236"/>
      <c r="F26" s="236"/>
      <c r="G26" s="236"/>
      <c r="H26" s="236"/>
      <c r="I26" s="236"/>
      <c r="J26" s="236"/>
      <c r="K26" s="234"/>
    </row>
    <row r="27" ht="12.75" customHeight="1">
      <c r="B27" s="237"/>
      <c r="C27" s="238"/>
      <c r="D27" s="238"/>
      <c r="E27" s="238"/>
      <c r="F27" s="238"/>
      <c r="G27" s="238"/>
      <c r="H27" s="238"/>
      <c r="I27" s="238"/>
      <c r="J27" s="238"/>
      <c r="K27" s="234"/>
    </row>
    <row r="28" ht="15" customHeight="1">
      <c r="B28" s="237"/>
      <c r="C28" s="238"/>
      <c r="D28" s="236" t="s">
        <v>1681</v>
      </c>
      <c r="E28" s="236"/>
      <c r="F28" s="236"/>
      <c r="G28" s="236"/>
      <c r="H28" s="236"/>
      <c r="I28" s="236"/>
      <c r="J28" s="236"/>
      <c r="K28" s="234"/>
    </row>
    <row r="29" ht="15" customHeight="1">
      <c r="B29" s="237"/>
      <c r="C29" s="238"/>
      <c r="D29" s="236" t="s">
        <v>1682</v>
      </c>
      <c r="E29" s="236"/>
      <c r="F29" s="236"/>
      <c r="G29" s="236"/>
      <c r="H29" s="236"/>
      <c r="I29" s="236"/>
      <c r="J29" s="236"/>
      <c r="K29" s="234"/>
    </row>
    <row r="30" ht="12.75" customHeight="1">
      <c r="B30" s="237"/>
      <c r="C30" s="238"/>
      <c r="D30" s="238"/>
      <c r="E30" s="238"/>
      <c r="F30" s="238"/>
      <c r="G30" s="238"/>
      <c r="H30" s="238"/>
      <c r="I30" s="238"/>
      <c r="J30" s="238"/>
      <c r="K30" s="234"/>
    </row>
    <row r="31" ht="15" customHeight="1">
      <c r="B31" s="237"/>
      <c r="C31" s="238"/>
      <c r="D31" s="236" t="s">
        <v>1683</v>
      </c>
      <c r="E31" s="236"/>
      <c r="F31" s="236"/>
      <c r="G31" s="236"/>
      <c r="H31" s="236"/>
      <c r="I31" s="236"/>
      <c r="J31" s="236"/>
      <c r="K31" s="234"/>
    </row>
    <row r="32" ht="15" customHeight="1">
      <c r="B32" s="237"/>
      <c r="C32" s="238"/>
      <c r="D32" s="236" t="s">
        <v>1684</v>
      </c>
      <c r="E32" s="236"/>
      <c r="F32" s="236"/>
      <c r="G32" s="236"/>
      <c r="H32" s="236"/>
      <c r="I32" s="236"/>
      <c r="J32" s="236"/>
      <c r="K32" s="234"/>
    </row>
    <row r="33" ht="15" customHeight="1">
      <c r="B33" s="237"/>
      <c r="C33" s="238"/>
      <c r="D33" s="236" t="s">
        <v>1685</v>
      </c>
      <c r="E33" s="236"/>
      <c r="F33" s="236"/>
      <c r="G33" s="236"/>
      <c r="H33" s="236"/>
      <c r="I33" s="236"/>
      <c r="J33" s="236"/>
      <c r="K33" s="234"/>
    </row>
    <row r="34" ht="15" customHeight="1">
      <c r="B34" s="237"/>
      <c r="C34" s="238"/>
      <c r="D34" s="236"/>
      <c r="E34" s="240" t="s">
        <v>107</v>
      </c>
      <c r="F34" s="236"/>
      <c r="G34" s="236" t="s">
        <v>1686</v>
      </c>
      <c r="H34" s="236"/>
      <c r="I34" s="236"/>
      <c r="J34" s="236"/>
      <c r="K34" s="234"/>
    </row>
    <row r="35" ht="30.75" customHeight="1">
      <c r="B35" s="237"/>
      <c r="C35" s="238"/>
      <c r="D35" s="236"/>
      <c r="E35" s="240" t="s">
        <v>1687</v>
      </c>
      <c r="F35" s="236"/>
      <c r="G35" s="236" t="s">
        <v>1688</v>
      </c>
      <c r="H35" s="236"/>
      <c r="I35" s="236"/>
      <c r="J35" s="236"/>
      <c r="K35" s="234"/>
    </row>
    <row r="36" ht="15" customHeight="1">
      <c r="B36" s="237"/>
      <c r="C36" s="238"/>
      <c r="D36" s="236"/>
      <c r="E36" s="240" t="s">
        <v>51</v>
      </c>
      <c r="F36" s="236"/>
      <c r="G36" s="236" t="s">
        <v>1689</v>
      </c>
      <c r="H36" s="236"/>
      <c r="I36" s="236"/>
      <c r="J36" s="236"/>
      <c r="K36" s="234"/>
    </row>
    <row r="37" ht="15" customHeight="1">
      <c r="B37" s="237"/>
      <c r="C37" s="238"/>
      <c r="D37" s="236"/>
      <c r="E37" s="240" t="s">
        <v>108</v>
      </c>
      <c r="F37" s="236"/>
      <c r="G37" s="236" t="s">
        <v>1690</v>
      </c>
      <c r="H37" s="236"/>
      <c r="I37" s="236"/>
      <c r="J37" s="236"/>
      <c r="K37" s="234"/>
    </row>
    <row r="38" ht="15" customHeight="1">
      <c r="B38" s="237"/>
      <c r="C38" s="238"/>
      <c r="D38" s="236"/>
      <c r="E38" s="240" t="s">
        <v>109</v>
      </c>
      <c r="F38" s="236"/>
      <c r="G38" s="236" t="s">
        <v>1691</v>
      </c>
      <c r="H38" s="236"/>
      <c r="I38" s="236"/>
      <c r="J38" s="236"/>
      <c r="K38" s="234"/>
    </row>
    <row r="39" ht="15" customHeight="1">
      <c r="B39" s="237"/>
      <c r="C39" s="238"/>
      <c r="D39" s="236"/>
      <c r="E39" s="240" t="s">
        <v>110</v>
      </c>
      <c r="F39" s="236"/>
      <c r="G39" s="236" t="s">
        <v>1692</v>
      </c>
      <c r="H39" s="236"/>
      <c r="I39" s="236"/>
      <c r="J39" s="236"/>
      <c r="K39" s="234"/>
    </row>
    <row r="40" ht="15" customHeight="1">
      <c r="B40" s="237"/>
      <c r="C40" s="238"/>
      <c r="D40" s="236"/>
      <c r="E40" s="240" t="s">
        <v>1693</v>
      </c>
      <c r="F40" s="236"/>
      <c r="G40" s="236" t="s">
        <v>1694</v>
      </c>
      <c r="H40" s="236"/>
      <c r="I40" s="236"/>
      <c r="J40" s="236"/>
      <c r="K40" s="234"/>
    </row>
    <row r="41" ht="15" customHeight="1">
      <c r="B41" s="237"/>
      <c r="C41" s="238"/>
      <c r="D41" s="236"/>
      <c r="E41" s="240"/>
      <c r="F41" s="236"/>
      <c r="G41" s="236" t="s">
        <v>1695</v>
      </c>
      <c r="H41" s="236"/>
      <c r="I41" s="236"/>
      <c r="J41" s="236"/>
      <c r="K41" s="234"/>
    </row>
    <row r="42" ht="15" customHeight="1">
      <c r="B42" s="237"/>
      <c r="C42" s="238"/>
      <c r="D42" s="236"/>
      <c r="E42" s="240" t="s">
        <v>1696</v>
      </c>
      <c r="F42" s="236"/>
      <c r="G42" s="236" t="s">
        <v>1697</v>
      </c>
      <c r="H42" s="236"/>
      <c r="I42" s="236"/>
      <c r="J42" s="236"/>
      <c r="K42" s="234"/>
    </row>
    <row r="43" ht="15" customHeight="1">
      <c r="B43" s="237"/>
      <c r="C43" s="238"/>
      <c r="D43" s="236"/>
      <c r="E43" s="240" t="s">
        <v>112</v>
      </c>
      <c r="F43" s="236"/>
      <c r="G43" s="236" t="s">
        <v>1698</v>
      </c>
      <c r="H43" s="236"/>
      <c r="I43" s="236"/>
      <c r="J43" s="236"/>
      <c r="K43" s="234"/>
    </row>
    <row r="44" ht="12.75" customHeight="1">
      <c r="B44" s="237"/>
      <c r="C44" s="238"/>
      <c r="D44" s="236"/>
      <c r="E44" s="236"/>
      <c r="F44" s="236"/>
      <c r="G44" s="236"/>
      <c r="H44" s="236"/>
      <c r="I44" s="236"/>
      <c r="J44" s="236"/>
      <c r="K44" s="234"/>
    </row>
    <row r="45" ht="15" customHeight="1">
      <c r="B45" s="237"/>
      <c r="C45" s="238"/>
      <c r="D45" s="236" t="s">
        <v>1699</v>
      </c>
      <c r="E45" s="236"/>
      <c r="F45" s="236"/>
      <c r="G45" s="236"/>
      <c r="H45" s="236"/>
      <c r="I45" s="236"/>
      <c r="J45" s="236"/>
      <c r="K45" s="234"/>
    </row>
    <row r="46" ht="15" customHeight="1">
      <c r="B46" s="237"/>
      <c r="C46" s="238"/>
      <c r="D46" s="238"/>
      <c r="E46" s="236" t="s">
        <v>1700</v>
      </c>
      <c r="F46" s="236"/>
      <c r="G46" s="236"/>
      <c r="H46" s="236"/>
      <c r="I46" s="236"/>
      <c r="J46" s="236"/>
      <c r="K46" s="234"/>
    </row>
    <row r="47" ht="15" customHeight="1">
      <c r="B47" s="237"/>
      <c r="C47" s="238"/>
      <c r="D47" s="238"/>
      <c r="E47" s="236" t="s">
        <v>1701</v>
      </c>
      <c r="F47" s="236"/>
      <c r="G47" s="236"/>
      <c r="H47" s="236"/>
      <c r="I47" s="236"/>
      <c r="J47" s="236"/>
      <c r="K47" s="234"/>
    </row>
    <row r="48" ht="15" customHeight="1">
      <c r="B48" s="237"/>
      <c r="C48" s="238"/>
      <c r="D48" s="238"/>
      <c r="E48" s="236" t="s">
        <v>1702</v>
      </c>
      <c r="F48" s="236"/>
      <c r="G48" s="236"/>
      <c r="H48" s="236"/>
      <c r="I48" s="236"/>
      <c r="J48" s="236"/>
      <c r="K48" s="234"/>
    </row>
    <row r="49" ht="15" customHeight="1">
      <c r="B49" s="237"/>
      <c r="C49" s="238"/>
      <c r="D49" s="236" t="s">
        <v>1703</v>
      </c>
      <c r="E49" s="236"/>
      <c r="F49" s="236"/>
      <c r="G49" s="236"/>
      <c r="H49" s="236"/>
      <c r="I49" s="236"/>
      <c r="J49" s="236"/>
      <c r="K49" s="234"/>
    </row>
    <row r="50" ht="25.5" customHeight="1">
      <c r="B50" s="232"/>
      <c r="C50" s="233" t="s">
        <v>1704</v>
      </c>
      <c r="D50" s="233"/>
      <c r="E50" s="233"/>
      <c r="F50" s="233"/>
      <c r="G50" s="233"/>
      <c r="H50" s="233"/>
      <c r="I50" s="233"/>
      <c r="J50" s="233"/>
      <c r="K50" s="234"/>
    </row>
    <row r="51" ht="5.25" customHeight="1">
      <c r="B51" s="232"/>
      <c r="C51" s="235"/>
      <c r="D51" s="235"/>
      <c r="E51" s="235"/>
      <c r="F51" s="235"/>
      <c r="G51" s="235"/>
      <c r="H51" s="235"/>
      <c r="I51" s="235"/>
      <c r="J51" s="235"/>
      <c r="K51" s="234"/>
    </row>
    <row r="52" ht="15" customHeight="1">
      <c r="B52" s="232"/>
      <c r="C52" s="236" t="s">
        <v>1705</v>
      </c>
      <c r="D52" s="236"/>
      <c r="E52" s="236"/>
      <c r="F52" s="236"/>
      <c r="G52" s="236"/>
      <c r="H52" s="236"/>
      <c r="I52" s="236"/>
      <c r="J52" s="236"/>
      <c r="K52" s="234"/>
    </row>
    <row r="53" ht="15" customHeight="1">
      <c r="B53" s="232"/>
      <c r="C53" s="236" t="s">
        <v>1706</v>
      </c>
      <c r="D53" s="236"/>
      <c r="E53" s="236"/>
      <c r="F53" s="236"/>
      <c r="G53" s="236"/>
      <c r="H53" s="236"/>
      <c r="I53" s="236"/>
      <c r="J53" s="236"/>
      <c r="K53" s="234"/>
    </row>
    <row r="54" ht="12.75" customHeight="1">
      <c r="B54" s="232"/>
      <c r="C54" s="236"/>
      <c r="D54" s="236"/>
      <c r="E54" s="236"/>
      <c r="F54" s="236"/>
      <c r="G54" s="236"/>
      <c r="H54" s="236"/>
      <c r="I54" s="236"/>
      <c r="J54" s="236"/>
      <c r="K54" s="234"/>
    </row>
    <row r="55" ht="15" customHeight="1">
      <c r="B55" s="232"/>
      <c r="C55" s="236" t="s">
        <v>1707</v>
      </c>
      <c r="D55" s="236"/>
      <c r="E55" s="236"/>
      <c r="F55" s="236"/>
      <c r="G55" s="236"/>
      <c r="H55" s="236"/>
      <c r="I55" s="236"/>
      <c r="J55" s="236"/>
      <c r="K55" s="234"/>
    </row>
    <row r="56" ht="15" customHeight="1">
      <c r="B56" s="232"/>
      <c r="C56" s="238"/>
      <c r="D56" s="236" t="s">
        <v>1708</v>
      </c>
      <c r="E56" s="236"/>
      <c r="F56" s="236"/>
      <c r="G56" s="236"/>
      <c r="H56" s="236"/>
      <c r="I56" s="236"/>
      <c r="J56" s="236"/>
      <c r="K56" s="234"/>
    </row>
    <row r="57" ht="15" customHeight="1">
      <c r="B57" s="232"/>
      <c r="C57" s="238"/>
      <c r="D57" s="236" t="s">
        <v>1709</v>
      </c>
      <c r="E57" s="236"/>
      <c r="F57" s="236"/>
      <c r="G57" s="236"/>
      <c r="H57" s="236"/>
      <c r="I57" s="236"/>
      <c r="J57" s="236"/>
      <c r="K57" s="234"/>
    </row>
    <row r="58" ht="15" customHeight="1">
      <c r="B58" s="232"/>
      <c r="C58" s="238"/>
      <c r="D58" s="236" t="s">
        <v>1710</v>
      </c>
      <c r="E58" s="236"/>
      <c r="F58" s="236"/>
      <c r="G58" s="236"/>
      <c r="H58" s="236"/>
      <c r="I58" s="236"/>
      <c r="J58" s="236"/>
      <c r="K58" s="234"/>
    </row>
    <row r="59" ht="15" customHeight="1">
      <c r="B59" s="232"/>
      <c r="C59" s="238"/>
      <c r="D59" s="236" t="s">
        <v>1711</v>
      </c>
      <c r="E59" s="236"/>
      <c r="F59" s="236"/>
      <c r="G59" s="236"/>
      <c r="H59" s="236"/>
      <c r="I59" s="236"/>
      <c r="J59" s="236"/>
      <c r="K59" s="234"/>
    </row>
    <row r="60" ht="15" customHeight="1">
      <c r="B60" s="232"/>
      <c r="C60" s="238"/>
      <c r="D60" s="241" t="s">
        <v>1712</v>
      </c>
      <c r="E60" s="241"/>
      <c r="F60" s="241"/>
      <c r="G60" s="241"/>
      <c r="H60" s="241"/>
      <c r="I60" s="241"/>
      <c r="J60" s="241"/>
      <c r="K60" s="234"/>
    </row>
    <row r="61" ht="15" customHeight="1">
      <c r="B61" s="232"/>
      <c r="C61" s="238"/>
      <c r="D61" s="236" t="s">
        <v>1713</v>
      </c>
      <c r="E61" s="236"/>
      <c r="F61" s="236"/>
      <c r="G61" s="236"/>
      <c r="H61" s="236"/>
      <c r="I61" s="236"/>
      <c r="J61" s="236"/>
      <c r="K61" s="234"/>
    </row>
    <row r="62" ht="12.75" customHeight="1">
      <c r="B62" s="232"/>
      <c r="C62" s="238"/>
      <c r="D62" s="238"/>
      <c r="E62" s="242"/>
      <c r="F62" s="238"/>
      <c r="G62" s="238"/>
      <c r="H62" s="238"/>
      <c r="I62" s="238"/>
      <c r="J62" s="238"/>
      <c r="K62" s="234"/>
    </row>
    <row r="63" ht="15" customHeight="1">
      <c r="B63" s="232"/>
      <c r="C63" s="238"/>
      <c r="D63" s="236" t="s">
        <v>1714</v>
      </c>
      <c r="E63" s="236"/>
      <c r="F63" s="236"/>
      <c r="G63" s="236"/>
      <c r="H63" s="236"/>
      <c r="I63" s="236"/>
      <c r="J63" s="236"/>
      <c r="K63" s="234"/>
    </row>
    <row r="64" ht="15" customHeight="1">
      <c r="B64" s="232"/>
      <c r="C64" s="238"/>
      <c r="D64" s="241" t="s">
        <v>1715</v>
      </c>
      <c r="E64" s="241"/>
      <c r="F64" s="241"/>
      <c r="G64" s="241"/>
      <c r="H64" s="241"/>
      <c r="I64" s="241"/>
      <c r="J64" s="241"/>
      <c r="K64" s="234"/>
    </row>
    <row r="65" ht="15" customHeight="1">
      <c r="B65" s="232"/>
      <c r="C65" s="238"/>
      <c r="D65" s="236" t="s">
        <v>1716</v>
      </c>
      <c r="E65" s="236"/>
      <c r="F65" s="236"/>
      <c r="G65" s="236"/>
      <c r="H65" s="236"/>
      <c r="I65" s="236"/>
      <c r="J65" s="236"/>
      <c r="K65" s="234"/>
    </row>
    <row r="66" ht="15" customHeight="1">
      <c r="B66" s="232"/>
      <c r="C66" s="238"/>
      <c r="D66" s="236" t="s">
        <v>1717</v>
      </c>
      <c r="E66" s="236"/>
      <c r="F66" s="236"/>
      <c r="G66" s="236"/>
      <c r="H66" s="236"/>
      <c r="I66" s="236"/>
      <c r="J66" s="236"/>
      <c r="K66" s="234"/>
    </row>
    <row r="67" ht="15" customHeight="1">
      <c r="B67" s="232"/>
      <c r="C67" s="238"/>
      <c r="D67" s="236" t="s">
        <v>1718</v>
      </c>
      <c r="E67" s="236"/>
      <c r="F67" s="236"/>
      <c r="G67" s="236"/>
      <c r="H67" s="236"/>
      <c r="I67" s="236"/>
      <c r="J67" s="236"/>
      <c r="K67" s="234"/>
    </row>
    <row r="68" ht="15" customHeight="1">
      <c r="B68" s="232"/>
      <c r="C68" s="238"/>
      <c r="D68" s="236" t="s">
        <v>1719</v>
      </c>
      <c r="E68" s="236"/>
      <c r="F68" s="236"/>
      <c r="G68" s="236"/>
      <c r="H68" s="236"/>
      <c r="I68" s="236"/>
      <c r="J68" s="236"/>
      <c r="K68" s="234"/>
    </row>
    <row r="69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ht="45" customHeight="1">
      <c r="B73" s="251"/>
      <c r="C73" s="252" t="s">
        <v>1720</v>
      </c>
      <c r="D73" s="252"/>
      <c r="E73" s="252"/>
      <c r="F73" s="252"/>
      <c r="G73" s="252"/>
      <c r="H73" s="252"/>
      <c r="I73" s="252"/>
      <c r="J73" s="252"/>
      <c r="K73" s="253"/>
    </row>
    <row r="74" ht="17.25" customHeight="1">
      <c r="B74" s="251"/>
      <c r="C74" s="254" t="s">
        <v>1721</v>
      </c>
      <c r="D74" s="254"/>
      <c r="E74" s="254"/>
      <c r="F74" s="254" t="s">
        <v>1722</v>
      </c>
      <c r="G74" s="255"/>
      <c r="H74" s="254" t="s">
        <v>108</v>
      </c>
      <c r="I74" s="254" t="s">
        <v>55</v>
      </c>
      <c r="J74" s="254" t="s">
        <v>1723</v>
      </c>
      <c r="K74" s="253"/>
    </row>
    <row r="75" ht="17.25" customHeight="1">
      <c r="B75" s="251"/>
      <c r="C75" s="256" t="s">
        <v>1724</v>
      </c>
      <c r="D75" s="256"/>
      <c r="E75" s="256"/>
      <c r="F75" s="257" t="s">
        <v>1725</v>
      </c>
      <c r="G75" s="258"/>
      <c r="H75" s="256"/>
      <c r="I75" s="256"/>
      <c r="J75" s="256" t="s">
        <v>1726</v>
      </c>
      <c r="K75" s="253"/>
    </row>
    <row r="76" ht="5.25" customHeight="1">
      <c r="B76" s="251"/>
      <c r="C76" s="259"/>
      <c r="D76" s="259"/>
      <c r="E76" s="259"/>
      <c r="F76" s="259"/>
      <c r="G76" s="260"/>
      <c r="H76" s="259"/>
      <c r="I76" s="259"/>
      <c r="J76" s="259"/>
      <c r="K76" s="253"/>
    </row>
    <row r="77" ht="15" customHeight="1">
      <c r="B77" s="251"/>
      <c r="C77" s="240" t="s">
        <v>51</v>
      </c>
      <c r="D77" s="259"/>
      <c r="E77" s="259"/>
      <c r="F77" s="261" t="s">
        <v>1727</v>
      </c>
      <c r="G77" s="260"/>
      <c r="H77" s="240" t="s">
        <v>1728</v>
      </c>
      <c r="I77" s="240" t="s">
        <v>1729</v>
      </c>
      <c r="J77" s="240">
        <v>20</v>
      </c>
      <c r="K77" s="253"/>
    </row>
    <row r="78" ht="15" customHeight="1">
      <c r="B78" s="251"/>
      <c r="C78" s="240" t="s">
        <v>1730</v>
      </c>
      <c r="D78" s="240"/>
      <c r="E78" s="240"/>
      <c r="F78" s="261" t="s">
        <v>1727</v>
      </c>
      <c r="G78" s="260"/>
      <c r="H78" s="240" t="s">
        <v>1731</v>
      </c>
      <c r="I78" s="240" t="s">
        <v>1729</v>
      </c>
      <c r="J78" s="240">
        <v>120</v>
      </c>
      <c r="K78" s="253"/>
    </row>
    <row r="79" ht="15" customHeight="1">
      <c r="B79" s="262"/>
      <c r="C79" s="240" t="s">
        <v>1732</v>
      </c>
      <c r="D79" s="240"/>
      <c r="E79" s="240"/>
      <c r="F79" s="261" t="s">
        <v>1733</v>
      </c>
      <c r="G79" s="260"/>
      <c r="H79" s="240" t="s">
        <v>1734</v>
      </c>
      <c r="I79" s="240" t="s">
        <v>1729</v>
      </c>
      <c r="J79" s="240">
        <v>50</v>
      </c>
      <c r="K79" s="253"/>
    </row>
    <row r="80" ht="15" customHeight="1">
      <c r="B80" s="262"/>
      <c r="C80" s="240" t="s">
        <v>1735</v>
      </c>
      <c r="D80" s="240"/>
      <c r="E80" s="240"/>
      <c r="F80" s="261" t="s">
        <v>1727</v>
      </c>
      <c r="G80" s="260"/>
      <c r="H80" s="240" t="s">
        <v>1736</v>
      </c>
      <c r="I80" s="240" t="s">
        <v>1737</v>
      </c>
      <c r="J80" s="240"/>
      <c r="K80" s="253"/>
    </row>
    <row r="81" ht="15" customHeight="1">
      <c r="B81" s="262"/>
      <c r="C81" s="263" t="s">
        <v>1738</v>
      </c>
      <c r="D81" s="263"/>
      <c r="E81" s="263"/>
      <c r="F81" s="264" t="s">
        <v>1733</v>
      </c>
      <c r="G81" s="263"/>
      <c r="H81" s="263" t="s">
        <v>1739</v>
      </c>
      <c r="I81" s="263" t="s">
        <v>1729</v>
      </c>
      <c r="J81" s="263">
        <v>15</v>
      </c>
      <c r="K81" s="253"/>
    </row>
    <row r="82" ht="15" customHeight="1">
      <c r="B82" s="262"/>
      <c r="C82" s="263" t="s">
        <v>1740</v>
      </c>
      <c r="D82" s="263"/>
      <c r="E82" s="263"/>
      <c r="F82" s="264" t="s">
        <v>1733</v>
      </c>
      <c r="G82" s="263"/>
      <c r="H82" s="263" t="s">
        <v>1741</v>
      </c>
      <c r="I82" s="263" t="s">
        <v>1729</v>
      </c>
      <c r="J82" s="263">
        <v>15</v>
      </c>
      <c r="K82" s="253"/>
    </row>
    <row r="83" ht="15" customHeight="1">
      <c r="B83" s="262"/>
      <c r="C83" s="263" t="s">
        <v>1742</v>
      </c>
      <c r="D83" s="263"/>
      <c r="E83" s="263"/>
      <c r="F83" s="264" t="s">
        <v>1733</v>
      </c>
      <c r="G83" s="263"/>
      <c r="H83" s="263" t="s">
        <v>1743</v>
      </c>
      <c r="I83" s="263" t="s">
        <v>1729</v>
      </c>
      <c r="J83" s="263">
        <v>20</v>
      </c>
      <c r="K83" s="253"/>
    </row>
    <row r="84" ht="15" customHeight="1">
      <c r="B84" s="262"/>
      <c r="C84" s="263" t="s">
        <v>1744</v>
      </c>
      <c r="D84" s="263"/>
      <c r="E84" s="263"/>
      <c r="F84" s="264" t="s">
        <v>1733</v>
      </c>
      <c r="G84" s="263"/>
      <c r="H84" s="263" t="s">
        <v>1745</v>
      </c>
      <c r="I84" s="263" t="s">
        <v>1729</v>
      </c>
      <c r="J84" s="263">
        <v>20</v>
      </c>
      <c r="K84" s="253"/>
    </row>
    <row r="85" ht="15" customHeight="1">
      <c r="B85" s="262"/>
      <c r="C85" s="240" t="s">
        <v>1746</v>
      </c>
      <c r="D85" s="240"/>
      <c r="E85" s="240"/>
      <c r="F85" s="261" t="s">
        <v>1733</v>
      </c>
      <c r="G85" s="260"/>
      <c r="H85" s="240" t="s">
        <v>1747</v>
      </c>
      <c r="I85" s="240" t="s">
        <v>1729</v>
      </c>
      <c r="J85" s="240">
        <v>50</v>
      </c>
      <c r="K85" s="253"/>
    </row>
    <row r="86" ht="15" customHeight="1">
      <c r="B86" s="262"/>
      <c r="C86" s="240" t="s">
        <v>1748</v>
      </c>
      <c r="D86" s="240"/>
      <c r="E86" s="240"/>
      <c r="F86" s="261" t="s">
        <v>1733</v>
      </c>
      <c r="G86" s="260"/>
      <c r="H86" s="240" t="s">
        <v>1749</v>
      </c>
      <c r="I86" s="240" t="s">
        <v>1729</v>
      </c>
      <c r="J86" s="240">
        <v>20</v>
      </c>
      <c r="K86" s="253"/>
    </row>
    <row r="87" ht="15" customHeight="1">
      <c r="B87" s="262"/>
      <c r="C87" s="240" t="s">
        <v>1750</v>
      </c>
      <c r="D87" s="240"/>
      <c r="E87" s="240"/>
      <c r="F87" s="261" t="s">
        <v>1733</v>
      </c>
      <c r="G87" s="260"/>
      <c r="H87" s="240" t="s">
        <v>1751</v>
      </c>
      <c r="I87" s="240" t="s">
        <v>1729</v>
      </c>
      <c r="J87" s="240">
        <v>20</v>
      </c>
      <c r="K87" s="253"/>
    </row>
    <row r="88" ht="15" customHeight="1">
      <c r="B88" s="262"/>
      <c r="C88" s="240" t="s">
        <v>1752</v>
      </c>
      <c r="D88" s="240"/>
      <c r="E88" s="240"/>
      <c r="F88" s="261" t="s">
        <v>1733</v>
      </c>
      <c r="G88" s="260"/>
      <c r="H88" s="240" t="s">
        <v>1753</v>
      </c>
      <c r="I88" s="240" t="s">
        <v>1729</v>
      </c>
      <c r="J88" s="240">
        <v>50</v>
      </c>
      <c r="K88" s="253"/>
    </row>
    <row r="89" ht="15" customHeight="1">
      <c r="B89" s="262"/>
      <c r="C89" s="240" t="s">
        <v>1754</v>
      </c>
      <c r="D89" s="240"/>
      <c r="E89" s="240"/>
      <c r="F89" s="261" t="s">
        <v>1733</v>
      </c>
      <c r="G89" s="260"/>
      <c r="H89" s="240" t="s">
        <v>1754</v>
      </c>
      <c r="I89" s="240" t="s">
        <v>1729</v>
      </c>
      <c r="J89" s="240">
        <v>50</v>
      </c>
      <c r="K89" s="253"/>
    </row>
    <row r="90" ht="15" customHeight="1">
      <c r="B90" s="262"/>
      <c r="C90" s="240" t="s">
        <v>113</v>
      </c>
      <c r="D90" s="240"/>
      <c r="E90" s="240"/>
      <c r="F90" s="261" t="s">
        <v>1733</v>
      </c>
      <c r="G90" s="260"/>
      <c r="H90" s="240" t="s">
        <v>1755</v>
      </c>
      <c r="I90" s="240" t="s">
        <v>1729</v>
      </c>
      <c r="J90" s="240">
        <v>255</v>
      </c>
      <c r="K90" s="253"/>
    </row>
    <row r="91" ht="15" customHeight="1">
      <c r="B91" s="262"/>
      <c r="C91" s="240" t="s">
        <v>1756</v>
      </c>
      <c r="D91" s="240"/>
      <c r="E91" s="240"/>
      <c r="F91" s="261" t="s">
        <v>1727</v>
      </c>
      <c r="G91" s="260"/>
      <c r="H91" s="240" t="s">
        <v>1757</v>
      </c>
      <c r="I91" s="240" t="s">
        <v>1758</v>
      </c>
      <c r="J91" s="240"/>
      <c r="K91" s="253"/>
    </row>
    <row r="92" ht="15" customHeight="1">
      <c r="B92" s="262"/>
      <c r="C92" s="240" t="s">
        <v>1759</v>
      </c>
      <c r="D92" s="240"/>
      <c r="E92" s="240"/>
      <c r="F92" s="261" t="s">
        <v>1727</v>
      </c>
      <c r="G92" s="260"/>
      <c r="H92" s="240" t="s">
        <v>1760</v>
      </c>
      <c r="I92" s="240" t="s">
        <v>1761</v>
      </c>
      <c r="J92" s="240"/>
      <c r="K92" s="253"/>
    </row>
    <row r="93" ht="15" customHeight="1">
      <c r="B93" s="262"/>
      <c r="C93" s="240" t="s">
        <v>1762</v>
      </c>
      <c r="D93" s="240"/>
      <c r="E93" s="240"/>
      <c r="F93" s="261" t="s">
        <v>1727</v>
      </c>
      <c r="G93" s="260"/>
      <c r="H93" s="240" t="s">
        <v>1762</v>
      </c>
      <c r="I93" s="240" t="s">
        <v>1761</v>
      </c>
      <c r="J93" s="240"/>
      <c r="K93" s="253"/>
    </row>
    <row r="94" ht="15" customHeight="1">
      <c r="B94" s="262"/>
      <c r="C94" s="240" t="s">
        <v>36</v>
      </c>
      <c r="D94" s="240"/>
      <c r="E94" s="240"/>
      <c r="F94" s="261" t="s">
        <v>1727</v>
      </c>
      <c r="G94" s="260"/>
      <c r="H94" s="240" t="s">
        <v>1763</v>
      </c>
      <c r="I94" s="240" t="s">
        <v>1761</v>
      </c>
      <c r="J94" s="240"/>
      <c r="K94" s="253"/>
    </row>
    <row r="95" ht="15" customHeight="1">
      <c r="B95" s="262"/>
      <c r="C95" s="240" t="s">
        <v>46</v>
      </c>
      <c r="D95" s="240"/>
      <c r="E95" s="240"/>
      <c r="F95" s="261" t="s">
        <v>1727</v>
      </c>
      <c r="G95" s="260"/>
      <c r="H95" s="240" t="s">
        <v>1764</v>
      </c>
      <c r="I95" s="240" t="s">
        <v>1761</v>
      </c>
      <c r="J95" s="240"/>
      <c r="K95" s="253"/>
    </row>
    <row r="96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ht="45" customHeight="1">
      <c r="B100" s="251"/>
      <c r="C100" s="252" t="s">
        <v>1765</v>
      </c>
      <c r="D100" s="252"/>
      <c r="E100" s="252"/>
      <c r="F100" s="252"/>
      <c r="G100" s="252"/>
      <c r="H100" s="252"/>
      <c r="I100" s="252"/>
      <c r="J100" s="252"/>
      <c r="K100" s="253"/>
    </row>
    <row r="101" ht="17.25" customHeight="1">
      <c r="B101" s="251"/>
      <c r="C101" s="254" t="s">
        <v>1721</v>
      </c>
      <c r="D101" s="254"/>
      <c r="E101" s="254"/>
      <c r="F101" s="254" t="s">
        <v>1722</v>
      </c>
      <c r="G101" s="255"/>
      <c r="H101" s="254" t="s">
        <v>108</v>
      </c>
      <c r="I101" s="254" t="s">
        <v>55</v>
      </c>
      <c r="J101" s="254" t="s">
        <v>1723</v>
      </c>
      <c r="K101" s="253"/>
    </row>
    <row r="102" ht="17.25" customHeight="1">
      <c r="B102" s="251"/>
      <c r="C102" s="256" t="s">
        <v>1724</v>
      </c>
      <c r="D102" s="256"/>
      <c r="E102" s="256"/>
      <c r="F102" s="257" t="s">
        <v>1725</v>
      </c>
      <c r="G102" s="258"/>
      <c r="H102" s="256"/>
      <c r="I102" s="256"/>
      <c r="J102" s="256" t="s">
        <v>1726</v>
      </c>
      <c r="K102" s="253"/>
    </row>
    <row r="103" ht="5.25" customHeight="1">
      <c r="B103" s="251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ht="15" customHeight="1">
      <c r="B104" s="251"/>
      <c r="C104" s="240" t="s">
        <v>51</v>
      </c>
      <c r="D104" s="259"/>
      <c r="E104" s="259"/>
      <c r="F104" s="261" t="s">
        <v>1727</v>
      </c>
      <c r="G104" s="270"/>
      <c r="H104" s="240" t="s">
        <v>1766</v>
      </c>
      <c r="I104" s="240" t="s">
        <v>1729</v>
      </c>
      <c r="J104" s="240">
        <v>20</v>
      </c>
      <c r="K104" s="253"/>
    </row>
    <row r="105" ht="15" customHeight="1">
      <c r="B105" s="251"/>
      <c r="C105" s="240" t="s">
        <v>1730</v>
      </c>
      <c r="D105" s="240"/>
      <c r="E105" s="240"/>
      <c r="F105" s="261" t="s">
        <v>1727</v>
      </c>
      <c r="G105" s="240"/>
      <c r="H105" s="240" t="s">
        <v>1766</v>
      </c>
      <c r="I105" s="240" t="s">
        <v>1729</v>
      </c>
      <c r="J105" s="240">
        <v>120</v>
      </c>
      <c r="K105" s="253"/>
    </row>
    <row r="106" ht="15" customHeight="1">
      <c r="B106" s="262"/>
      <c r="C106" s="240" t="s">
        <v>1732</v>
      </c>
      <c r="D106" s="240"/>
      <c r="E106" s="240"/>
      <c r="F106" s="261" t="s">
        <v>1733</v>
      </c>
      <c r="G106" s="240"/>
      <c r="H106" s="240" t="s">
        <v>1766</v>
      </c>
      <c r="I106" s="240" t="s">
        <v>1729</v>
      </c>
      <c r="J106" s="240">
        <v>50</v>
      </c>
      <c r="K106" s="253"/>
    </row>
    <row r="107" ht="15" customHeight="1">
      <c r="B107" s="262"/>
      <c r="C107" s="240" t="s">
        <v>1735</v>
      </c>
      <c r="D107" s="240"/>
      <c r="E107" s="240"/>
      <c r="F107" s="261" t="s">
        <v>1727</v>
      </c>
      <c r="G107" s="240"/>
      <c r="H107" s="240" t="s">
        <v>1766</v>
      </c>
      <c r="I107" s="240" t="s">
        <v>1737</v>
      </c>
      <c r="J107" s="240"/>
      <c r="K107" s="253"/>
    </row>
    <row r="108" ht="15" customHeight="1">
      <c r="B108" s="262"/>
      <c r="C108" s="240" t="s">
        <v>1746</v>
      </c>
      <c r="D108" s="240"/>
      <c r="E108" s="240"/>
      <c r="F108" s="261" t="s">
        <v>1733</v>
      </c>
      <c r="G108" s="240"/>
      <c r="H108" s="240" t="s">
        <v>1766</v>
      </c>
      <c r="I108" s="240" t="s">
        <v>1729</v>
      </c>
      <c r="J108" s="240">
        <v>50</v>
      </c>
      <c r="K108" s="253"/>
    </row>
    <row r="109" ht="15" customHeight="1">
      <c r="B109" s="262"/>
      <c r="C109" s="240" t="s">
        <v>1754</v>
      </c>
      <c r="D109" s="240"/>
      <c r="E109" s="240"/>
      <c r="F109" s="261" t="s">
        <v>1733</v>
      </c>
      <c r="G109" s="240"/>
      <c r="H109" s="240" t="s">
        <v>1766</v>
      </c>
      <c r="I109" s="240" t="s">
        <v>1729</v>
      </c>
      <c r="J109" s="240">
        <v>50</v>
      </c>
      <c r="K109" s="253"/>
    </row>
    <row r="110" ht="15" customHeight="1">
      <c r="B110" s="262"/>
      <c r="C110" s="240" t="s">
        <v>1752</v>
      </c>
      <c r="D110" s="240"/>
      <c r="E110" s="240"/>
      <c r="F110" s="261" t="s">
        <v>1733</v>
      </c>
      <c r="G110" s="240"/>
      <c r="H110" s="240" t="s">
        <v>1766</v>
      </c>
      <c r="I110" s="240" t="s">
        <v>1729</v>
      </c>
      <c r="J110" s="240">
        <v>50</v>
      </c>
      <c r="K110" s="253"/>
    </row>
    <row r="111" ht="15" customHeight="1">
      <c r="B111" s="262"/>
      <c r="C111" s="240" t="s">
        <v>51</v>
      </c>
      <c r="D111" s="240"/>
      <c r="E111" s="240"/>
      <c r="F111" s="261" t="s">
        <v>1727</v>
      </c>
      <c r="G111" s="240"/>
      <c r="H111" s="240" t="s">
        <v>1767</v>
      </c>
      <c r="I111" s="240" t="s">
        <v>1729</v>
      </c>
      <c r="J111" s="240">
        <v>20</v>
      </c>
      <c r="K111" s="253"/>
    </row>
    <row r="112" ht="15" customHeight="1">
      <c r="B112" s="262"/>
      <c r="C112" s="240" t="s">
        <v>1768</v>
      </c>
      <c r="D112" s="240"/>
      <c r="E112" s="240"/>
      <c r="F112" s="261" t="s">
        <v>1727</v>
      </c>
      <c r="G112" s="240"/>
      <c r="H112" s="240" t="s">
        <v>1769</v>
      </c>
      <c r="I112" s="240" t="s">
        <v>1729</v>
      </c>
      <c r="J112" s="240">
        <v>120</v>
      </c>
      <c r="K112" s="253"/>
    </row>
    <row r="113" ht="15" customHeight="1">
      <c r="B113" s="262"/>
      <c r="C113" s="240" t="s">
        <v>36</v>
      </c>
      <c r="D113" s="240"/>
      <c r="E113" s="240"/>
      <c r="F113" s="261" t="s">
        <v>1727</v>
      </c>
      <c r="G113" s="240"/>
      <c r="H113" s="240" t="s">
        <v>1770</v>
      </c>
      <c r="I113" s="240" t="s">
        <v>1761</v>
      </c>
      <c r="J113" s="240"/>
      <c r="K113" s="253"/>
    </row>
    <row r="114" ht="15" customHeight="1">
      <c r="B114" s="262"/>
      <c r="C114" s="240" t="s">
        <v>46</v>
      </c>
      <c r="D114" s="240"/>
      <c r="E114" s="240"/>
      <c r="F114" s="261" t="s">
        <v>1727</v>
      </c>
      <c r="G114" s="240"/>
      <c r="H114" s="240" t="s">
        <v>1771</v>
      </c>
      <c r="I114" s="240" t="s">
        <v>1761</v>
      </c>
      <c r="J114" s="240"/>
      <c r="K114" s="253"/>
    </row>
    <row r="115" ht="15" customHeight="1">
      <c r="B115" s="262"/>
      <c r="C115" s="240" t="s">
        <v>55</v>
      </c>
      <c r="D115" s="240"/>
      <c r="E115" s="240"/>
      <c r="F115" s="261" t="s">
        <v>1727</v>
      </c>
      <c r="G115" s="240"/>
      <c r="H115" s="240" t="s">
        <v>1772</v>
      </c>
      <c r="I115" s="240" t="s">
        <v>1773</v>
      </c>
      <c r="J115" s="240"/>
      <c r="K115" s="253"/>
    </row>
    <row r="116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ht="18.75" customHeight="1">
      <c r="B117" s="272"/>
      <c r="C117" s="236"/>
      <c r="D117" s="236"/>
      <c r="E117" s="236"/>
      <c r="F117" s="273"/>
      <c r="G117" s="236"/>
      <c r="H117" s="236"/>
      <c r="I117" s="236"/>
      <c r="J117" s="236"/>
      <c r="K117" s="272"/>
    </row>
    <row r="118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ht="45" customHeight="1">
      <c r="B120" s="277"/>
      <c r="C120" s="230" t="s">
        <v>1774</v>
      </c>
      <c r="D120" s="230"/>
      <c r="E120" s="230"/>
      <c r="F120" s="230"/>
      <c r="G120" s="230"/>
      <c r="H120" s="230"/>
      <c r="I120" s="230"/>
      <c r="J120" s="230"/>
      <c r="K120" s="278"/>
    </row>
    <row r="121" ht="17.25" customHeight="1">
      <c r="B121" s="279"/>
      <c r="C121" s="254" t="s">
        <v>1721</v>
      </c>
      <c r="D121" s="254"/>
      <c r="E121" s="254"/>
      <c r="F121" s="254" t="s">
        <v>1722</v>
      </c>
      <c r="G121" s="255"/>
      <c r="H121" s="254" t="s">
        <v>108</v>
      </c>
      <c r="I121" s="254" t="s">
        <v>55</v>
      </c>
      <c r="J121" s="254" t="s">
        <v>1723</v>
      </c>
      <c r="K121" s="280"/>
    </row>
    <row r="122" ht="17.25" customHeight="1">
      <c r="B122" s="279"/>
      <c r="C122" s="256" t="s">
        <v>1724</v>
      </c>
      <c r="D122" s="256"/>
      <c r="E122" s="256"/>
      <c r="F122" s="257" t="s">
        <v>1725</v>
      </c>
      <c r="G122" s="258"/>
      <c r="H122" s="256"/>
      <c r="I122" s="256"/>
      <c r="J122" s="256" t="s">
        <v>1726</v>
      </c>
      <c r="K122" s="280"/>
    </row>
    <row r="123" ht="5.25" customHeight="1">
      <c r="B123" s="281"/>
      <c r="C123" s="259"/>
      <c r="D123" s="259"/>
      <c r="E123" s="259"/>
      <c r="F123" s="259"/>
      <c r="G123" s="240"/>
      <c r="H123" s="259"/>
      <c r="I123" s="259"/>
      <c r="J123" s="259"/>
      <c r="K123" s="282"/>
    </row>
    <row r="124" ht="15" customHeight="1">
      <c r="B124" s="281"/>
      <c r="C124" s="240" t="s">
        <v>1730</v>
      </c>
      <c r="D124" s="259"/>
      <c r="E124" s="259"/>
      <c r="F124" s="261" t="s">
        <v>1727</v>
      </c>
      <c r="G124" s="240"/>
      <c r="H124" s="240" t="s">
        <v>1766</v>
      </c>
      <c r="I124" s="240" t="s">
        <v>1729</v>
      </c>
      <c r="J124" s="240">
        <v>120</v>
      </c>
      <c r="K124" s="283"/>
    </row>
    <row r="125" ht="15" customHeight="1">
      <c r="B125" s="281"/>
      <c r="C125" s="240" t="s">
        <v>1775</v>
      </c>
      <c r="D125" s="240"/>
      <c r="E125" s="240"/>
      <c r="F125" s="261" t="s">
        <v>1727</v>
      </c>
      <c r="G125" s="240"/>
      <c r="H125" s="240" t="s">
        <v>1776</v>
      </c>
      <c r="I125" s="240" t="s">
        <v>1729</v>
      </c>
      <c r="J125" s="240" t="s">
        <v>1777</v>
      </c>
      <c r="K125" s="283"/>
    </row>
    <row r="126" ht="15" customHeight="1">
      <c r="B126" s="281"/>
      <c r="C126" s="240" t="s">
        <v>1675</v>
      </c>
      <c r="D126" s="240"/>
      <c r="E126" s="240"/>
      <c r="F126" s="261" t="s">
        <v>1727</v>
      </c>
      <c r="G126" s="240"/>
      <c r="H126" s="240" t="s">
        <v>1778</v>
      </c>
      <c r="I126" s="240" t="s">
        <v>1729</v>
      </c>
      <c r="J126" s="240" t="s">
        <v>1777</v>
      </c>
      <c r="K126" s="283"/>
    </row>
    <row r="127" ht="15" customHeight="1">
      <c r="B127" s="281"/>
      <c r="C127" s="240" t="s">
        <v>1738</v>
      </c>
      <c r="D127" s="240"/>
      <c r="E127" s="240"/>
      <c r="F127" s="261" t="s">
        <v>1733</v>
      </c>
      <c r="G127" s="240"/>
      <c r="H127" s="240" t="s">
        <v>1739</v>
      </c>
      <c r="I127" s="240" t="s">
        <v>1729</v>
      </c>
      <c r="J127" s="240">
        <v>15</v>
      </c>
      <c r="K127" s="283"/>
    </row>
    <row r="128" ht="15" customHeight="1">
      <c r="B128" s="281"/>
      <c r="C128" s="263" t="s">
        <v>1740</v>
      </c>
      <c r="D128" s="263"/>
      <c r="E128" s="263"/>
      <c r="F128" s="264" t="s">
        <v>1733</v>
      </c>
      <c r="G128" s="263"/>
      <c r="H128" s="263" t="s">
        <v>1741</v>
      </c>
      <c r="I128" s="263" t="s">
        <v>1729</v>
      </c>
      <c r="J128" s="263">
        <v>15</v>
      </c>
      <c r="K128" s="283"/>
    </row>
    <row r="129" ht="15" customHeight="1">
      <c r="B129" s="281"/>
      <c r="C129" s="263" t="s">
        <v>1742</v>
      </c>
      <c r="D129" s="263"/>
      <c r="E129" s="263"/>
      <c r="F129" s="264" t="s">
        <v>1733</v>
      </c>
      <c r="G129" s="263"/>
      <c r="H129" s="263" t="s">
        <v>1743</v>
      </c>
      <c r="I129" s="263" t="s">
        <v>1729</v>
      </c>
      <c r="J129" s="263">
        <v>20</v>
      </c>
      <c r="K129" s="283"/>
    </row>
    <row r="130" ht="15" customHeight="1">
      <c r="B130" s="281"/>
      <c r="C130" s="263" t="s">
        <v>1744</v>
      </c>
      <c r="D130" s="263"/>
      <c r="E130" s="263"/>
      <c r="F130" s="264" t="s">
        <v>1733</v>
      </c>
      <c r="G130" s="263"/>
      <c r="H130" s="263" t="s">
        <v>1745</v>
      </c>
      <c r="I130" s="263" t="s">
        <v>1729</v>
      </c>
      <c r="J130" s="263">
        <v>20</v>
      </c>
      <c r="K130" s="283"/>
    </row>
    <row r="131" ht="15" customHeight="1">
      <c r="B131" s="281"/>
      <c r="C131" s="240" t="s">
        <v>1732</v>
      </c>
      <c r="D131" s="240"/>
      <c r="E131" s="240"/>
      <c r="F131" s="261" t="s">
        <v>1733</v>
      </c>
      <c r="G131" s="240"/>
      <c r="H131" s="240" t="s">
        <v>1766</v>
      </c>
      <c r="I131" s="240" t="s">
        <v>1729</v>
      </c>
      <c r="J131" s="240">
        <v>50</v>
      </c>
      <c r="K131" s="283"/>
    </row>
    <row r="132" ht="15" customHeight="1">
      <c r="B132" s="281"/>
      <c r="C132" s="240" t="s">
        <v>1746</v>
      </c>
      <c r="D132" s="240"/>
      <c r="E132" s="240"/>
      <c r="F132" s="261" t="s">
        <v>1733</v>
      </c>
      <c r="G132" s="240"/>
      <c r="H132" s="240" t="s">
        <v>1766</v>
      </c>
      <c r="I132" s="240" t="s">
        <v>1729</v>
      </c>
      <c r="J132" s="240">
        <v>50</v>
      </c>
      <c r="K132" s="283"/>
    </row>
    <row r="133" ht="15" customHeight="1">
      <c r="B133" s="281"/>
      <c r="C133" s="240" t="s">
        <v>1752</v>
      </c>
      <c r="D133" s="240"/>
      <c r="E133" s="240"/>
      <c r="F133" s="261" t="s">
        <v>1733</v>
      </c>
      <c r="G133" s="240"/>
      <c r="H133" s="240" t="s">
        <v>1766</v>
      </c>
      <c r="I133" s="240" t="s">
        <v>1729</v>
      </c>
      <c r="J133" s="240">
        <v>50</v>
      </c>
      <c r="K133" s="283"/>
    </row>
    <row r="134" ht="15" customHeight="1">
      <c r="B134" s="281"/>
      <c r="C134" s="240" t="s">
        <v>1754</v>
      </c>
      <c r="D134" s="240"/>
      <c r="E134" s="240"/>
      <c r="F134" s="261" t="s">
        <v>1733</v>
      </c>
      <c r="G134" s="240"/>
      <c r="H134" s="240" t="s">
        <v>1766</v>
      </c>
      <c r="I134" s="240" t="s">
        <v>1729</v>
      </c>
      <c r="J134" s="240">
        <v>50</v>
      </c>
      <c r="K134" s="283"/>
    </row>
    <row r="135" ht="15" customHeight="1">
      <c r="B135" s="281"/>
      <c r="C135" s="240" t="s">
        <v>113</v>
      </c>
      <c r="D135" s="240"/>
      <c r="E135" s="240"/>
      <c r="F135" s="261" t="s">
        <v>1733</v>
      </c>
      <c r="G135" s="240"/>
      <c r="H135" s="240" t="s">
        <v>1779</v>
      </c>
      <c r="I135" s="240" t="s">
        <v>1729</v>
      </c>
      <c r="J135" s="240">
        <v>255</v>
      </c>
      <c r="K135" s="283"/>
    </row>
    <row r="136" ht="15" customHeight="1">
      <c r="B136" s="281"/>
      <c r="C136" s="240" t="s">
        <v>1756</v>
      </c>
      <c r="D136" s="240"/>
      <c r="E136" s="240"/>
      <c r="F136" s="261" t="s">
        <v>1727</v>
      </c>
      <c r="G136" s="240"/>
      <c r="H136" s="240" t="s">
        <v>1780</v>
      </c>
      <c r="I136" s="240" t="s">
        <v>1758</v>
      </c>
      <c r="J136" s="240"/>
      <c r="K136" s="283"/>
    </row>
    <row r="137" ht="15" customHeight="1">
      <c r="B137" s="281"/>
      <c r="C137" s="240" t="s">
        <v>1759</v>
      </c>
      <c r="D137" s="240"/>
      <c r="E137" s="240"/>
      <c r="F137" s="261" t="s">
        <v>1727</v>
      </c>
      <c r="G137" s="240"/>
      <c r="H137" s="240" t="s">
        <v>1781</v>
      </c>
      <c r="I137" s="240" t="s">
        <v>1761</v>
      </c>
      <c r="J137" s="240"/>
      <c r="K137" s="283"/>
    </row>
    <row r="138" ht="15" customHeight="1">
      <c r="B138" s="281"/>
      <c r="C138" s="240" t="s">
        <v>1762</v>
      </c>
      <c r="D138" s="240"/>
      <c r="E138" s="240"/>
      <c r="F138" s="261" t="s">
        <v>1727</v>
      </c>
      <c r="G138" s="240"/>
      <c r="H138" s="240" t="s">
        <v>1762</v>
      </c>
      <c r="I138" s="240" t="s">
        <v>1761</v>
      </c>
      <c r="J138" s="240"/>
      <c r="K138" s="283"/>
    </row>
    <row r="139" ht="15" customHeight="1">
      <c r="B139" s="281"/>
      <c r="C139" s="240" t="s">
        <v>36</v>
      </c>
      <c r="D139" s="240"/>
      <c r="E139" s="240"/>
      <c r="F139" s="261" t="s">
        <v>1727</v>
      </c>
      <c r="G139" s="240"/>
      <c r="H139" s="240" t="s">
        <v>1782</v>
      </c>
      <c r="I139" s="240" t="s">
        <v>1761</v>
      </c>
      <c r="J139" s="240"/>
      <c r="K139" s="283"/>
    </row>
    <row r="140" ht="15" customHeight="1">
      <c r="B140" s="281"/>
      <c r="C140" s="240" t="s">
        <v>1783</v>
      </c>
      <c r="D140" s="240"/>
      <c r="E140" s="240"/>
      <c r="F140" s="261" t="s">
        <v>1727</v>
      </c>
      <c r="G140" s="240"/>
      <c r="H140" s="240" t="s">
        <v>1784</v>
      </c>
      <c r="I140" s="240" t="s">
        <v>1761</v>
      </c>
      <c r="J140" s="240"/>
      <c r="K140" s="283"/>
    </row>
    <row r="14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ht="18.75" customHeight="1">
      <c r="B142" s="236"/>
      <c r="C142" s="236"/>
      <c r="D142" s="236"/>
      <c r="E142" s="236"/>
      <c r="F142" s="273"/>
      <c r="G142" s="236"/>
      <c r="H142" s="236"/>
      <c r="I142" s="236"/>
      <c r="J142" s="236"/>
      <c r="K142" s="236"/>
    </row>
    <row r="143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ht="45" customHeight="1">
      <c r="B145" s="251"/>
      <c r="C145" s="252" t="s">
        <v>1785</v>
      </c>
      <c r="D145" s="252"/>
      <c r="E145" s="252"/>
      <c r="F145" s="252"/>
      <c r="G145" s="252"/>
      <c r="H145" s="252"/>
      <c r="I145" s="252"/>
      <c r="J145" s="252"/>
      <c r="K145" s="253"/>
    </row>
    <row r="146" ht="17.25" customHeight="1">
      <c r="B146" s="251"/>
      <c r="C146" s="254" t="s">
        <v>1721</v>
      </c>
      <c r="D146" s="254"/>
      <c r="E146" s="254"/>
      <c r="F146" s="254" t="s">
        <v>1722</v>
      </c>
      <c r="G146" s="255"/>
      <c r="H146" s="254" t="s">
        <v>108</v>
      </c>
      <c r="I146" s="254" t="s">
        <v>55</v>
      </c>
      <c r="J146" s="254" t="s">
        <v>1723</v>
      </c>
      <c r="K146" s="253"/>
    </row>
    <row r="147" ht="17.25" customHeight="1">
      <c r="B147" s="251"/>
      <c r="C147" s="256" t="s">
        <v>1724</v>
      </c>
      <c r="D147" s="256"/>
      <c r="E147" s="256"/>
      <c r="F147" s="257" t="s">
        <v>1725</v>
      </c>
      <c r="G147" s="258"/>
      <c r="H147" s="256"/>
      <c r="I147" s="256"/>
      <c r="J147" s="256" t="s">
        <v>1726</v>
      </c>
      <c r="K147" s="253"/>
    </row>
    <row r="148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ht="15" customHeight="1">
      <c r="B149" s="262"/>
      <c r="C149" s="287" t="s">
        <v>1730</v>
      </c>
      <c r="D149" s="240"/>
      <c r="E149" s="240"/>
      <c r="F149" s="288" t="s">
        <v>1727</v>
      </c>
      <c r="G149" s="240"/>
      <c r="H149" s="287" t="s">
        <v>1766</v>
      </c>
      <c r="I149" s="287" t="s">
        <v>1729</v>
      </c>
      <c r="J149" s="287">
        <v>120</v>
      </c>
      <c r="K149" s="283"/>
    </row>
    <row r="150" ht="15" customHeight="1">
      <c r="B150" s="262"/>
      <c r="C150" s="287" t="s">
        <v>1775</v>
      </c>
      <c r="D150" s="240"/>
      <c r="E150" s="240"/>
      <c r="F150" s="288" t="s">
        <v>1727</v>
      </c>
      <c r="G150" s="240"/>
      <c r="H150" s="287" t="s">
        <v>1786</v>
      </c>
      <c r="I150" s="287" t="s">
        <v>1729</v>
      </c>
      <c r="J150" s="287" t="s">
        <v>1777</v>
      </c>
      <c r="K150" s="283"/>
    </row>
    <row r="151" ht="15" customHeight="1">
      <c r="B151" s="262"/>
      <c r="C151" s="287" t="s">
        <v>1675</v>
      </c>
      <c r="D151" s="240"/>
      <c r="E151" s="240"/>
      <c r="F151" s="288" t="s">
        <v>1727</v>
      </c>
      <c r="G151" s="240"/>
      <c r="H151" s="287" t="s">
        <v>1787</v>
      </c>
      <c r="I151" s="287" t="s">
        <v>1729</v>
      </c>
      <c r="J151" s="287" t="s">
        <v>1777</v>
      </c>
      <c r="K151" s="283"/>
    </row>
    <row r="152" ht="15" customHeight="1">
      <c r="B152" s="262"/>
      <c r="C152" s="287" t="s">
        <v>1732</v>
      </c>
      <c r="D152" s="240"/>
      <c r="E152" s="240"/>
      <c r="F152" s="288" t="s">
        <v>1733</v>
      </c>
      <c r="G152" s="240"/>
      <c r="H152" s="287" t="s">
        <v>1766</v>
      </c>
      <c r="I152" s="287" t="s">
        <v>1729</v>
      </c>
      <c r="J152" s="287">
        <v>50</v>
      </c>
      <c r="K152" s="283"/>
    </row>
    <row r="153" ht="15" customHeight="1">
      <c r="B153" s="262"/>
      <c r="C153" s="287" t="s">
        <v>1735</v>
      </c>
      <c r="D153" s="240"/>
      <c r="E153" s="240"/>
      <c r="F153" s="288" t="s">
        <v>1727</v>
      </c>
      <c r="G153" s="240"/>
      <c r="H153" s="287" t="s">
        <v>1766</v>
      </c>
      <c r="I153" s="287" t="s">
        <v>1737</v>
      </c>
      <c r="J153" s="287"/>
      <c r="K153" s="283"/>
    </row>
    <row r="154" ht="15" customHeight="1">
      <c r="B154" s="262"/>
      <c r="C154" s="287" t="s">
        <v>1746</v>
      </c>
      <c r="D154" s="240"/>
      <c r="E154" s="240"/>
      <c r="F154" s="288" t="s">
        <v>1733</v>
      </c>
      <c r="G154" s="240"/>
      <c r="H154" s="287" t="s">
        <v>1766</v>
      </c>
      <c r="I154" s="287" t="s">
        <v>1729</v>
      </c>
      <c r="J154" s="287">
        <v>50</v>
      </c>
      <c r="K154" s="283"/>
    </row>
    <row r="155" ht="15" customHeight="1">
      <c r="B155" s="262"/>
      <c r="C155" s="287" t="s">
        <v>1754</v>
      </c>
      <c r="D155" s="240"/>
      <c r="E155" s="240"/>
      <c r="F155" s="288" t="s">
        <v>1733</v>
      </c>
      <c r="G155" s="240"/>
      <c r="H155" s="287" t="s">
        <v>1766</v>
      </c>
      <c r="I155" s="287" t="s">
        <v>1729</v>
      </c>
      <c r="J155" s="287">
        <v>50</v>
      </c>
      <c r="K155" s="283"/>
    </row>
    <row r="156" ht="15" customHeight="1">
      <c r="B156" s="262"/>
      <c r="C156" s="287" t="s">
        <v>1752</v>
      </c>
      <c r="D156" s="240"/>
      <c r="E156" s="240"/>
      <c r="F156" s="288" t="s">
        <v>1733</v>
      </c>
      <c r="G156" s="240"/>
      <c r="H156" s="287" t="s">
        <v>1766</v>
      </c>
      <c r="I156" s="287" t="s">
        <v>1729</v>
      </c>
      <c r="J156" s="287">
        <v>50</v>
      </c>
      <c r="K156" s="283"/>
    </row>
    <row r="157" ht="15" customHeight="1">
      <c r="B157" s="262"/>
      <c r="C157" s="287" t="s">
        <v>99</v>
      </c>
      <c r="D157" s="240"/>
      <c r="E157" s="240"/>
      <c r="F157" s="288" t="s">
        <v>1727</v>
      </c>
      <c r="G157" s="240"/>
      <c r="H157" s="287" t="s">
        <v>1788</v>
      </c>
      <c r="I157" s="287" t="s">
        <v>1729</v>
      </c>
      <c r="J157" s="287" t="s">
        <v>1789</v>
      </c>
      <c r="K157" s="283"/>
    </row>
    <row r="158" ht="15" customHeight="1">
      <c r="B158" s="262"/>
      <c r="C158" s="287" t="s">
        <v>1790</v>
      </c>
      <c r="D158" s="240"/>
      <c r="E158" s="240"/>
      <c r="F158" s="288" t="s">
        <v>1727</v>
      </c>
      <c r="G158" s="240"/>
      <c r="H158" s="287" t="s">
        <v>1791</v>
      </c>
      <c r="I158" s="287" t="s">
        <v>1761</v>
      </c>
      <c r="J158" s="287"/>
      <c r="K158" s="283"/>
    </row>
    <row r="159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ht="18.75" customHeight="1">
      <c r="B160" s="236"/>
      <c r="C160" s="240"/>
      <c r="D160" s="240"/>
      <c r="E160" s="240"/>
      <c r="F160" s="261"/>
      <c r="G160" s="240"/>
      <c r="H160" s="240"/>
      <c r="I160" s="240"/>
      <c r="J160" s="240"/>
      <c r="K160" s="236"/>
    </row>
    <row r="161" ht="18.75" customHeight="1">
      <c r="B161" s="236"/>
      <c r="C161" s="240"/>
      <c r="D161" s="240"/>
      <c r="E161" s="240"/>
      <c r="F161" s="261"/>
      <c r="G161" s="240"/>
      <c r="H161" s="240"/>
      <c r="I161" s="240"/>
      <c r="J161" s="240"/>
      <c r="K161" s="236"/>
    </row>
    <row r="162" ht="18.75" customHeight="1">
      <c r="B162" s="236"/>
      <c r="C162" s="240"/>
      <c r="D162" s="240"/>
      <c r="E162" s="240"/>
      <c r="F162" s="261"/>
      <c r="G162" s="240"/>
      <c r="H162" s="240"/>
      <c r="I162" s="240"/>
      <c r="J162" s="240"/>
      <c r="K162" s="236"/>
    </row>
    <row r="163" ht="18.75" customHeight="1">
      <c r="B163" s="236"/>
      <c r="C163" s="240"/>
      <c r="D163" s="240"/>
      <c r="E163" s="240"/>
      <c r="F163" s="261"/>
      <c r="G163" s="240"/>
      <c r="H163" s="240"/>
      <c r="I163" s="240"/>
      <c r="J163" s="240"/>
      <c r="K163" s="236"/>
    </row>
    <row r="164" ht="18.75" customHeight="1">
      <c r="B164" s="236"/>
      <c r="C164" s="240"/>
      <c r="D164" s="240"/>
      <c r="E164" s="240"/>
      <c r="F164" s="261"/>
      <c r="G164" s="240"/>
      <c r="H164" s="240"/>
      <c r="I164" s="240"/>
      <c r="J164" s="240"/>
      <c r="K164" s="236"/>
    </row>
    <row r="165" ht="18.75" customHeight="1">
      <c r="B165" s="236"/>
      <c r="C165" s="240"/>
      <c r="D165" s="240"/>
      <c r="E165" s="240"/>
      <c r="F165" s="261"/>
      <c r="G165" s="240"/>
      <c r="H165" s="240"/>
      <c r="I165" s="240"/>
      <c r="J165" s="240"/>
      <c r="K165" s="236"/>
    </row>
    <row r="166" ht="18.75" customHeight="1">
      <c r="B166" s="236"/>
      <c r="C166" s="240"/>
      <c r="D166" s="240"/>
      <c r="E166" s="240"/>
      <c r="F166" s="261"/>
      <c r="G166" s="240"/>
      <c r="H166" s="240"/>
      <c r="I166" s="240"/>
      <c r="J166" s="240"/>
      <c r="K166" s="236"/>
    </row>
    <row r="167" ht="18.75" customHeight="1">
      <c r="B167" s="247"/>
      <c r="C167" s="247"/>
      <c r="D167" s="247"/>
      <c r="E167" s="247"/>
      <c r="F167" s="247"/>
      <c r="G167" s="247"/>
      <c r="H167" s="247"/>
      <c r="I167" s="247"/>
      <c r="J167" s="247"/>
      <c r="K167" s="247"/>
    </row>
    <row r="168" ht="7.5" customHeight="1">
      <c r="B168" s="226"/>
      <c r="C168" s="227"/>
      <c r="D168" s="227"/>
      <c r="E168" s="227"/>
      <c r="F168" s="227"/>
      <c r="G168" s="227"/>
      <c r="H168" s="227"/>
      <c r="I168" s="227"/>
      <c r="J168" s="227"/>
      <c r="K168" s="228"/>
    </row>
    <row r="169" ht="45" customHeight="1">
      <c r="B169" s="229"/>
      <c r="C169" s="230" t="s">
        <v>1792</v>
      </c>
      <c r="D169" s="230"/>
      <c r="E169" s="230"/>
      <c r="F169" s="230"/>
      <c r="G169" s="230"/>
      <c r="H169" s="230"/>
      <c r="I169" s="230"/>
      <c r="J169" s="230"/>
      <c r="K169" s="231"/>
    </row>
    <row r="170" ht="17.25" customHeight="1">
      <c r="B170" s="229"/>
      <c r="C170" s="254" t="s">
        <v>1721</v>
      </c>
      <c r="D170" s="254"/>
      <c r="E170" s="254"/>
      <c r="F170" s="254" t="s">
        <v>1722</v>
      </c>
      <c r="G170" s="291"/>
      <c r="H170" s="292" t="s">
        <v>108</v>
      </c>
      <c r="I170" s="292" t="s">
        <v>55</v>
      </c>
      <c r="J170" s="254" t="s">
        <v>1723</v>
      </c>
      <c r="K170" s="231"/>
    </row>
    <row r="171" ht="17.25" customHeight="1">
      <c r="B171" s="232"/>
      <c r="C171" s="256" t="s">
        <v>1724</v>
      </c>
      <c r="D171" s="256"/>
      <c r="E171" s="256"/>
      <c r="F171" s="257" t="s">
        <v>1725</v>
      </c>
      <c r="G171" s="293"/>
      <c r="H171" s="294"/>
      <c r="I171" s="294"/>
      <c r="J171" s="256" t="s">
        <v>1726</v>
      </c>
      <c r="K171" s="234"/>
    </row>
    <row r="172" ht="5.25" customHeight="1">
      <c r="B172" s="262"/>
      <c r="C172" s="259"/>
      <c r="D172" s="259"/>
      <c r="E172" s="259"/>
      <c r="F172" s="259"/>
      <c r="G172" s="260"/>
      <c r="H172" s="259"/>
      <c r="I172" s="259"/>
      <c r="J172" s="259"/>
      <c r="K172" s="283"/>
    </row>
    <row r="173" ht="15" customHeight="1">
      <c r="B173" s="262"/>
      <c r="C173" s="240" t="s">
        <v>1730</v>
      </c>
      <c r="D173" s="240"/>
      <c r="E173" s="240"/>
      <c r="F173" s="261" t="s">
        <v>1727</v>
      </c>
      <c r="G173" s="240"/>
      <c r="H173" s="240" t="s">
        <v>1766</v>
      </c>
      <c r="I173" s="240" t="s">
        <v>1729</v>
      </c>
      <c r="J173" s="240">
        <v>120</v>
      </c>
      <c r="K173" s="283"/>
    </row>
    <row r="174" ht="15" customHeight="1">
      <c r="B174" s="262"/>
      <c r="C174" s="240" t="s">
        <v>1775</v>
      </c>
      <c r="D174" s="240"/>
      <c r="E174" s="240"/>
      <c r="F174" s="261" t="s">
        <v>1727</v>
      </c>
      <c r="G174" s="240"/>
      <c r="H174" s="240" t="s">
        <v>1776</v>
      </c>
      <c r="I174" s="240" t="s">
        <v>1729</v>
      </c>
      <c r="J174" s="240" t="s">
        <v>1777</v>
      </c>
      <c r="K174" s="283"/>
    </row>
    <row r="175" ht="15" customHeight="1">
      <c r="B175" s="262"/>
      <c r="C175" s="240" t="s">
        <v>1675</v>
      </c>
      <c r="D175" s="240"/>
      <c r="E175" s="240"/>
      <c r="F175" s="261" t="s">
        <v>1727</v>
      </c>
      <c r="G175" s="240"/>
      <c r="H175" s="240" t="s">
        <v>1793</v>
      </c>
      <c r="I175" s="240" t="s">
        <v>1729</v>
      </c>
      <c r="J175" s="240" t="s">
        <v>1777</v>
      </c>
      <c r="K175" s="283"/>
    </row>
    <row r="176" ht="15" customHeight="1">
      <c r="B176" s="262"/>
      <c r="C176" s="240" t="s">
        <v>1732</v>
      </c>
      <c r="D176" s="240"/>
      <c r="E176" s="240"/>
      <c r="F176" s="261" t="s">
        <v>1733</v>
      </c>
      <c r="G176" s="240"/>
      <c r="H176" s="240" t="s">
        <v>1793</v>
      </c>
      <c r="I176" s="240" t="s">
        <v>1729</v>
      </c>
      <c r="J176" s="240">
        <v>50</v>
      </c>
      <c r="K176" s="283"/>
    </row>
    <row r="177" ht="15" customHeight="1">
      <c r="B177" s="262"/>
      <c r="C177" s="240" t="s">
        <v>1735</v>
      </c>
      <c r="D177" s="240"/>
      <c r="E177" s="240"/>
      <c r="F177" s="261" t="s">
        <v>1727</v>
      </c>
      <c r="G177" s="240"/>
      <c r="H177" s="240" t="s">
        <v>1793</v>
      </c>
      <c r="I177" s="240" t="s">
        <v>1737</v>
      </c>
      <c r="J177" s="240"/>
      <c r="K177" s="283"/>
    </row>
    <row r="178" ht="15" customHeight="1">
      <c r="B178" s="262"/>
      <c r="C178" s="240" t="s">
        <v>1746</v>
      </c>
      <c r="D178" s="240"/>
      <c r="E178" s="240"/>
      <c r="F178" s="261" t="s">
        <v>1733</v>
      </c>
      <c r="G178" s="240"/>
      <c r="H178" s="240" t="s">
        <v>1793</v>
      </c>
      <c r="I178" s="240" t="s">
        <v>1729</v>
      </c>
      <c r="J178" s="240">
        <v>50</v>
      </c>
      <c r="K178" s="283"/>
    </row>
    <row r="179" ht="15" customHeight="1">
      <c r="B179" s="262"/>
      <c r="C179" s="240" t="s">
        <v>1754</v>
      </c>
      <c r="D179" s="240"/>
      <c r="E179" s="240"/>
      <c r="F179" s="261" t="s">
        <v>1733</v>
      </c>
      <c r="G179" s="240"/>
      <c r="H179" s="240" t="s">
        <v>1793</v>
      </c>
      <c r="I179" s="240" t="s">
        <v>1729</v>
      </c>
      <c r="J179" s="240">
        <v>50</v>
      </c>
      <c r="K179" s="283"/>
    </row>
    <row r="180" ht="15" customHeight="1">
      <c r="B180" s="262"/>
      <c r="C180" s="240" t="s">
        <v>1752</v>
      </c>
      <c r="D180" s="240"/>
      <c r="E180" s="240"/>
      <c r="F180" s="261" t="s">
        <v>1733</v>
      </c>
      <c r="G180" s="240"/>
      <c r="H180" s="240" t="s">
        <v>1793</v>
      </c>
      <c r="I180" s="240" t="s">
        <v>1729</v>
      </c>
      <c r="J180" s="240">
        <v>50</v>
      </c>
      <c r="K180" s="283"/>
    </row>
    <row r="181" ht="15" customHeight="1">
      <c r="B181" s="262"/>
      <c r="C181" s="240" t="s">
        <v>107</v>
      </c>
      <c r="D181" s="240"/>
      <c r="E181" s="240"/>
      <c r="F181" s="261" t="s">
        <v>1727</v>
      </c>
      <c r="G181" s="240"/>
      <c r="H181" s="240" t="s">
        <v>1794</v>
      </c>
      <c r="I181" s="240" t="s">
        <v>1795</v>
      </c>
      <c r="J181" s="240"/>
      <c r="K181" s="283"/>
    </row>
    <row r="182" ht="15" customHeight="1">
      <c r="B182" s="262"/>
      <c r="C182" s="240" t="s">
        <v>55</v>
      </c>
      <c r="D182" s="240"/>
      <c r="E182" s="240"/>
      <c r="F182" s="261" t="s">
        <v>1727</v>
      </c>
      <c r="G182" s="240"/>
      <c r="H182" s="240" t="s">
        <v>1796</v>
      </c>
      <c r="I182" s="240" t="s">
        <v>1797</v>
      </c>
      <c r="J182" s="240">
        <v>1</v>
      </c>
      <c r="K182" s="283"/>
    </row>
    <row r="183" ht="15" customHeight="1">
      <c r="B183" s="262"/>
      <c r="C183" s="240" t="s">
        <v>51</v>
      </c>
      <c r="D183" s="240"/>
      <c r="E183" s="240"/>
      <c r="F183" s="261" t="s">
        <v>1727</v>
      </c>
      <c r="G183" s="240"/>
      <c r="H183" s="240" t="s">
        <v>1798</v>
      </c>
      <c r="I183" s="240" t="s">
        <v>1729</v>
      </c>
      <c r="J183" s="240">
        <v>20</v>
      </c>
      <c r="K183" s="283"/>
    </row>
    <row r="184" ht="15" customHeight="1">
      <c r="B184" s="262"/>
      <c r="C184" s="240" t="s">
        <v>108</v>
      </c>
      <c r="D184" s="240"/>
      <c r="E184" s="240"/>
      <c r="F184" s="261" t="s">
        <v>1727</v>
      </c>
      <c r="G184" s="240"/>
      <c r="H184" s="240" t="s">
        <v>1799</v>
      </c>
      <c r="I184" s="240" t="s">
        <v>1729</v>
      </c>
      <c r="J184" s="240">
        <v>255</v>
      </c>
      <c r="K184" s="283"/>
    </row>
    <row r="185" ht="15" customHeight="1">
      <c r="B185" s="262"/>
      <c r="C185" s="240" t="s">
        <v>109</v>
      </c>
      <c r="D185" s="240"/>
      <c r="E185" s="240"/>
      <c r="F185" s="261" t="s">
        <v>1727</v>
      </c>
      <c r="G185" s="240"/>
      <c r="H185" s="240" t="s">
        <v>1691</v>
      </c>
      <c r="I185" s="240" t="s">
        <v>1729</v>
      </c>
      <c r="J185" s="240">
        <v>10</v>
      </c>
      <c r="K185" s="283"/>
    </row>
    <row r="186" ht="15" customHeight="1">
      <c r="B186" s="262"/>
      <c r="C186" s="240" t="s">
        <v>110</v>
      </c>
      <c r="D186" s="240"/>
      <c r="E186" s="240"/>
      <c r="F186" s="261" t="s">
        <v>1727</v>
      </c>
      <c r="G186" s="240"/>
      <c r="H186" s="240" t="s">
        <v>1800</v>
      </c>
      <c r="I186" s="240" t="s">
        <v>1761</v>
      </c>
      <c r="J186" s="240"/>
      <c r="K186" s="283"/>
    </row>
    <row r="187" ht="15" customHeight="1">
      <c r="B187" s="262"/>
      <c r="C187" s="240" t="s">
        <v>1801</v>
      </c>
      <c r="D187" s="240"/>
      <c r="E187" s="240"/>
      <c r="F187" s="261" t="s">
        <v>1727</v>
      </c>
      <c r="G187" s="240"/>
      <c r="H187" s="240" t="s">
        <v>1802</v>
      </c>
      <c r="I187" s="240" t="s">
        <v>1761</v>
      </c>
      <c r="J187" s="240"/>
      <c r="K187" s="283"/>
    </row>
    <row r="188" ht="15" customHeight="1">
      <c r="B188" s="262"/>
      <c r="C188" s="240" t="s">
        <v>1790</v>
      </c>
      <c r="D188" s="240"/>
      <c r="E188" s="240"/>
      <c r="F188" s="261" t="s">
        <v>1727</v>
      </c>
      <c r="G188" s="240"/>
      <c r="H188" s="240" t="s">
        <v>1803</v>
      </c>
      <c r="I188" s="240" t="s">
        <v>1761</v>
      </c>
      <c r="J188" s="240"/>
      <c r="K188" s="283"/>
    </row>
    <row r="189" ht="15" customHeight="1">
      <c r="B189" s="262"/>
      <c r="C189" s="240" t="s">
        <v>112</v>
      </c>
      <c r="D189" s="240"/>
      <c r="E189" s="240"/>
      <c r="F189" s="261" t="s">
        <v>1733</v>
      </c>
      <c r="G189" s="240"/>
      <c r="H189" s="240" t="s">
        <v>1804</v>
      </c>
      <c r="I189" s="240" t="s">
        <v>1729</v>
      </c>
      <c r="J189" s="240">
        <v>50</v>
      </c>
      <c r="K189" s="283"/>
    </row>
    <row r="190" ht="15" customHeight="1">
      <c r="B190" s="262"/>
      <c r="C190" s="240" t="s">
        <v>1805</v>
      </c>
      <c r="D190" s="240"/>
      <c r="E190" s="240"/>
      <c r="F190" s="261" t="s">
        <v>1733</v>
      </c>
      <c r="G190" s="240"/>
      <c r="H190" s="240" t="s">
        <v>1806</v>
      </c>
      <c r="I190" s="240" t="s">
        <v>1807</v>
      </c>
      <c r="J190" s="240"/>
      <c r="K190" s="283"/>
    </row>
    <row r="191" ht="15" customHeight="1">
      <c r="B191" s="262"/>
      <c r="C191" s="240" t="s">
        <v>1808</v>
      </c>
      <c r="D191" s="240"/>
      <c r="E191" s="240"/>
      <c r="F191" s="261" t="s">
        <v>1733</v>
      </c>
      <c r="G191" s="240"/>
      <c r="H191" s="240" t="s">
        <v>1809</v>
      </c>
      <c r="I191" s="240" t="s">
        <v>1807</v>
      </c>
      <c r="J191" s="240"/>
      <c r="K191" s="283"/>
    </row>
    <row r="192" ht="15" customHeight="1">
      <c r="B192" s="262"/>
      <c r="C192" s="240" t="s">
        <v>1810</v>
      </c>
      <c r="D192" s="240"/>
      <c r="E192" s="240"/>
      <c r="F192" s="261" t="s">
        <v>1733</v>
      </c>
      <c r="G192" s="240"/>
      <c r="H192" s="240" t="s">
        <v>1811</v>
      </c>
      <c r="I192" s="240" t="s">
        <v>1807</v>
      </c>
      <c r="J192" s="240"/>
      <c r="K192" s="283"/>
    </row>
    <row r="193" ht="15" customHeight="1">
      <c r="B193" s="262"/>
      <c r="C193" s="295" t="s">
        <v>1812</v>
      </c>
      <c r="D193" s="240"/>
      <c r="E193" s="240"/>
      <c r="F193" s="261" t="s">
        <v>1733</v>
      </c>
      <c r="G193" s="240"/>
      <c r="H193" s="240" t="s">
        <v>1813</v>
      </c>
      <c r="I193" s="240" t="s">
        <v>1814</v>
      </c>
      <c r="J193" s="296" t="s">
        <v>1815</v>
      </c>
      <c r="K193" s="283"/>
    </row>
    <row r="194" ht="15" customHeight="1">
      <c r="B194" s="262"/>
      <c r="C194" s="246" t="s">
        <v>40</v>
      </c>
      <c r="D194" s="240"/>
      <c r="E194" s="240"/>
      <c r="F194" s="261" t="s">
        <v>1727</v>
      </c>
      <c r="G194" s="240"/>
      <c r="H194" s="236" t="s">
        <v>1816</v>
      </c>
      <c r="I194" s="240" t="s">
        <v>1817</v>
      </c>
      <c r="J194" s="240"/>
      <c r="K194" s="283"/>
    </row>
    <row r="195" ht="15" customHeight="1">
      <c r="B195" s="262"/>
      <c r="C195" s="246" t="s">
        <v>1818</v>
      </c>
      <c r="D195" s="240"/>
      <c r="E195" s="240"/>
      <c r="F195" s="261" t="s">
        <v>1727</v>
      </c>
      <c r="G195" s="240"/>
      <c r="H195" s="240" t="s">
        <v>1819</v>
      </c>
      <c r="I195" s="240" t="s">
        <v>1761</v>
      </c>
      <c r="J195" s="240"/>
      <c r="K195" s="283"/>
    </row>
    <row r="196" ht="15" customHeight="1">
      <c r="B196" s="262"/>
      <c r="C196" s="246" t="s">
        <v>1820</v>
      </c>
      <c r="D196" s="240"/>
      <c r="E196" s="240"/>
      <c r="F196" s="261" t="s">
        <v>1727</v>
      </c>
      <c r="G196" s="240"/>
      <c r="H196" s="240" t="s">
        <v>1821</v>
      </c>
      <c r="I196" s="240" t="s">
        <v>1761</v>
      </c>
      <c r="J196" s="240"/>
      <c r="K196" s="283"/>
    </row>
    <row r="197" ht="15" customHeight="1">
      <c r="B197" s="262"/>
      <c r="C197" s="246" t="s">
        <v>1822</v>
      </c>
      <c r="D197" s="240"/>
      <c r="E197" s="240"/>
      <c r="F197" s="261" t="s">
        <v>1733</v>
      </c>
      <c r="G197" s="240"/>
      <c r="H197" s="240" t="s">
        <v>1823</v>
      </c>
      <c r="I197" s="240" t="s">
        <v>1761</v>
      </c>
      <c r="J197" s="240"/>
      <c r="K197" s="283"/>
    </row>
    <row r="198" ht="15" customHeight="1">
      <c r="B198" s="289"/>
      <c r="C198" s="297"/>
      <c r="D198" s="271"/>
      <c r="E198" s="271"/>
      <c r="F198" s="271"/>
      <c r="G198" s="271"/>
      <c r="H198" s="271"/>
      <c r="I198" s="271"/>
      <c r="J198" s="271"/>
      <c r="K198" s="290"/>
    </row>
    <row r="199" ht="18.75" customHeight="1">
      <c r="B199" s="236"/>
      <c r="C199" s="240"/>
      <c r="D199" s="240"/>
      <c r="E199" s="240"/>
      <c r="F199" s="261"/>
      <c r="G199" s="240"/>
      <c r="H199" s="240"/>
      <c r="I199" s="240"/>
      <c r="J199" s="240"/>
      <c r="K199" s="236"/>
    </row>
    <row r="200" ht="18.75" customHeight="1">
      <c r="B200" s="247"/>
      <c r="C200" s="247"/>
      <c r="D200" s="247"/>
      <c r="E200" s="247"/>
      <c r="F200" s="247"/>
      <c r="G200" s="247"/>
      <c r="H200" s="247"/>
      <c r="I200" s="247"/>
      <c r="J200" s="247"/>
      <c r="K200" s="247"/>
    </row>
    <row r="201" ht="13.5">
      <c r="B201" s="226"/>
      <c r="C201" s="227"/>
      <c r="D201" s="227"/>
      <c r="E201" s="227"/>
      <c r="F201" s="227"/>
      <c r="G201" s="227"/>
      <c r="H201" s="227"/>
      <c r="I201" s="227"/>
      <c r="J201" s="227"/>
      <c r="K201" s="228"/>
    </row>
    <row r="202" ht="21" customHeight="1">
      <c r="B202" s="229"/>
      <c r="C202" s="230" t="s">
        <v>1824</v>
      </c>
      <c r="D202" s="230"/>
      <c r="E202" s="230"/>
      <c r="F202" s="230"/>
      <c r="G202" s="230"/>
      <c r="H202" s="230"/>
      <c r="I202" s="230"/>
      <c r="J202" s="230"/>
      <c r="K202" s="231"/>
    </row>
    <row r="203" ht="25.5" customHeight="1">
      <c r="B203" s="229"/>
      <c r="C203" s="298" t="s">
        <v>1825</v>
      </c>
      <c r="D203" s="298"/>
      <c r="E203" s="298"/>
      <c r="F203" s="298" t="s">
        <v>1826</v>
      </c>
      <c r="G203" s="299"/>
      <c r="H203" s="298" t="s">
        <v>1827</v>
      </c>
      <c r="I203" s="298"/>
      <c r="J203" s="298"/>
      <c r="K203" s="231"/>
    </row>
    <row r="204" ht="5.25" customHeight="1">
      <c r="B204" s="262"/>
      <c r="C204" s="259"/>
      <c r="D204" s="259"/>
      <c r="E204" s="259"/>
      <c r="F204" s="259"/>
      <c r="G204" s="240"/>
      <c r="H204" s="259"/>
      <c r="I204" s="259"/>
      <c r="J204" s="259"/>
      <c r="K204" s="283"/>
    </row>
    <row r="205" ht="15" customHeight="1">
      <c r="B205" s="262"/>
      <c r="C205" s="240" t="s">
        <v>1817</v>
      </c>
      <c r="D205" s="240"/>
      <c r="E205" s="240"/>
      <c r="F205" s="261" t="s">
        <v>41</v>
      </c>
      <c r="G205" s="240"/>
      <c r="H205" s="240" t="s">
        <v>1828</v>
      </c>
      <c r="I205" s="240"/>
      <c r="J205" s="240"/>
      <c r="K205" s="283"/>
    </row>
    <row r="206" ht="15" customHeight="1">
      <c r="B206" s="262"/>
      <c r="C206" s="268"/>
      <c r="D206" s="240"/>
      <c r="E206" s="240"/>
      <c r="F206" s="261" t="s">
        <v>42</v>
      </c>
      <c r="G206" s="240"/>
      <c r="H206" s="240" t="s">
        <v>1829</v>
      </c>
      <c r="I206" s="240"/>
      <c r="J206" s="240"/>
      <c r="K206" s="283"/>
    </row>
    <row r="207" ht="15" customHeight="1">
      <c r="B207" s="262"/>
      <c r="C207" s="268"/>
      <c r="D207" s="240"/>
      <c r="E207" s="240"/>
      <c r="F207" s="261" t="s">
        <v>45</v>
      </c>
      <c r="G207" s="240"/>
      <c r="H207" s="240" t="s">
        <v>1830</v>
      </c>
      <c r="I207" s="240"/>
      <c r="J207" s="240"/>
      <c r="K207" s="283"/>
    </row>
    <row r="208" ht="15" customHeight="1">
      <c r="B208" s="262"/>
      <c r="C208" s="240"/>
      <c r="D208" s="240"/>
      <c r="E208" s="240"/>
      <c r="F208" s="261" t="s">
        <v>43</v>
      </c>
      <c r="G208" s="240"/>
      <c r="H208" s="240" t="s">
        <v>1831</v>
      </c>
      <c r="I208" s="240"/>
      <c r="J208" s="240"/>
      <c r="K208" s="283"/>
    </row>
    <row r="209" ht="15" customHeight="1">
      <c r="B209" s="262"/>
      <c r="C209" s="240"/>
      <c r="D209" s="240"/>
      <c r="E209" s="240"/>
      <c r="F209" s="261" t="s">
        <v>44</v>
      </c>
      <c r="G209" s="240"/>
      <c r="H209" s="240" t="s">
        <v>1832</v>
      </c>
      <c r="I209" s="240"/>
      <c r="J209" s="240"/>
      <c r="K209" s="283"/>
    </row>
    <row r="210" ht="15" customHeight="1">
      <c r="B210" s="262"/>
      <c r="C210" s="240"/>
      <c r="D210" s="240"/>
      <c r="E210" s="240"/>
      <c r="F210" s="261"/>
      <c r="G210" s="240"/>
      <c r="H210" s="240"/>
      <c r="I210" s="240"/>
      <c r="J210" s="240"/>
      <c r="K210" s="283"/>
    </row>
    <row r="211" ht="15" customHeight="1">
      <c r="B211" s="262"/>
      <c r="C211" s="240" t="s">
        <v>1773</v>
      </c>
      <c r="D211" s="240"/>
      <c r="E211" s="240"/>
      <c r="F211" s="261" t="s">
        <v>77</v>
      </c>
      <c r="G211" s="240"/>
      <c r="H211" s="240" t="s">
        <v>1833</v>
      </c>
      <c r="I211" s="240"/>
      <c r="J211" s="240"/>
      <c r="K211" s="283"/>
    </row>
    <row r="212" ht="15" customHeight="1">
      <c r="B212" s="262"/>
      <c r="C212" s="268"/>
      <c r="D212" s="240"/>
      <c r="E212" s="240"/>
      <c r="F212" s="261" t="s">
        <v>1671</v>
      </c>
      <c r="G212" s="240"/>
      <c r="H212" s="240" t="s">
        <v>1672</v>
      </c>
      <c r="I212" s="240"/>
      <c r="J212" s="240"/>
      <c r="K212" s="283"/>
    </row>
    <row r="213" ht="15" customHeight="1">
      <c r="B213" s="262"/>
      <c r="C213" s="240"/>
      <c r="D213" s="240"/>
      <c r="E213" s="240"/>
      <c r="F213" s="261" t="s">
        <v>1669</v>
      </c>
      <c r="G213" s="240"/>
      <c r="H213" s="240" t="s">
        <v>1834</v>
      </c>
      <c r="I213" s="240"/>
      <c r="J213" s="240"/>
      <c r="K213" s="283"/>
    </row>
    <row r="214" ht="15" customHeight="1">
      <c r="B214" s="300"/>
      <c r="C214" s="268"/>
      <c r="D214" s="268"/>
      <c r="E214" s="268"/>
      <c r="F214" s="261" t="s">
        <v>1673</v>
      </c>
      <c r="G214" s="246"/>
      <c r="H214" s="287" t="s">
        <v>1674</v>
      </c>
      <c r="I214" s="287"/>
      <c r="J214" s="287"/>
      <c r="K214" s="301"/>
    </row>
    <row r="215" ht="15" customHeight="1">
      <c r="B215" s="300"/>
      <c r="C215" s="268"/>
      <c r="D215" s="268"/>
      <c r="E215" s="268"/>
      <c r="F215" s="261" t="s">
        <v>955</v>
      </c>
      <c r="G215" s="246"/>
      <c r="H215" s="287" t="s">
        <v>1835</v>
      </c>
      <c r="I215" s="287"/>
      <c r="J215" s="287"/>
      <c r="K215" s="301"/>
    </row>
    <row r="216" ht="15" customHeight="1">
      <c r="B216" s="300"/>
      <c r="C216" s="268"/>
      <c r="D216" s="268"/>
      <c r="E216" s="268"/>
      <c r="F216" s="302"/>
      <c r="G216" s="246"/>
      <c r="H216" s="303"/>
      <c r="I216" s="303"/>
      <c r="J216" s="303"/>
      <c r="K216" s="301"/>
    </row>
    <row r="217" ht="15" customHeight="1">
      <c r="B217" s="300"/>
      <c r="C217" s="240" t="s">
        <v>1797</v>
      </c>
      <c r="D217" s="268"/>
      <c r="E217" s="268"/>
      <c r="F217" s="261">
        <v>1</v>
      </c>
      <c r="G217" s="246"/>
      <c r="H217" s="287" t="s">
        <v>1836</v>
      </c>
      <c r="I217" s="287"/>
      <c r="J217" s="287"/>
      <c r="K217" s="301"/>
    </row>
    <row r="218" ht="15" customHeight="1">
      <c r="B218" s="300"/>
      <c r="C218" s="268"/>
      <c r="D218" s="268"/>
      <c r="E218" s="268"/>
      <c r="F218" s="261">
        <v>2</v>
      </c>
      <c r="G218" s="246"/>
      <c r="H218" s="287" t="s">
        <v>1837</v>
      </c>
      <c r="I218" s="287"/>
      <c r="J218" s="287"/>
      <c r="K218" s="301"/>
    </row>
    <row r="219" ht="15" customHeight="1">
      <c r="B219" s="300"/>
      <c r="C219" s="268"/>
      <c r="D219" s="268"/>
      <c r="E219" s="268"/>
      <c r="F219" s="261">
        <v>3</v>
      </c>
      <c r="G219" s="246"/>
      <c r="H219" s="287" t="s">
        <v>1838</v>
      </c>
      <c r="I219" s="287"/>
      <c r="J219" s="287"/>
      <c r="K219" s="301"/>
    </row>
    <row r="220" ht="15" customHeight="1">
      <c r="B220" s="300"/>
      <c r="C220" s="268"/>
      <c r="D220" s="268"/>
      <c r="E220" s="268"/>
      <c r="F220" s="261">
        <v>4</v>
      </c>
      <c r="G220" s="246"/>
      <c r="H220" s="287" t="s">
        <v>1839</v>
      </c>
      <c r="I220" s="287"/>
      <c r="J220" s="287"/>
      <c r="K220" s="301"/>
    </row>
    <row r="221" ht="12.75" customHeight="1">
      <c r="B221" s="304"/>
      <c r="C221" s="305"/>
      <c r="D221" s="305"/>
      <c r="E221" s="305"/>
      <c r="F221" s="305"/>
      <c r="G221" s="305"/>
      <c r="H221" s="305"/>
      <c r="I221" s="305"/>
      <c r="J221" s="305"/>
      <c r="K221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2018-10-29T07:24:49Z</dcterms:created>
  <dcterms:modified xsi:type="dcterms:W3CDTF">2018-10-29T07:24:53Z</dcterms:modified>
</cp:coreProperties>
</file>