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SILNOPROUD\2026\INVESTICE\OPTAK - výměna starých transformátorů za nové\realizace 2026 - Úspory v LDS - Zlínský kraj\"/>
    </mc:Choice>
  </mc:AlternateContent>
  <bookViews>
    <workbookView xWindow="0" yWindow="0" windowWidth="0" windowHeight="0"/>
  </bookViews>
  <sheets>
    <sheet name="Rekapitulace stavby" sheetId="1" r:id="rId1"/>
    <sheet name="01 - Valašské Meziříčí" sheetId="2" r:id="rId2"/>
    <sheet name="02-03 - Hulín" sheetId="3" r:id="rId3"/>
    <sheet name="04-05 - Tlumačov" sheetId="4" r:id="rId4"/>
    <sheet name="06-07 - Otrokovice" sheetId="5" r:id="rId5"/>
    <sheet name="08 - Napajedla" sheetId="6" r:id="rId6"/>
    <sheet name="09 - Staré Město u UH" sheetId="7" r:id="rId7"/>
    <sheet name="10 - Zlín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'01 - Valašské Meziříčí'!$C$115:$K$171</definedName>
    <definedName name="_xlnm.Print_Area" localSheetId="1">'01 - Valašské Meziříčí'!$C$4:$J$76,'01 - Valašské Meziříčí'!$C$103:$K$171</definedName>
    <definedName name="_xlnm.Print_Titles" localSheetId="1">'01 - Valašské Meziříčí'!$115:$115</definedName>
    <definedName name="_xlnm._FilterDatabase" localSheetId="2" hidden="1">'02-03 - Hulín'!$C$115:$K$176</definedName>
    <definedName name="_xlnm.Print_Area" localSheetId="2">'02-03 - Hulín'!$C$4:$J$76,'02-03 - Hulín'!$C$103:$K$176</definedName>
    <definedName name="_xlnm.Print_Titles" localSheetId="2">'02-03 - Hulín'!$115:$115</definedName>
    <definedName name="_xlnm._FilterDatabase" localSheetId="3" hidden="1">'04-05 - Tlumačov'!$C$115:$K$179</definedName>
    <definedName name="_xlnm.Print_Area" localSheetId="3">'04-05 - Tlumačov'!$C$4:$J$76,'04-05 - Tlumačov'!$C$103:$K$179</definedName>
    <definedName name="_xlnm.Print_Titles" localSheetId="3">'04-05 - Tlumačov'!$115:$115</definedName>
    <definedName name="_xlnm._FilterDatabase" localSheetId="4" hidden="1">'06-07 - Otrokovice'!$C$117:$K$180</definedName>
    <definedName name="_xlnm.Print_Area" localSheetId="4">'06-07 - Otrokovice'!$C$4:$J$76,'06-07 - Otrokovice'!$C$105:$K$180</definedName>
    <definedName name="_xlnm.Print_Titles" localSheetId="4">'06-07 - Otrokovice'!$117:$117</definedName>
    <definedName name="_xlnm._FilterDatabase" localSheetId="5" hidden="1">'08 - Napajedla'!$C$115:$K$176</definedName>
    <definedName name="_xlnm.Print_Area" localSheetId="5">'08 - Napajedla'!$C$4:$J$76,'08 - Napajedla'!$C$103:$K$176</definedName>
    <definedName name="_xlnm.Print_Titles" localSheetId="5">'08 - Napajedla'!$115:$115</definedName>
    <definedName name="_xlnm._FilterDatabase" localSheetId="6" hidden="1">'09 - Staré Město u UH'!$C$115:$K$176</definedName>
    <definedName name="_xlnm.Print_Area" localSheetId="6">'09 - Staré Město u UH'!$C$4:$J$76,'09 - Staré Město u UH'!$C$103:$K$176</definedName>
    <definedName name="_xlnm.Print_Titles" localSheetId="6">'09 - Staré Město u UH'!$115:$115</definedName>
    <definedName name="_xlnm._FilterDatabase" localSheetId="7" hidden="1">'10 - Zlín'!$C$115:$K$171</definedName>
    <definedName name="_xlnm.Print_Area" localSheetId="7">'10 - Zlín'!$C$4:$J$76,'10 - Zlín'!$C$103:$K$171</definedName>
    <definedName name="_xlnm.Print_Titles" localSheetId="7">'10 - Zlín'!$115:$115</definedName>
  </definedNames>
  <calcPr/>
</workbook>
</file>

<file path=xl/calcChain.xml><?xml version="1.0" encoding="utf-8"?>
<calcChain xmlns="http://schemas.openxmlformats.org/spreadsheetml/2006/main">
  <c i="8" l="1" r="T116"/>
  <c r="R116"/>
  <c r="P116"/>
  <c i="1" r="AU101"/>
  <c i="8" r="J37"/>
  <c r="J36"/>
  <c i="1" r="AY101"/>
  <c i="8" r="J35"/>
  <c i="1" r="AX101"/>
  <c i="8"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113"/>
  <c r="J17"/>
  <c r="J12"/>
  <c r="J89"/>
  <c r="E7"/>
  <c r="E106"/>
  <c i="7" r="J37"/>
  <c r="J36"/>
  <c i="1" r="AY100"/>
  <c i="7" r="J35"/>
  <c i="1" r="AX100"/>
  <c i="7"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113"/>
  <c r="J17"/>
  <c r="J12"/>
  <c r="J110"/>
  <c r="E7"/>
  <c r="E106"/>
  <c i="6" r="J37"/>
  <c r="J36"/>
  <c i="1" r="AY99"/>
  <c i="6" r="J35"/>
  <c i="1" r="AX99"/>
  <c i="6"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113"/>
  <c r="J17"/>
  <c r="J12"/>
  <c r="J110"/>
  <c r="E7"/>
  <c r="E106"/>
  <c i="5" r="J37"/>
  <c r="J36"/>
  <c i="1" r="AY98"/>
  <c i="5" r="J35"/>
  <c i="1" r="AX98"/>
  <c i="5"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89"/>
  <c r="E7"/>
  <c r="E108"/>
  <c i="4" r="J37"/>
  <c r="J36"/>
  <c i="1" r="AY97"/>
  <c i="4" r="J35"/>
  <c i="1" r="AX97"/>
  <c i="4"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92"/>
  <c r="J17"/>
  <c r="J12"/>
  <c r="J110"/>
  <c r="E7"/>
  <c r="E85"/>
  <c i="3" r="J37"/>
  <c r="J36"/>
  <c i="1" r="AY96"/>
  <c i="3" r="J35"/>
  <c i="1" r="AX96"/>
  <c i="3"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113"/>
  <c r="J17"/>
  <c r="J12"/>
  <c r="J89"/>
  <c r="E7"/>
  <c r="E85"/>
  <c i="2" r="J37"/>
  <c r="J36"/>
  <c i="1" r="AY95"/>
  <c i="2" r="J35"/>
  <c i="1" r="AX95"/>
  <c i="2"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92"/>
  <c r="J17"/>
  <c r="J12"/>
  <c r="J110"/>
  <c r="E7"/>
  <c r="E106"/>
  <c i="1" r="L90"/>
  <c r="AM90"/>
  <c r="AM89"/>
  <c r="L89"/>
  <c r="AM87"/>
  <c r="L87"/>
  <c r="L85"/>
  <c r="L84"/>
  <c i="6" r="J121"/>
  <c r="BK117"/>
  <c i="5" r="J179"/>
  <c r="BK175"/>
  <c r="BK169"/>
  <c r="BK156"/>
  <c r="BK125"/>
  <c r="BK123"/>
  <c i="4" r="J176"/>
  <c r="BK163"/>
  <c r="J159"/>
  <c r="BK135"/>
  <c i="3" r="BK162"/>
  <c r="BK160"/>
  <c r="BK158"/>
  <c r="BK156"/>
  <c r="BK152"/>
  <c r="J142"/>
  <c r="J140"/>
  <c r="BK117"/>
  <c i="2" r="BK168"/>
  <c r="J162"/>
  <c r="BK147"/>
  <c r="BK135"/>
  <c r="J126"/>
  <c r="BK117"/>
  <c i="1" r="AS94"/>
  <c i="7" r="BK173"/>
  <c r="J167"/>
  <c r="BK165"/>
  <c r="BK162"/>
  <c r="BK160"/>
  <c r="J152"/>
  <c r="J146"/>
  <c r="BK138"/>
  <c i="6" r="BK167"/>
  <c r="BK165"/>
  <c r="BK162"/>
  <c r="J148"/>
  <c r="BK146"/>
  <c r="J126"/>
  <c r="BK121"/>
  <c i="5" r="J173"/>
  <c r="BK164"/>
  <c r="BK160"/>
  <c r="J148"/>
  <c r="BK144"/>
  <c r="BK138"/>
  <c r="J136"/>
  <c r="J130"/>
  <c r="BK121"/>
  <c i="4" r="J170"/>
  <c r="BK168"/>
  <c r="BK165"/>
  <c r="BK161"/>
  <c r="J153"/>
  <c r="BK149"/>
  <c r="BK143"/>
  <c r="J137"/>
  <c r="J135"/>
  <c r="BK123"/>
  <c r="BK121"/>
  <c r="BK119"/>
  <c r="J117"/>
  <c i="3" r="J175"/>
  <c r="J171"/>
  <c r="J138"/>
  <c r="BK132"/>
  <c r="BK129"/>
  <c r="J123"/>
  <c i="2" r="J170"/>
  <c r="J145"/>
  <c r="J137"/>
  <c r="BK123"/>
  <c i="8" r="BK170"/>
  <c i="7" r="BK171"/>
  <c r="BK167"/>
  <c r="J150"/>
  <c r="BK144"/>
  <c r="BK132"/>
  <c r="J129"/>
  <c r="J126"/>
  <c i="6" r="J175"/>
  <c r="J173"/>
  <c r="BK150"/>
  <c r="BK144"/>
  <c r="J138"/>
  <c r="BK136"/>
  <c r="J134"/>
  <c r="BK123"/>
  <c r="BK119"/>
  <c r="J117"/>
  <c i="5" r="J175"/>
  <c r="BK171"/>
  <c r="BK162"/>
  <c r="BK148"/>
  <c r="J144"/>
  <c r="BK140"/>
  <c r="BK127"/>
  <c i="4" r="BK176"/>
  <c r="J165"/>
  <c r="J157"/>
  <c r="J147"/>
  <c r="J145"/>
  <c r="BK141"/>
  <c r="J139"/>
  <c r="BK126"/>
  <c i="3" r="J169"/>
  <c r="J158"/>
  <c r="J154"/>
  <c r="BK150"/>
  <c r="J121"/>
  <c i="2" r="BK166"/>
  <c r="BK164"/>
  <c r="BK149"/>
  <c r="J135"/>
  <c r="J121"/>
  <c r="J117"/>
  <c i="8" r="BK168"/>
  <c r="J166"/>
  <c r="BK164"/>
  <c r="J160"/>
  <c r="BK155"/>
  <c r="BK151"/>
  <c r="J147"/>
  <c r="J145"/>
  <c r="J143"/>
  <c r="J135"/>
  <c r="J133"/>
  <c r="BK131"/>
  <c r="J129"/>
  <c r="BK123"/>
  <c r="J121"/>
  <c r="BK117"/>
  <c i="7" r="J173"/>
  <c r="BK169"/>
  <c r="BK146"/>
  <c r="J142"/>
  <c r="J138"/>
  <c r="BK134"/>
  <c r="BK119"/>
  <c i="6" r="J167"/>
  <c r="J158"/>
  <c r="BK156"/>
  <c r="J152"/>
  <c r="J146"/>
  <c r="J140"/>
  <c r="J129"/>
  <c i="5" r="J177"/>
  <c r="J169"/>
  <c r="J162"/>
  <c r="BK158"/>
  <c r="J158"/>
  <c r="J156"/>
  <c r="BK154"/>
  <c r="BK152"/>
  <c r="BK146"/>
  <c r="J133"/>
  <c r="BK130"/>
  <c r="J127"/>
  <c i="4" r="J161"/>
  <c r="BK153"/>
  <c r="J126"/>
  <c i="3" r="BK175"/>
  <c r="J167"/>
  <c r="BK165"/>
  <c r="J160"/>
  <c r="J156"/>
  <c r="J148"/>
  <c r="BK144"/>
  <c r="BK140"/>
  <c r="J136"/>
  <c r="BK121"/>
  <c r="J119"/>
  <c i="2" r="J166"/>
  <c r="BK157"/>
  <c r="J153"/>
  <c r="J149"/>
  <c r="J147"/>
  <c r="BK121"/>
  <c i="8" r="J170"/>
  <c r="BK166"/>
  <c r="J164"/>
  <c r="BK162"/>
  <c r="BK157"/>
  <c r="BK153"/>
  <c r="J151"/>
  <c r="J149"/>
  <c r="BK147"/>
  <c r="BK145"/>
  <c r="BK141"/>
  <c r="J139"/>
  <c r="BK137"/>
  <c r="BK135"/>
  <c r="BK133"/>
  <c r="BK129"/>
  <c r="J126"/>
  <c r="J123"/>
  <c r="BK121"/>
  <c r="J119"/>
  <c i="7" r="J175"/>
  <c r="J169"/>
  <c r="BK156"/>
  <c r="J148"/>
  <c r="BK136"/>
  <c r="J123"/>
  <c r="J121"/>
  <c i="6" r="J171"/>
  <c r="BK169"/>
  <c r="J136"/>
  <c r="BK134"/>
  <c r="J119"/>
  <c i="5" r="BK166"/>
  <c r="BK150"/>
  <c r="BK136"/>
  <c i="4" r="BK178"/>
  <c r="BK172"/>
  <c r="J168"/>
  <c r="J163"/>
  <c r="J151"/>
  <c i="3" r="J173"/>
  <c r="J150"/>
  <c r="J146"/>
  <c i="2" r="J160"/>
  <c r="BK141"/>
  <c r="J139"/>
  <c r="J129"/>
  <c r="J123"/>
  <c r="J119"/>
  <c i="7" r="BK175"/>
  <c r="J165"/>
  <c r="J154"/>
  <c r="J144"/>
  <c r="BK123"/>
  <c r="J117"/>
  <c i="6" r="BK173"/>
  <c r="J165"/>
  <c r="BK160"/>
  <c r="J156"/>
  <c r="BK154"/>
  <c r="BK142"/>
  <c r="BK140"/>
  <c r="BK129"/>
  <c r="J123"/>
  <c i="5" r="BK177"/>
  <c r="J171"/>
  <c r="J164"/>
  <c r="J160"/>
  <c r="J154"/>
  <c r="J152"/>
  <c r="J146"/>
  <c r="BK133"/>
  <c r="J125"/>
  <c r="J123"/>
  <c i="4" r="J178"/>
  <c r="BK159"/>
  <c r="BK157"/>
  <c r="BK155"/>
  <c r="BK151"/>
  <c r="J143"/>
  <c r="J129"/>
  <c r="J121"/>
  <c r="BK117"/>
  <c i="3" r="BK171"/>
  <c r="J162"/>
  <c r="BK154"/>
  <c r="BK146"/>
  <c r="BK138"/>
  <c r="J134"/>
  <c r="BK126"/>
  <c i="2" r="BK170"/>
  <c r="J168"/>
  <c r="J157"/>
  <c r="J151"/>
  <c r="BK145"/>
  <c r="BK143"/>
  <c r="BK139"/>
  <c r="BK137"/>
  <c r="BK133"/>
  <c r="BK131"/>
  <c r="BK126"/>
  <c i="8" r="J168"/>
  <c r="J162"/>
  <c r="BK160"/>
  <c r="J157"/>
  <c r="J155"/>
  <c r="J153"/>
  <c r="BK149"/>
  <c r="BK143"/>
  <c r="J141"/>
  <c r="BK139"/>
  <c r="J137"/>
  <c r="J131"/>
  <c r="BK126"/>
  <c r="BK119"/>
  <c r="J117"/>
  <c i="7" r="J162"/>
  <c r="BK158"/>
  <c r="BK150"/>
  <c r="BK148"/>
  <c r="J140"/>
  <c r="J136"/>
  <c r="BK129"/>
  <c r="BK126"/>
  <c r="J119"/>
  <c i="6" r="BK171"/>
  <c r="J169"/>
  <c r="J160"/>
  <c r="J154"/>
  <c r="BK152"/>
  <c r="J142"/>
  <c r="BK132"/>
  <c i="5" r="BK179"/>
  <c r="BK173"/>
  <c r="J166"/>
  <c r="BK142"/>
  <c r="J140"/>
  <c r="J121"/>
  <c i="4" r="BK174"/>
  <c r="J172"/>
  <c r="BK139"/>
  <c r="BK137"/>
  <c i="3" r="J165"/>
  <c r="BK148"/>
  <c r="J132"/>
  <c r="BK123"/>
  <c r="BK119"/>
  <c i="2" r="J155"/>
  <c r="J133"/>
  <c r="J131"/>
  <c i="8" r="F34"/>
  <c r="F36"/>
  <c r="J34"/>
  <c r="F35"/>
  <c r="F37"/>
  <c i="4" r="BK147"/>
  <c r="BK145"/>
  <c r="J132"/>
  <c r="BK129"/>
  <c i="3" r="BK173"/>
  <c r="BK134"/>
  <c r="J129"/>
  <c i="2" r="J143"/>
  <c r="J141"/>
  <c r="BK119"/>
  <c i="7" r="J171"/>
  <c r="J160"/>
  <c r="J158"/>
  <c r="J156"/>
  <c r="BK154"/>
  <c r="BK152"/>
  <c r="BK142"/>
  <c r="BK140"/>
  <c r="J134"/>
  <c r="J132"/>
  <c r="BK121"/>
  <c r="BK117"/>
  <c i="6" r="BK175"/>
  <c r="J162"/>
  <c r="BK158"/>
  <c r="J150"/>
  <c r="BK148"/>
  <c r="J144"/>
  <c r="BK138"/>
  <c r="J132"/>
  <c r="BK126"/>
  <c i="5" r="J150"/>
  <c r="J142"/>
  <c r="J138"/>
  <c i="4" r="J174"/>
  <c r="BK170"/>
  <c r="J155"/>
  <c r="J149"/>
  <c r="J141"/>
  <c r="BK132"/>
  <c r="J123"/>
  <c r="J119"/>
  <c i="3" r="BK169"/>
  <c r="BK167"/>
  <c r="J152"/>
  <c r="J144"/>
  <c r="BK142"/>
  <c r="BK136"/>
  <c r="J126"/>
  <c r="J117"/>
  <c i="2" r="J164"/>
  <c r="BK162"/>
  <c r="BK160"/>
  <c r="BK155"/>
  <c r="BK153"/>
  <c r="BK151"/>
  <c r="BK129"/>
  <c l="1" r="BK116"/>
  <c r="J116"/>
  <c r="J96"/>
  <c i="4" r="BK116"/>
  <c r="J116"/>
  <c r="J96"/>
  <c i="7" r="BK116"/>
  <c r="J116"/>
  <c r="J96"/>
  <c i="3" r="T116"/>
  <c r="R116"/>
  <c i="4" r="T116"/>
  <c i="6" r="T116"/>
  <c i="7" r="R116"/>
  <c i="5" r="P120"/>
  <c r="P119"/>
  <c r="P118"/>
  <c i="1" r="AU98"/>
  <c i="6" r="R116"/>
  <c i="8" r="BK116"/>
  <c r="J116"/>
  <c r="J96"/>
  <c i="4" r="R116"/>
  <c i="5" r="BK120"/>
  <c r="J120"/>
  <c r="J98"/>
  <c i="6" r="P116"/>
  <c i="1" r="AU99"/>
  <c i="7" r="T116"/>
  <c i="2" r="P116"/>
  <c i="1" r="AU95"/>
  <c i="5" r="R120"/>
  <c r="R119"/>
  <c r="R118"/>
  <c i="3" r="BK116"/>
  <c r="J116"/>
  <c i="5" r="T120"/>
  <c r="T119"/>
  <c r="T118"/>
  <c i="7" r="P116"/>
  <c i="1" r="AU100"/>
  <c i="2" r="T116"/>
  <c i="4" r="P116"/>
  <c i="1" r="AU97"/>
  <c i="6" r="BK116"/>
  <c r="J116"/>
  <c r="J96"/>
  <c i="2" r="R116"/>
  <c i="3" r="P116"/>
  <c i="1" r="AU96"/>
  <c i="2" r="F113"/>
  <c r="BE145"/>
  <c r="BE149"/>
  <c i="3" r="E106"/>
  <c r="BE148"/>
  <c r="BE173"/>
  <c i="4" r="BE126"/>
  <c r="BE143"/>
  <c r="BE145"/>
  <c r="BE147"/>
  <c i="5" r="F92"/>
  <c r="BE133"/>
  <c i="6" r="BE140"/>
  <c r="BE156"/>
  <c r="BE173"/>
  <c r="BE175"/>
  <c i="7" r="E85"/>
  <c r="BE123"/>
  <c r="BE126"/>
  <c r="BE129"/>
  <c r="BE136"/>
  <c r="BE148"/>
  <c r="BE150"/>
  <c r="BE175"/>
  <c i="2" r="BE160"/>
  <c r="BE164"/>
  <c i="3" r="BE121"/>
  <c r="BE123"/>
  <c r="BE140"/>
  <c r="BE154"/>
  <c i="4" r="E106"/>
  <c r="BE119"/>
  <c r="BE139"/>
  <c r="BE149"/>
  <c i="1" r="AW101"/>
  <c i="2" r="BE121"/>
  <c r="BE162"/>
  <c i="3" r="BE126"/>
  <c r="BE142"/>
  <c r="BE144"/>
  <c r="BE150"/>
  <c r="BE156"/>
  <c i="4" r="F113"/>
  <c r="BE132"/>
  <c r="BE163"/>
  <c i="5" r="BE146"/>
  <c i="6" r="J89"/>
  <c i="7" r="BE117"/>
  <c r="BE154"/>
  <c r="BE171"/>
  <c i="8" r="E85"/>
  <c r="J110"/>
  <c r="BE123"/>
  <c r="BE129"/>
  <c r="BE137"/>
  <c r="BE141"/>
  <c r="BE147"/>
  <c r="BE157"/>
  <c i="2" r="E85"/>
  <c r="BE123"/>
  <c i="3" r="F92"/>
  <c r="BE117"/>
  <c r="BE167"/>
  <c r="BE175"/>
  <c i="5" r="E85"/>
  <c r="J112"/>
  <c r="BE130"/>
  <c r="BE142"/>
  <c r="BE148"/>
  <c r="BE175"/>
  <c i="6" r="F92"/>
  <c r="BE134"/>
  <c r="BE138"/>
  <c r="BE158"/>
  <c r="BE171"/>
  <c i="7" r="F92"/>
  <c r="BE121"/>
  <c r="BE138"/>
  <c r="BE140"/>
  <c r="BE142"/>
  <c r="BE152"/>
  <c r="BE156"/>
  <c r="BE162"/>
  <c r="BE167"/>
  <c r="BE169"/>
  <c i="2" r="J89"/>
  <c r="BE151"/>
  <c r="BE166"/>
  <c r="BE170"/>
  <c i="3" r="BE160"/>
  <c r="BE162"/>
  <c i="4" r="J89"/>
  <c r="BE123"/>
  <c r="BE155"/>
  <c r="BE159"/>
  <c r="BE176"/>
  <c i="5" r="BE123"/>
  <c r="BE125"/>
  <c r="BE127"/>
  <c r="BE138"/>
  <c r="BE154"/>
  <c r="BE156"/>
  <c r="BE162"/>
  <c r="BE171"/>
  <c r="BE173"/>
  <c i="6" r="E85"/>
  <c r="BE123"/>
  <c r="BE126"/>
  <c r="BE129"/>
  <c r="BE144"/>
  <c r="BE146"/>
  <c r="BE148"/>
  <c r="BE150"/>
  <c r="BE160"/>
  <c r="BE162"/>
  <c r="BE167"/>
  <c i="7" r="J89"/>
  <c r="BE173"/>
  <c i="8" r="BE117"/>
  <c r="BE119"/>
  <c r="BE126"/>
  <c r="BE131"/>
  <c r="BE133"/>
  <c r="BE135"/>
  <c r="BE139"/>
  <c r="BE143"/>
  <c r="BE145"/>
  <c r="BE151"/>
  <c r="BE155"/>
  <c r="BE162"/>
  <c r="BE166"/>
  <c r="BE170"/>
  <c i="2" r="BE117"/>
  <c r="BE133"/>
  <c r="BE137"/>
  <c r="BE139"/>
  <c r="BE141"/>
  <c i="3" r="J110"/>
  <c r="BE152"/>
  <c r="BE171"/>
  <c i="4" r="BE121"/>
  <c r="BE141"/>
  <c r="BE157"/>
  <c r="BE165"/>
  <c i="5" r="BE136"/>
  <c r="BE140"/>
  <c r="BE144"/>
  <c r="BE160"/>
  <c i="6" r="BE121"/>
  <c r="BE136"/>
  <c r="BE154"/>
  <c r="BE165"/>
  <c i="7" r="BE158"/>
  <c i="8" r="F92"/>
  <c r="BE121"/>
  <c r="BE149"/>
  <c r="BE153"/>
  <c r="BE160"/>
  <c r="BE164"/>
  <c r="BE168"/>
  <c i="1" r="BA101"/>
  <c i="2" r="BE147"/>
  <c r="BE157"/>
  <c r="BE168"/>
  <c i="3" r="BE134"/>
  <c r="BE136"/>
  <c r="BE138"/>
  <c r="BE146"/>
  <c r="BE165"/>
  <c i="4" r="BE117"/>
  <c r="BE135"/>
  <c r="BE151"/>
  <c r="BE153"/>
  <c r="BE161"/>
  <c r="BE172"/>
  <c r="BE174"/>
  <c i="5" r="BE121"/>
  <c r="BE158"/>
  <c r="BE166"/>
  <c r="BE169"/>
  <c r="BE177"/>
  <c i="6" r="BE142"/>
  <c r="BE169"/>
  <c i="7" r="BE146"/>
  <c r="BE160"/>
  <c r="BE165"/>
  <c i="1" r="BB101"/>
  <c i="2" r="BE126"/>
  <c r="BE129"/>
  <c r="BE131"/>
  <c r="BE135"/>
  <c i="3" r="BE119"/>
  <c r="BE158"/>
  <c i="4" r="BE129"/>
  <c r="BE178"/>
  <c i="6" r="BE117"/>
  <c r="BE119"/>
  <c r="BE132"/>
  <c r="BE152"/>
  <c i="7" r="BE119"/>
  <c r="BE132"/>
  <c r="BE134"/>
  <c r="BE144"/>
  <c i="1" r="BC101"/>
  <c i="2" r="BE119"/>
  <c r="BE143"/>
  <c r="BE153"/>
  <c r="BE155"/>
  <c i="3" r="BE129"/>
  <c r="BE132"/>
  <c r="BE169"/>
  <c i="4" r="BE137"/>
  <c r="BE168"/>
  <c r="BE170"/>
  <c i="5" r="BE150"/>
  <c r="BE152"/>
  <c r="BE164"/>
  <c r="BE179"/>
  <c i="1" r="BD101"/>
  <c i="3" r="F34"/>
  <c i="1" r="BA96"/>
  <c i="7" r="F36"/>
  <c i="1" r="BC100"/>
  <c i="2" r="F34"/>
  <c i="1" r="BA95"/>
  <c i="7" r="F35"/>
  <c i="1" r="BB100"/>
  <c i="2" r="J34"/>
  <c i="1" r="AW95"/>
  <c i="4" r="F34"/>
  <c i="1" r="BA97"/>
  <c i="2" r="F35"/>
  <c i="1" r="BB95"/>
  <c i="3" r="F35"/>
  <c i="1" r="BB96"/>
  <c i="3" r="F36"/>
  <c i="1" r="BC96"/>
  <c i="6" r="F37"/>
  <c i="1" r="BD99"/>
  <c i="2" r="F36"/>
  <c i="1" r="BC95"/>
  <c i="7" r="F37"/>
  <c i="1" r="BD100"/>
  <c i="5" r="F35"/>
  <c i="1" r="BB98"/>
  <c i="3" r="F37"/>
  <c i="1" r="BD96"/>
  <c i="3" r="J30"/>
  <c i="1" r="AG96"/>
  <c i="5" r="F37"/>
  <c i="1" r="BD98"/>
  <c i="5" r="F36"/>
  <c i="1" r="BC98"/>
  <c i="5" r="F34"/>
  <c i="1" r="BA98"/>
  <c i="4" r="F37"/>
  <c i="1" r="BD97"/>
  <c i="2" r="F37"/>
  <c i="1" r="BD95"/>
  <c i="4" r="F36"/>
  <c i="1" r="BC97"/>
  <c i="6" r="F35"/>
  <c i="1" r="BB99"/>
  <c i="4" r="F35"/>
  <c i="1" r="BB97"/>
  <c i="4" r="J34"/>
  <c i="1" r="AW97"/>
  <c i="5" r="J34"/>
  <c i="1" r="AW98"/>
  <c i="6" r="F34"/>
  <c i="1" r="BA99"/>
  <c i="3" r="J34"/>
  <c i="1" r="AW96"/>
  <c i="6" r="F36"/>
  <c i="1" r="BC99"/>
  <c i="7" r="J34"/>
  <c i="1" r="AW100"/>
  <c i="6" r="J34"/>
  <c i="1" r="AW99"/>
  <c i="7" r="F34"/>
  <c i="1" r="BA100"/>
  <c i="3" l="1" r="J96"/>
  <c i="5" r="BK119"/>
  <c r="J119"/>
  <c r="J97"/>
  <c i="6" r="J30"/>
  <c i="1" r="AG99"/>
  <c i="2" r="J30"/>
  <c i="1" r="AG95"/>
  <c i="8" r="J30"/>
  <c i="1" r="AG101"/>
  <c i="7" r="J30"/>
  <c i="1" r="AG100"/>
  <c i="2" r="J33"/>
  <c i="1" r="AV95"/>
  <c r="AT95"/>
  <c r="BC94"/>
  <c r="W32"/>
  <c r="AU94"/>
  <c i="4" r="J33"/>
  <c i="1" r="AV97"/>
  <c r="AT97"/>
  <c i="7" r="F33"/>
  <c i="1" r="AZ100"/>
  <c i="4" r="J30"/>
  <c i="1" r="AG97"/>
  <c r="AN97"/>
  <c r="BD94"/>
  <c r="W33"/>
  <c i="7" r="J33"/>
  <c i="1" r="AV100"/>
  <c r="AT100"/>
  <c i="5" r="F33"/>
  <c i="1" r="AZ98"/>
  <c i="8" r="J33"/>
  <c i="1" r="AV101"/>
  <c r="AT101"/>
  <c i="4" r="F33"/>
  <c i="1" r="AZ97"/>
  <c r="BB94"/>
  <c r="AX94"/>
  <c i="8" r="F33"/>
  <c i="1" r="AZ101"/>
  <c i="6" r="J33"/>
  <c i="1" r="AV99"/>
  <c r="AT99"/>
  <c i="6" r="F33"/>
  <c i="1" r="AZ99"/>
  <c r="BA94"/>
  <c r="AW94"/>
  <c r="AK30"/>
  <c i="5" r="J33"/>
  <c i="1" r="AV98"/>
  <c r="AT98"/>
  <c i="3" r="F33"/>
  <c i="1" r="AZ96"/>
  <c i="2" r="F33"/>
  <c i="1" r="AZ95"/>
  <c i="3" r="J33"/>
  <c i="1" r="AV96"/>
  <c r="AT96"/>
  <c i="4" l="1" r="J39"/>
  <c i="7" r="J39"/>
  <c i="8" r="J39"/>
  <c i="2" r="J39"/>
  <c i="6" r="J39"/>
  <c i="3" r="J39"/>
  <c i="5" r="BK118"/>
  <c r="J118"/>
  <c r="J96"/>
  <c i="1" r="AN96"/>
  <c r="AN99"/>
  <c r="AN95"/>
  <c r="AN101"/>
  <c r="AN100"/>
  <c r="W31"/>
  <c r="AY94"/>
  <c r="W30"/>
  <c r="AZ94"/>
  <c r="W29"/>
  <c i="5" l="1" r="J30"/>
  <c i="1" r="AG98"/>
  <c r="AN98"/>
  <c r="AV94"/>
  <c r="AK29"/>
  <c i="5" l="1" r="J39"/>
  <c i="1" r="AT94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<sst xmlns="http://schemas.openxmlformats.org/spreadsheetml/2006/main">
  <si>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</si>
  <si>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</si>
  <si>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</si>
  <si>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</si>
  <si>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</si>
  <si>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{08378e3f-da37-405b-9119-da81bc96f38b}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</si>
  <si>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</si>
  <si>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</si>
  <si>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</si>
  <si>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</si>
  <si>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</si>
  <si>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</si>
  <si>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</si>
  <si>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</si>
  <si>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202604-OTSKP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</si>
  <si>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</si>
  <si>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</si>
  <si>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OPTAK - Zlínský kraj</t>
  </si>
  <si>
    <t>KSO:</t>
  </si>
  <si>
    <t>CC-CZ:</t>
  </si>
  <si>
    <t>Místo:</t>
  </si>
  <si>
    <t>SEE Olomouc</t>
  </si>
  <si>
    <t>Datum:</t>
  </si>
  <si>
    <t>10. 12. 2024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</si>
  <si>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</si>
  <si>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</si>
  <si>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</si>
  <si>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</si>
  <si>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</si>
  <si>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</si>
  <si>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</si>
  <si>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</si>
  <si>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</si>
  <si>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Ing. Petr Zajíček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</si>
  <si>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</si>
  <si>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</si>
  <si>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</si>
  <si>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</si>
  <si>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</si>
  <si>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</si>
  <si>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</si>
  <si>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</si>
  <si>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</si>
  <si>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</si>
  <si>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</si>
  <si>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</si>
  <si>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</si>
  <si>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</si>
  <si>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</si>
  <si>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</si>
  <si>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</si>
  <si>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</si>
  <si>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</si>
  <si>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</si>
  <si>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</si>
  <si>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</si>
  <si>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</si>
  <si>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</si>
  <si>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</si>
  <si>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</si>
  <si>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</si>
  <si>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</si>
  <si>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</si>
  <si>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</si>
  <si>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</si>
  <si>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</si>
  <si>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</si>
  <si>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</si>
  <si>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</si>
  <si>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</si>
  <si>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</si>
  <si>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</si>
  <si>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</si>
  <si>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</si>
  <si>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</si>
  <si>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</si>
  <si>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</si>
  <si>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</si>
  <si>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</si>
  <si>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</si>
  <si>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</si>
  <si>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Valašské Meziříčí</t>
  </si>
  <si>
    <t>STA</t>
  </si>
  <si>
    <t>1</t>
  </si>
  <si>
    <t>{5dfacb95-9e56-4535-9f39-0941d40deb49}</t>
  </si>
  <si>
    <t>2</t>
  </si>
  <si>
    <t>02-03</t>
  </si>
  <si>
    <t>Hulín</t>
  </si>
  <si>
    <t>{da4b915d-8910-4765-984e-e835d52e3d66}</t>
  </si>
  <si>
    <t>04-05</t>
  </si>
  <si>
    <t>Tlumačov</t>
  </si>
  <si>
    <t>{c198140a-3ec0-4091-afd0-b9c741fe7544}</t>
  </si>
  <si>
    <t>06-07</t>
  </si>
  <si>
    <t>Otrokovice</t>
  </si>
  <si>
    <t>{a12be417-0da5-4f01-b09f-5e448d43f269}</t>
  </si>
  <si>
    <t>08</t>
  </si>
  <si>
    <t>Napajedla</t>
  </si>
  <si>
    <t>{f6ee8d88-2d80-4fb4-8b5d-c5f276b39a5b}</t>
  </si>
  <si>
    <t>09</t>
  </si>
  <si>
    <t>Staré Město u UH</t>
  </si>
  <si>
    <t>{4925551f-321a-4459-9e18-f85cb1f930d8}</t>
  </si>
  <si>
    <t>10</t>
  </si>
  <si>
    <t>Zlín</t>
  </si>
  <si>
    <t>{ee51ebc1-c3fc-46c9-9075-2ff4413b17b3}</t>
  </si>
  <si>
    <t>KRYCÍ LIST SOUPISU PRACÍ</t>
  </si>
  <si>
    <t>Objekt:</t>
  </si>
  <si>
    <t>01 - Valašské Meziříčí</t>
  </si>
  <si>
    <t>REKAPITULACE ČLENĚNÍ SOUPISU PRACÍ</t>
  </si>
  <si>
    <t>Kód dílu - Popis</t>
  </si>
  <si>
    <t>Cena celkem [CZK]</t>
  </si>
  <si>
    <t>Náklady ze soupisu prací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</si>
  <si>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</si>
  <si>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</si>
  <si>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</si>
  <si>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</si>
  <si>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</si>
  <si>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</si>
  <si>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</si>
  <si>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</si>
  <si>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</si>
  <si>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</si>
  <si>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</si>
  <si>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</si>
  <si>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</si>
  <si>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</si>
  <si>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K</t>
  </si>
  <si>
    <t>741C06</t>
  </si>
  <si>
    <t>VYVEDENÍ UZEMŇOVACÍCH VODIČŮ NA POVRCH/KONSTRUKCI</t>
  </si>
  <si>
    <t>KPL</t>
  </si>
  <si>
    <t>OTSKP 2025</t>
  </si>
  <si>
    <t>16</t>
  </si>
  <si>
    <t>ROZPOCET</t>
  </si>
  <si>
    <t>-1721809850</t>
  </si>
  <si>
    <t>PP</t>
  </si>
  <si>
    <t>741Z92</t>
  </si>
  <si>
    <t>DEMONTÁŽ - ODVOZ (NA LIKVIDACI ODPADŮ NEBO JINÉ URČENÉ MÍSTO)</t>
  </si>
  <si>
    <t>tkm</t>
  </si>
  <si>
    <t>-842029696</t>
  </si>
  <si>
    <t>3</t>
  </si>
  <si>
    <t>742111</t>
  </si>
  <si>
    <t>VEDENÍ SPOJOVACÍ, PAS CU BEZ DRŽÁKŮ DO 500 MM2</t>
  </si>
  <si>
    <t>M</t>
  </si>
  <si>
    <t>1998655729</t>
  </si>
  <si>
    <t>4</t>
  </si>
  <si>
    <t>742I11</t>
  </si>
  <si>
    <t>KABEL NN CU OVLÁDACÍ 7-12ŽÍLOVÝ DO 2,5 MM2</t>
  </si>
  <si>
    <t>1947664838</t>
  </si>
  <si>
    <t>P</t>
  </si>
  <si>
    <t>Poznámka k položce:_x000d_
Doplnění informací z nového transfomrátoru.(Teplota, únik oleje).</t>
  </si>
  <si>
    <t>30</t>
  </si>
  <si>
    <t>745432R1</t>
  </si>
  <si>
    <t>TRANSFORMÁTOR 3-F, 22/0,4 KV, OLEJOVÝ HERMETIZOVANÝ PŘES 160 DO 400 KVA</t>
  </si>
  <si>
    <t>KUS</t>
  </si>
  <si>
    <t>-2062663352</t>
  </si>
  <si>
    <t>Poznámka k položce:_x000d_
Transformátory nízkoztrátové 3-f, 22/0,4 kV (NAŘÍZENÍ KOMISE (EU) č. 548/2014 dle TOS 2)</t>
  </si>
  <si>
    <t>8</t>
  </si>
  <si>
    <t>745451R3</t>
  </si>
  <si>
    <t>ZKRATOVÝ KULOVÝ BOD (SADA 3 KS)</t>
  </si>
  <si>
    <t>1435535201</t>
  </si>
  <si>
    <t>9</t>
  </si>
  <si>
    <t>745803</t>
  </si>
  <si>
    <t>TLUMIČ VIBRACÍ TRANSFORMÁTORU (PODLOŽKY POD KOLEČKA Z ANTIVIBRAČNÍ HMOTY)</t>
  </si>
  <si>
    <t>714903891</t>
  </si>
  <si>
    <t>745804</t>
  </si>
  <si>
    <t>ZARÁŽKA KOLEČEK TRANSFORMÁTORU</t>
  </si>
  <si>
    <t>-370811633</t>
  </si>
  <si>
    <t>11</t>
  </si>
  <si>
    <t>745Z11</t>
  </si>
  <si>
    <t>DEMONTÁŽ - VYPNUTÍ ZAŘÍZENÍ A ZAJIŠTĚNÍ STAVENIŠTĚ, ROZSAH TS NEBO PODOBNÉHO OBJEKTU</t>
  </si>
  <si>
    <t>-443724350</t>
  </si>
  <si>
    <t>31</t>
  </si>
  <si>
    <t>745Z34</t>
  </si>
  <si>
    <t>DEMONTÁŽ TRANSFORMÁTORU VN/NN PŘES 160 KVA</t>
  </si>
  <si>
    <t>880965036</t>
  </si>
  <si>
    <t>13</t>
  </si>
  <si>
    <t>746566</t>
  </si>
  <si>
    <t>SPOJOVACÍ VEDENÍ VN ZAOBLENÉ VČETNĚ DRŽÁKŮ - PRUŽNÁ SPOJKA</t>
  </si>
  <si>
    <t>427721571</t>
  </si>
  <si>
    <t>15</t>
  </si>
  <si>
    <t>747132</t>
  </si>
  <si>
    <t>UVEDENÍ DO PROVOZU TRANSFORMÁTORU OLEJOVÉHO VN/NN DO 1000 KVA</t>
  </si>
  <si>
    <t>-664387810</t>
  </si>
  <si>
    <t>747213</t>
  </si>
  <si>
    <t>CELKOVÁ PROHLÍDKA, ZKOUŠENÍ, MĚŘENÍ A VYHOTOVENÍ VÝCHOZÍ REVIZNÍ ZPRÁVY, PRO OBJEM IN PŘES 500 DO 1000 TIS. KČ</t>
  </si>
  <si>
    <t>-941867403</t>
  </si>
  <si>
    <t>17</t>
  </si>
  <si>
    <t>747214</t>
  </si>
  <si>
    <t>CELKOVÁ PROHLÍDKA, ZKOUŠENÍ, MĚŘENÍ A VYHOTOVENÍ VÝCHOZÍ REVIZNÍ ZPRÁVY, PRO OBJEM IN - PŘÍPLATEK ZA KAŽDÝCH DALŠÍCH I ZAPOČATÝCH 500 TIS. KČ</t>
  </si>
  <si>
    <t>-1078949685</t>
  </si>
  <si>
    <t>18</t>
  </si>
  <si>
    <t>747701</t>
  </si>
  <si>
    <t>DOKONČOVACÍ MONTÁŽNÍ PRÁCE NA ELEKTRICKÉM ZAŘÍZENÍ</t>
  </si>
  <si>
    <t>HOD</t>
  </si>
  <si>
    <t>-429604284</t>
  </si>
  <si>
    <t>19</t>
  </si>
  <si>
    <t>748151</t>
  </si>
  <si>
    <t>BEZPEČNOSTNÍ TABULKA</t>
  </si>
  <si>
    <t>-397355932</t>
  </si>
  <si>
    <t>20</t>
  </si>
  <si>
    <t>748211</t>
  </si>
  <si>
    <t>POVRCHOVÁ ÚPRAVA NÁTĚREM</t>
  </si>
  <si>
    <t>M2</t>
  </si>
  <si>
    <t>1875507984</t>
  </si>
  <si>
    <t>74F250</t>
  </si>
  <si>
    <t>REKONSTRUKCE NÁTĚRŮ STÁVAJÍCÍCH PODPĚR - ODREZIVĚNÍ A OČIŠTĚNÍ (DLE TKP)</t>
  </si>
  <si>
    <t>-227699019</t>
  </si>
  <si>
    <t>22</t>
  </si>
  <si>
    <t>74F323</t>
  </si>
  <si>
    <t>PROTOKOL UTZ</t>
  </si>
  <si>
    <t>-735455665</t>
  </si>
  <si>
    <t>23</t>
  </si>
  <si>
    <t>74F456</t>
  </si>
  <si>
    <t>DEMONTÁŽ PROUDOVÝCH PROPOJENÍ PODÉLNÝCH A PŘÍČNÝCH</t>
  </si>
  <si>
    <t>-1241613857</t>
  </si>
  <si>
    <t>Poznámka k položce:_x000d_
Odpojení strany vn a nn</t>
  </si>
  <si>
    <t>24</t>
  </si>
  <si>
    <t>02940</t>
  </si>
  <si>
    <t>OSTATNÍ POŽADAVKY - VYPRACOVÁNÍ DOKUMENTACE</t>
  </si>
  <si>
    <t>512</t>
  </si>
  <si>
    <t>1216823393</t>
  </si>
  <si>
    <t>25</t>
  </si>
  <si>
    <t>02944</t>
  </si>
  <si>
    <t>OSTAT POŽADAVKY - DOKUMENTACE SKUTEČ PROVEDENÍ V DIGIT FORMĚ</t>
  </si>
  <si>
    <t>-1341319188</t>
  </si>
  <si>
    <t>26</t>
  </si>
  <si>
    <t>02960</t>
  </si>
  <si>
    <t>OSTATNÍ POŽADAVKY - ODBORNÝ DOZOR</t>
  </si>
  <si>
    <t>-447347957</t>
  </si>
  <si>
    <t>27</t>
  </si>
  <si>
    <t>03100</t>
  </si>
  <si>
    <t>ZAŘÍZENÍ STAVENIŠTĚ - ZŘÍZENÍ, PROVOZ, DEMONTÁŽ</t>
  </si>
  <si>
    <t>-227715948</t>
  </si>
  <si>
    <t>28</t>
  </si>
  <si>
    <t>03610</t>
  </si>
  <si>
    <t>DOPRAVNÍ ZAŘÍZENÍ - AUTOMOBILY</t>
  </si>
  <si>
    <t>1513410094</t>
  </si>
  <si>
    <t>29</t>
  </si>
  <si>
    <t>03620</t>
  </si>
  <si>
    <t>DOPRAVNÍ ZAŘÍZENÍ - JEŘÁBY STAVEBNÍ</t>
  </si>
  <si>
    <t>-1214810394</t>
  </si>
  <si>
    <t>02-03 - Hulín</t>
  </si>
  <si>
    <t>1700048434</t>
  </si>
  <si>
    <t>2137914037</t>
  </si>
  <si>
    <t>2064714186</t>
  </si>
  <si>
    <t>-960670650</t>
  </si>
  <si>
    <t>5</t>
  </si>
  <si>
    <t>743972</t>
  </si>
  <si>
    <t>ÚPRAVA NEBO ROZŠÍŘENÍ SW NA ELEKTRODISPEČINKU PRO ZOBRAZENÍ A VÝPIS HLÁŠEK Z TECHNOLOGIE DŘT,SKŘ,DDTS</t>
  </si>
  <si>
    <t>-506510687</t>
  </si>
  <si>
    <t>-577599509</t>
  </si>
  <si>
    <t>-1503025471</t>
  </si>
  <si>
    <t>-268332828</t>
  </si>
  <si>
    <t>-135985145</t>
  </si>
  <si>
    <t>698670409</t>
  </si>
  <si>
    <t>745Z33</t>
  </si>
  <si>
    <t>DEMONTÁŽ TRANSFORMÁTORU VN/NN DO 160 KVA</t>
  </si>
  <si>
    <t>OTSKP 2024</t>
  </si>
  <si>
    <t>-1133554185</t>
  </si>
  <si>
    <t>-1538805471</t>
  </si>
  <si>
    <t>14</t>
  </si>
  <si>
    <t>746655</t>
  </si>
  <si>
    <t>SW-OVLADAČE KOMUNIKACE, PARAMETRIZACE - PRO NADŘAZENÝ SYSTÉM</t>
  </si>
  <si>
    <t>1796228574</t>
  </si>
  <si>
    <t>-333376311</t>
  </si>
  <si>
    <t>1383517055</t>
  </si>
  <si>
    <t>1404601863</t>
  </si>
  <si>
    <t>-1786648107</t>
  </si>
  <si>
    <t>-267574306</t>
  </si>
  <si>
    <t>-2109008046</t>
  </si>
  <si>
    <t>1602733735</t>
  </si>
  <si>
    <t>-1651388636</t>
  </si>
  <si>
    <t>-389430121</t>
  </si>
  <si>
    <t>-497405790</t>
  </si>
  <si>
    <t>1924260592</t>
  </si>
  <si>
    <t>1377470285</t>
  </si>
  <si>
    <t>292401415</t>
  </si>
  <si>
    <t>1074218490</t>
  </si>
  <si>
    <t>-723875169</t>
  </si>
  <si>
    <t>04-05 - Tlumačov</t>
  </si>
  <si>
    <t>1063164757</t>
  </si>
  <si>
    <t>279687741</t>
  </si>
  <si>
    <t>405258203</t>
  </si>
  <si>
    <t>-1110080916</t>
  </si>
  <si>
    <t>1598752543</t>
  </si>
  <si>
    <t>6</t>
  </si>
  <si>
    <t>745431R1</t>
  </si>
  <si>
    <t>TRANSFORMÁTOR 3-F, 22/0,4 KV, OLEJOVÝ HERMETIZOVANÝ DO 160 KVA</t>
  </si>
  <si>
    <t>-149461859</t>
  </si>
  <si>
    <t>7</t>
  </si>
  <si>
    <t>745431R2</t>
  </si>
  <si>
    <t>119845160</t>
  </si>
  <si>
    <t>111389064</t>
  </si>
  <si>
    <t>1580046354</t>
  </si>
  <si>
    <t>271346321</t>
  </si>
  <si>
    <t>-1646672129</t>
  </si>
  <si>
    <t>473285513</t>
  </si>
  <si>
    <t>-378167861</t>
  </si>
  <si>
    <t>-372538908</t>
  </si>
  <si>
    <t>1466850753</t>
  </si>
  <si>
    <t>40492194</t>
  </si>
  <si>
    <t>1079064931</t>
  </si>
  <si>
    <t>-1554471377</t>
  </si>
  <si>
    <t>585532029</t>
  </si>
  <si>
    <t>-713380243</t>
  </si>
  <si>
    <t>-767795503</t>
  </si>
  <si>
    <t>1914956584</t>
  </si>
  <si>
    <t>-1959202211</t>
  </si>
  <si>
    <t>-1313263402</t>
  </si>
  <si>
    <t>-1542210863</t>
  </si>
  <si>
    <t>490409207</t>
  </si>
  <si>
    <t>-1647243899</t>
  </si>
  <si>
    <t>-1241819432</t>
  </si>
  <si>
    <t>-1750821114</t>
  </si>
  <si>
    <t>06-07 - Otrokovice</t>
  </si>
  <si>
    <t>PSV - Práce a dodávky PSV</t>
  </si>
  <si>
    <t xml:space="preserve">    741 - Elektroinstalace - silnoproud</t>
  </si>
  <si>
    <t>PSV</t>
  </si>
  <si>
    <t>Práce a dodávky PSV</t>
  </si>
  <si>
    <t>741</t>
  </si>
  <si>
    <t>Elektroinstalace - silnoproud</t>
  </si>
  <si>
    <t>616321139</t>
  </si>
  <si>
    <t>575956322</t>
  </si>
  <si>
    <t>1959800589</t>
  </si>
  <si>
    <t>1441877651</t>
  </si>
  <si>
    <t>1426117881</t>
  </si>
  <si>
    <t>-1100514211</t>
  </si>
  <si>
    <t>386530132</t>
  </si>
  <si>
    <t>648348585</t>
  </si>
  <si>
    <t>978311331</t>
  </si>
  <si>
    <t>454454046</t>
  </si>
  <si>
    <t>-1632418348</t>
  </si>
  <si>
    <t>-1464062936</t>
  </si>
  <si>
    <t>-1101210206</t>
  </si>
  <si>
    <t>1851675923</t>
  </si>
  <si>
    <t>-711692156</t>
  </si>
  <si>
    <t>1677676936</t>
  </si>
  <si>
    <t>-885974353</t>
  </si>
  <si>
    <t>-1537444402</t>
  </si>
  <si>
    <t>-1060235741</t>
  </si>
  <si>
    <t>-724256145</t>
  </si>
  <si>
    <t>1151778457</t>
  </si>
  <si>
    <t>-9047524</t>
  </si>
  <si>
    <t>-520512336</t>
  </si>
  <si>
    <t>-413698083</t>
  </si>
  <si>
    <t>-1403773203</t>
  </si>
  <si>
    <t>1798636095</t>
  </si>
  <si>
    <t>-1454650602</t>
  </si>
  <si>
    <t>1615524415</t>
  </si>
  <si>
    <t>08 - Napajedla</t>
  </si>
  <si>
    <t>-266599999</t>
  </si>
  <si>
    <t>-387744309</t>
  </si>
  <si>
    <t>377926111</t>
  </si>
  <si>
    <t>1664843614</t>
  </si>
  <si>
    <t>-913256611</t>
  </si>
  <si>
    <t>1968899093</t>
  </si>
  <si>
    <t>-776359564</t>
  </si>
  <si>
    <t>1219764167</t>
  </si>
  <si>
    <t>-1610943441</t>
  </si>
  <si>
    <t>1532144416</t>
  </si>
  <si>
    <t>766039164</t>
  </si>
  <si>
    <t>1533690065</t>
  </si>
  <si>
    <t>134396029</t>
  </si>
  <si>
    <t>-289330381</t>
  </si>
  <si>
    <t>-466432276</t>
  </si>
  <si>
    <t>-1710640381</t>
  </si>
  <si>
    <t>-508890428</t>
  </si>
  <si>
    <t>-765460866</t>
  </si>
  <si>
    <t>-112514004</t>
  </si>
  <si>
    <t>767494568</t>
  </si>
  <si>
    <t>1853921285</t>
  </si>
  <si>
    <t>-2014181592</t>
  </si>
  <si>
    <t>1931137769</t>
  </si>
  <si>
    <t>-574375423</t>
  </si>
  <si>
    <t>1266233829</t>
  </si>
  <si>
    <t>-773813320</t>
  </si>
  <si>
    <t>-2139773842</t>
  </si>
  <si>
    <t>-18481076</t>
  </si>
  <si>
    <t>09 - Staré Město u UH</t>
  </si>
  <si>
    <t>1901400284</t>
  </si>
  <si>
    <t>-124441732</t>
  </si>
  <si>
    <t>614297033</t>
  </si>
  <si>
    <t>2099588779</t>
  </si>
  <si>
    <t>-687090922</t>
  </si>
  <si>
    <t>-1853028791</t>
  </si>
  <si>
    <t>-1141328915</t>
  </si>
  <si>
    <t>1569493206</t>
  </si>
  <si>
    <t>-1091083423</t>
  </si>
  <si>
    <t>-1303248905</t>
  </si>
  <si>
    <t>134631852</t>
  </si>
  <si>
    <t>-358006444</t>
  </si>
  <si>
    <t>1715613760</t>
  </si>
  <si>
    <t>-844005710</t>
  </si>
  <si>
    <t>1238889771</t>
  </si>
  <si>
    <t>1581388858</t>
  </si>
  <si>
    <t>-927145953</t>
  </si>
  <si>
    <t>899013527</t>
  </si>
  <si>
    <t>-497839997</t>
  </si>
  <si>
    <t>-1077112713</t>
  </si>
  <si>
    <t>-373733553</t>
  </si>
  <si>
    <t>-1587890059</t>
  </si>
  <si>
    <t>1398797039</t>
  </si>
  <si>
    <t>709027251</t>
  </si>
  <si>
    <t>1561176872</t>
  </si>
  <si>
    <t>567106943</t>
  </si>
  <si>
    <t>992511135</t>
  </si>
  <si>
    <t>1799714119</t>
  </si>
  <si>
    <t>10 - Zlín</t>
  </si>
  <si>
    <t>-436303347</t>
  </si>
  <si>
    <t>-1368532525</t>
  </si>
  <si>
    <t>881049662</t>
  </si>
  <si>
    <t>1373606809</t>
  </si>
  <si>
    <t>215558957</t>
  </si>
  <si>
    <t>-534270814</t>
  </si>
  <si>
    <t>1292684191</t>
  </si>
  <si>
    <t>-416138974</t>
  </si>
  <si>
    <t>2051292453</t>
  </si>
  <si>
    <t>-1137366359</t>
  </si>
  <si>
    <t>-1151921153</t>
  </si>
  <si>
    <t>-1197315011</t>
  </si>
  <si>
    <t>-282747066</t>
  </si>
  <si>
    <t>-622299547</t>
  </si>
  <si>
    <t>31610084</t>
  </si>
  <si>
    <t>944063720</t>
  </si>
  <si>
    <t>-1376658822</t>
  </si>
  <si>
    <t>-907248167</t>
  </si>
  <si>
    <t>-2037628629</t>
  </si>
  <si>
    <t>-31983883</t>
  </si>
  <si>
    <t>888804964</t>
  </si>
  <si>
    <t>-966605972</t>
  </si>
  <si>
    <t>-515513454</t>
  </si>
  <si>
    <t>-1303387386</t>
  </si>
  <si>
    <t>-1199385046</t>
  </si>
  <si>
    <t>492212009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</si>
</sst>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29" t="s">
        <v>40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41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44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48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49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50</v>
      </c>
      <c r="AI60" s="39"/>
      <c r="AJ60" s="39"/>
      <c r="AK60" s="39"/>
      <c r="AL60" s="39"/>
      <c r="AM60" s="61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52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53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50</v>
      </c>
      <c r="AI75" s="39"/>
      <c r="AJ75" s="39"/>
      <c r="AK75" s="39"/>
      <c r="AL75" s="39"/>
      <c r="AM75" s="61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202604-OTSKP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OPTAK - Zlínský kraj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SEE Olomouc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10. 12. 2024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55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77" t="str">
        <f>IF(E20="","",E20)</f>
        <v>Ing. Petr Zajíček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56</v>
      </c>
      <c r="D92" s="91"/>
      <c r="E92" s="91"/>
      <c r="F92" s="91"/>
      <c r="G92" s="91"/>
      <c r="H92" s="92"/>
      <c r="I92" s="93" t="s">
        <v>57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58</v>
      </c>
      <c r="AH92" s="91"/>
      <c r="AI92" s="91"/>
      <c r="AJ92" s="91"/>
      <c r="AK92" s="91"/>
      <c r="AL92" s="91"/>
      <c r="AM92" s="91"/>
      <c r="AN92" s="93" t="s">
        <v>59</v>
      </c>
      <c r="AO92" s="91"/>
      <c r="AP92" s="95"/>
      <c r="AQ92" s="96" t="s">
        <v>60</v>
      </c>
      <c r="AR92" s="41"/>
      <c r="AS92" s="97" t="s">
        <v>61</v>
      </c>
      <c r="AT92" s="98" t="s">
        <v>62</v>
      </c>
      <c r="AU92" s="98" t="s">
        <v>63</v>
      </c>
      <c r="AV92" s="98" t="s">
        <v>64</v>
      </c>
      <c r="AW92" s="98" t="s">
        <v>65</v>
      </c>
      <c r="AX92" s="98" t="s">
        <v>66</v>
      </c>
      <c r="AY92" s="98" t="s">
        <v>67</v>
      </c>
      <c r="AZ92" s="98" t="s">
        <v>68</v>
      </c>
      <c r="BA92" s="98" t="s">
        <v>69</v>
      </c>
      <c r="BB92" s="98" t="s">
        <v>70</v>
      </c>
      <c r="BC92" s="98" t="s">
        <v>71</v>
      </c>
      <c r="BD92" s="99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73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ROUND(SUM(AG95:AG101),2)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ROUND(SUM(AS95:AS101),2)</f>
        <v>0</v>
      </c>
      <c r="AT94" s="111">
        <f>ROUND(SUM(AV94:AW94),2)</f>
        <v>0</v>
      </c>
      <c r="AU94" s="112">
        <f>ROUND(SUM(AU95:AU101),5)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ROUND(SUM(AZ95:AZ101),2)</f>
        <v>0</v>
      </c>
      <c r="BA94" s="111">
        <f>ROUND(SUM(BA95:BA101),2)</f>
        <v>0</v>
      </c>
      <c r="BB94" s="111">
        <f>ROUND(SUM(BB95:BB101),2)</f>
        <v>0</v>
      </c>
      <c r="BC94" s="111">
        <f>ROUND(SUM(BC95:BC101),2)</f>
        <v>0</v>
      </c>
      <c r="BD94" s="113">
        <f>ROUND(SUM(BD95:BD101),2)</f>
        <v>0</v>
      </c>
      <c r="BE94" s="6"/>
      <c r="BS94" s="114" t="s">
        <v>74</v>
      </c>
      <c r="BT94" s="114" t="s">
        <v>75</v>
      </c>
      <c r="BU94" s="115" t="s">
        <v>76</v>
      </c>
      <c r="BV94" s="114" t="s">
        <v>77</v>
      </c>
      <c r="BW94" s="114" t="s">
        <v>5</v>
      </c>
      <c r="BX94" s="114" t="s">
        <v>78</v>
      </c>
      <c r="CL94" s="114" t="s">
        <v>1</v>
      </c>
    </row>
    <row r="95" s="7" customFormat="1" ht="16.5" customHeight="1">
      <c r="A95" s="116" t="s">
        <v>79</v>
      </c>
      <c r="B95" s="117"/>
      <c r="C95" s="118"/>
      <c r="D95" s="119" t="s">
        <v>80</v>
      </c>
      <c r="E95" s="119"/>
      <c r="F95" s="119"/>
      <c r="G95" s="119"/>
      <c r="H95" s="119"/>
      <c r="I95" s="120"/>
      <c r="J95" s="119" t="s">
        <v>81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'01 - Valašské Meziříčí'!J30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82</v>
      </c>
      <c r="AR95" s="123"/>
      <c r="AS95" s="124">
        <v>0</v>
      </c>
      <c r="AT95" s="125">
        <f>ROUND(SUM(AV95:AW95),2)</f>
        <v>0</v>
      </c>
      <c r="AU95" s="126">
        <f>'01 - Valašské Meziříčí'!P116</f>
        <v>0</v>
      </c>
      <c r="AV95" s="125">
        <f>'01 - Valašské Meziříčí'!J33</f>
        <v>0</v>
      </c>
      <c r="AW95" s="125">
        <f>'01 - Valašské Meziříčí'!J34</f>
        <v>0</v>
      </c>
      <c r="AX95" s="125">
        <f>'01 - Valašské Meziříčí'!J35</f>
        <v>0</v>
      </c>
      <c r="AY95" s="125">
        <f>'01 - Valašské Meziříčí'!J36</f>
        <v>0</v>
      </c>
      <c r="AZ95" s="125">
        <f>'01 - Valašské Meziříčí'!F33</f>
        <v>0</v>
      </c>
      <c r="BA95" s="125">
        <f>'01 - Valašské Meziříčí'!F34</f>
        <v>0</v>
      </c>
      <c r="BB95" s="125">
        <f>'01 - Valašské Meziříčí'!F35</f>
        <v>0</v>
      </c>
      <c r="BC95" s="125">
        <f>'01 - Valašské Meziříčí'!F36</f>
        <v>0</v>
      </c>
      <c r="BD95" s="127">
        <f>'01 - Valašské Meziříčí'!F37</f>
        <v>0</v>
      </c>
      <c r="BE95" s="7"/>
      <c r="BT95" s="128" t="s">
        <v>83</v>
      </c>
      <c r="BV95" s="128" t="s">
        <v>77</v>
      </c>
      <c r="BW95" s="128" t="s">
        <v>84</v>
      </c>
      <c r="BX95" s="128" t="s">
        <v>5</v>
      </c>
      <c r="CL95" s="128" t="s">
        <v>1</v>
      </c>
      <c r="CM95" s="128" t="s">
        <v>85</v>
      </c>
    </row>
    <row r="96" s="7" customFormat="1" ht="16.5" customHeight="1">
      <c r="A96" s="116" t="s">
        <v>79</v>
      </c>
      <c r="B96" s="117"/>
      <c r="C96" s="118"/>
      <c r="D96" s="119" t="s">
        <v>86</v>
      </c>
      <c r="E96" s="119"/>
      <c r="F96" s="119"/>
      <c r="G96" s="119"/>
      <c r="H96" s="119"/>
      <c r="I96" s="120"/>
      <c r="J96" s="119" t="s">
        <v>87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'02-03 - Hulín'!J30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82</v>
      </c>
      <c r="AR96" s="123"/>
      <c r="AS96" s="124">
        <v>0</v>
      </c>
      <c r="AT96" s="125">
        <f>ROUND(SUM(AV96:AW96),2)</f>
        <v>0</v>
      </c>
      <c r="AU96" s="126">
        <f>'02-03 - Hulín'!P116</f>
        <v>0</v>
      </c>
      <c r="AV96" s="125">
        <f>'02-03 - Hulín'!J33</f>
        <v>0</v>
      </c>
      <c r="AW96" s="125">
        <f>'02-03 - Hulín'!J34</f>
        <v>0</v>
      </c>
      <c r="AX96" s="125">
        <f>'02-03 - Hulín'!J35</f>
        <v>0</v>
      </c>
      <c r="AY96" s="125">
        <f>'02-03 - Hulín'!J36</f>
        <v>0</v>
      </c>
      <c r="AZ96" s="125">
        <f>'02-03 - Hulín'!F33</f>
        <v>0</v>
      </c>
      <c r="BA96" s="125">
        <f>'02-03 - Hulín'!F34</f>
        <v>0</v>
      </c>
      <c r="BB96" s="125">
        <f>'02-03 - Hulín'!F35</f>
        <v>0</v>
      </c>
      <c r="BC96" s="125">
        <f>'02-03 - Hulín'!F36</f>
        <v>0</v>
      </c>
      <c r="BD96" s="127">
        <f>'02-03 - Hulín'!F37</f>
        <v>0</v>
      </c>
      <c r="BE96" s="7"/>
      <c r="BT96" s="128" t="s">
        <v>83</v>
      </c>
      <c r="BV96" s="128" t="s">
        <v>77</v>
      </c>
      <c r="BW96" s="128" t="s">
        <v>88</v>
      </c>
      <c r="BX96" s="128" t="s">
        <v>5</v>
      </c>
      <c r="CL96" s="128" t="s">
        <v>1</v>
      </c>
      <c r="CM96" s="128" t="s">
        <v>85</v>
      </c>
    </row>
    <row r="97" s="7" customFormat="1" ht="16.5" customHeight="1">
      <c r="A97" s="116" t="s">
        <v>79</v>
      </c>
      <c r="B97" s="117"/>
      <c r="C97" s="118"/>
      <c r="D97" s="119" t="s">
        <v>89</v>
      </c>
      <c r="E97" s="119"/>
      <c r="F97" s="119"/>
      <c r="G97" s="119"/>
      <c r="H97" s="119"/>
      <c r="I97" s="120"/>
      <c r="J97" s="119" t="s">
        <v>90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'04-05 - Tlumačov'!J30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82</v>
      </c>
      <c r="AR97" s="123"/>
      <c r="AS97" s="124">
        <v>0</v>
      </c>
      <c r="AT97" s="125">
        <f>ROUND(SUM(AV97:AW97),2)</f>
        <v>0</v>
      </c>
      <c r="AU97" s="126">
        <f>'04-05 - Tlumačov'!P116</f>
        <v>0</v>
      </c>
      <c r="AV97" s="125">
        <f>'04-05 - Tlumačov'!J33</f>
        <v>0</v>
      </c>
      <c r="AW97" s="125">
        <f>'04-05 - Tlumačov'!J34</f>
        <v>0</v>
      </c>
      <c r="AX97" s="125">
        <f>'04-05 - Tlumačov'!J35</f>
        <v>0</v>
      </c>
      <c r="AY97" s="125">
        <f>'04-05 - Tlumačov'!J36</f>
        <v>0</v>
      </c>
      <c r="AZ97" s="125">
        <f>'04-05 - Tlumačov'!F33</f>
        <v>0</v>
      </c>
      <c r="BA97" s="125">
        <f>'04-05 - Tlumačov'!F34</f>
        <v>0</v>
      </c>
      <c r="BB97" s="125">
        <f>'04-05 - Tlumačov'!F35</f>
        <v>0</v>
      </c>
      <c r="BC97" s="125">
        <f>'04-05 - Tlumačov'!F36</f>
        <v>0</v>
      </c>
      <c r="BD97" s="127">
        <f>'04-05 - Tlumačov'!F37</f>
        <v>0</v>
      </c>
      <c r="BE97" s="7"/>
      <c r="BT97" s="128" t="s">
        <v>83</v>
      </c>
      <c r="BV97" s="128" t="s">
        <v>77</v>
      </c>
      <c r="BW97" s="128" t="s">
        <v>91</v>
      </c>
      <c r="BX97" s="128" t="s">
        <v>5</v>
      </c>
      <c r="CL97" s="128" t="s">
        <v>1</v>
      </c>
      <c r="CM97" s="128" t="s">
        <v>85</v>
      </c>
    </row>
    <row r="98" s="7" customFormat="1" ht="16.5" customHeight="1">
      <c r="A98" s="116" t="s">
        <v>79</v>
      </c>
      <c r="B98" s="117"/>
      <c r="C98" s="118"/>
      <c r="D98" s="119" t="s">
        <v>92</v>
      </c>
      <c r="E98" s="119"/>
      <c r="F98" s="119"/>
      <c r="G98" s="119"/>
      <c r="H98" s="119"/>
      <c r="I98" s="120"/>
      <c r="J98" s="119" t="s">
        <v>93</v>
      </c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1">
        <f>'06-07 - Otrokovice'!J30</f>
        <v>0</v>
      </c>
      <c r="AH98" s="120"/>
      <c r="AI98" s="120"/>
      <c r="AJ98" s="120"/>
      <c r="AK98" s="120"/>
      <c r="AL98" s="120"/>
      <c r="AM98" s="120"/>
      <c r="AN98" s="121">
        <f>SUM(AG98,AT98)</f>
        <v>0</v>
      </c>
      <c r="AO98" s="120"/>
      <c r="AP98" s="120"/>
      <c r="AQ98" s="122" t="s">
        <v>82</v>
      </c>
      <c r="AR98" s="123"/>
      <c r="AS98" s="124">
        <v>0</v>
      </c>
      <c r="AT98" s="125">
        <f>ROUND(SUM(AV98:AW98),2)</f>
        <v>0</v>
      </c>
      <c r="AU98" s="126">
        <f>'06-07 - Otrokovice'!P118</f>
        <v>0</v>
      </c>
      <c r="AV98" s="125">
        <f>'06-07 - Otrokovice'!J33</f>
        <v>0</v>
      </c>
      <c r="AW98" s="125">
        <f>'06-07 - Otrokovice'!J34</f>
        <v>0</v>
      </c>
      <c r="AX98" s="125">
        <f>'06-07 - Otrokovice'!J35</f>
        <v>0</v>
      </c>
      <c r="AY98" s="125">
        <f>'06-07 - Otrokovice'!J36</f>
        <v>0</v>
      </c>
      <c r="AZ98" s="125">
        <f>'06-07 - Otrokovice'!F33</f>
        <v>0</v>
      </c>
      <c r="BA98" s="125">
        <f>'06-07 - Otrokovice'!F34</f>
        <v>0</v>
      </c>
      <c r="BB98" s="125">
        <f>'06-07 - Otrokovice'!F35</f>
        <v>0</v>
      </c>
      <c r="BC98" s="125">
        <f>'06-07 - Otrokovice'!F36</f>
        <v>0</v>
      </c>
      <c r="BD98" s="127">
        <f>'06-07 - Otrokovice'!F37</f>
        <v>0</v>
      </c>
      <c r="BE98" s="7"/>
      <c r="BT98" s="128" t="s">
        <v>83</v>
      </c>
      <c r="BV98" s="128" t="s">
        <v>77</v>
      </c>
      <c r="BW98" s="128" t="s">
        <v>94</v>
      </c>
      <c r="BX98" s="128" t="s">
        <v>5</v>
      </c>
      <c r="CL98" s="128" t="s">
        <v>1</v>
      </c>
      <c r="CM98" s="128" t="s">
        <v>85</v>
      </c>
    </row>
    <row r="99" s="7" customFormat="1" ht="16.5" customHeight="1">
      <c r="A99" s="116" t="s">
        <v>79</v>
      </c>
      <c r="B99" s="117"/>
      <c r="C99" s="118"/>
      <c r="D99" s="119" t="s">
        <v>95</v>
      </c>
      <c r="E99" s="119"/>
      <c r="F99" s="119"/>
      <c r="G99" s="119"/>
      <c r="H99" s="119"/>
      <c r="I99" s="120"/>
      <c r="J99" s="119" t="s">
        <v>96</v>
      </c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21">
        <f>'08 - Napajedla'!J30</f>
        <v>0</v>
      </c>
      <c r="AH99" s="120"/>
      <c r="AI99" s="120"/>
      <c r="AJ99" s="120"/>
      <c r="AK99" s="120"/>
      <c r="AL99" s="120"/>
      <c r="AM99" s="120"/>
      <c r="AN99" s="121">
        <f>SUM(AG99,AT99)</f>
        <v>0</v>
      </c>
      <c r="AO99" s="120"/>
      <c r="AP99" s="120"/>
      <c r="AQ99" s="122" t="s">
        <v>82</v>
      </c>
      <c r="AR99" s="123"/>
      <c r="AS99" s="124">
        <v>0</v>
      </c>
      <c r="AT99" s="125">
        <f>ROUND(SUM(AV99:AW99),2)</f>
        <v>0</v>
      </c>
      <c r="AU99" s="126">
        <f>'08 - Napajedla'!P116</f>
        <v>0</v>
      </c>
      <c r="AV99" s="125">
        <f>'08 - Napajedla'!J33</f>
        <v>0</v>
      </c>
      <c r="AW99" s="125">
        <f>'08 - Napajedla'!J34</f>
        <v>0</v>
      </c>
      <c r="AX99" s="125">
        <f>'08 - Napajedla'!J35</f>
        <v>0</v>
      </c>
      <c r="AY99" s="125">
        <f>'08 - Napajedla'!J36</f>
        <v>0</v>
      </c>
      <c r="AZ99" s="125">
        <f>'08 - Napajedla'!F33</f>
        <v>0</v>
      </c>
      <c r="BA99" s="125">
        <f>'08 - Napajedla'!F34</f>
        <v>0</v>
      </c>
      <c r="BB99" s="125">
        <f>'08 - Napajedla'!F35</f>
        <v>0</v>
      </c>
      <c r="BC99" s="125">
        <f>'08 - Napajedla'!F36</f>
        <v>0</v>
      </c>
      <c r="BD99" s="127">
        <f>'08 - Napajedla'!F37</f>
        <v>0</v>
      </c>
      <c r="BE99" s="7"/>
      <c r="BT99" s="128" t="s">
        <v>83</v>
      </c>
      <c r="BV99" s="128" t="s">
        <v>77</v>
      </c>
      <c r="BW99" s="128" t="s">
        <v>97</v>
      </c>
      <c r="BX99" s="128" t="s">
        <v>5</v>
      </c>
      <c r="CL99" s="128" t="s">
        <v>1</v>
      </c>
      <c r="CM99" s="128" t="s">
        <v>85</v>
      </c>
    </row>
    <row r="100" s="7" customFormat="1" ht="16.5" customHeight="1">
      <c r="A100" s="116" t="s">
        <v>79</v>
      </c>
      <c r="B100" s="117"/>
      <c r="C100" s="118"/>
      <c r="D100" s="119" t="s">
        <v>98</v>
      </c>
      <c r="E100" s="119"/>
      <c r="F100" s="119"/>
      <c r="G100" s="119"/>
      <c r="H100" s="119"/>
      <c r="I100" s="120"/>
      <c r="J100" s="119" t="s">
        <v>99</v>
      </c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21">
        <f>'09 - Staré Město u UH'!J30</f>
        <v>0</v>
      </c>
      <c r="AH100" s="120"/>
      <c r="AI100" s="120"/>
      <c r="AJ100" s="120"/>
      <c r="AK100" s="120"/>
      <c r="AL100" s="120"/>
      <c r="AM100" s="120"/>
      <c r="AN100" s="121">
        <f>SUM(AG100,AT100)</f>
        <v>0</v>
      </c>
      <c r="AO100" s="120"/>
      <c r="AP100" s="120"/>
      <c r="AQ100" s="122" t="s">
        <v>82</v>
      </c>
      <c r="AR100" s="123"/>
      <c r="AS100" s="124">
        <v>0</v>
      </c>
      <c r="AT100" s="125">
        <f>ROUND(SUM(AV100:AW100),2)</f>
        <v>0</v>
      </c>
      <c r="AU100" s="126">
        <f>'09 - Staré Město u UH'!P116</f>
        <v>0</v>
      </c>
      <c r="AV100" s="125">
        <f>'09 - Staré Město u UH'!J33</f>
        <v>0</v>
      </c>
      <c r="AW100" s="125">
        <f>'09 - Staré Město u UH'!J34</f>
        <v>0</v>
      </c>
      <c r="AX100" s="125">
        <f>'09 - Staré Město u UH'!J35</f>
        <v>0</v>
      </c>
      <c r="AY100" s="125">
        <f>'09 - Staré Město u UH'!J36</f>
        <v>0</v>
      </c>
      <c r="AZ100" s="125">
        <f>'09 - Staré Město u UH'!F33</f>
        <v>0</v>
      </c>
      <c r="BA100" s="125">
        <f>'09 - Staré Město u UH'!F34</f>
        <v>0</v>
      </c>
      <c r="BB100" s="125">
        <f>'09 - Staré Město u UH'!F35</f>
        <v>0</v>
      </c>
      <c r="BC100" s="125">
        <f>'09 - Staré Město u UH'!F36</f>
        <v>0</v>
      </c>
      <c r="BD100" s="127">
        <f>'09 - Staré Město u UH'!F37</f>
        <v>0</v>
      </c>
      <c r="BE100" s="7"/>
      <c r="BT100" s="128" t="s">
        <v>83</v>
      </c>
      <c r="BV100" s="128" t="s">
        <v>77</v>
      </c>
      <c r="BW100" s="128" t="s">
        <v>100</v>
      </c>
      <c r="BX100" s="128" t="s">
        <v>5</v>
      </c>
      <c r="CL100" s="128" t="s">
        <v>1</v>
      </c>
      <c r="CM100" s="128" t="s">
        <v>85</v>
      </c>
    </row>
    <row r="101" s="7" customFormat="1" ht="16.5" customHeight="1">
      <c r="A101" s="116" t="s">
        <v>79</v>
      </c>
      <c r="B101" s="117"/>
      <c r="C101" s="118"/>
      <c r="D101" s="119" t="s">
        <v>101</v>
      </c>
      <c r="E101" s="119"/>
      <c r="F101" s="119"/>
      <c r="G101" s="119"/>
      <c r="H101" s="119"/>
      <c r="I101" s="120"/>
      <c r="J101" s="119" t="s">
        <v>102</v>
      </c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21">
        <f>'10 - Zlín'!J30</f>
        <v>0</v>
      </c>
      <c r="AH101" s="120"/>
      <c r="AI101" s="120"/>
      <c r="AJ101" s="120"/>
      <c r="AK101" s="120"/>
      <c r="AL101" s="120"/>
      <c r="AM101" s="120"/>
      <c r="AN101" s="121">
        <f>SUM(AG101,AT101)</f>
        <v>0</v>
      </c>
      <c r="AO101" s="120"/>
      <c r="AP101" s="120"/>
      <c r="AQ101" s="122" t="s">
        <v>82</v>
      </c>
      <c r="AR101" s="123"/>
      <c r="AS101" s="129">
        <v>0</v>
      </c>
      <c r="AT101" s="130">
        <f>ROUND(SUM(AV101:AW101),2)</f>
        <v>0</v>
      </c>
      <c r="AU101" s="131">
        <f>'10 - Zlín'!P116</f>
        <v>0</v>
      </c>
      <c r="AV101" s="130">
        <f>'10 - Zlín'!J33</f>
        <v>0</v>
      </c>
      <c r="AW101" s="130">
        <f>'10 - Zlín'!J34</f>
        <v>0</v>
      </c>
      <c r="AX101" s="130">
        <f>'10 - Zlín'!J35</f>
        <v>0</v>
      </c>
      <c r="AY101" s="130">
        <f>'10 - Zlín'!J36</f>
        <v>0</v>
      </c>
      <c r="AZ101" s="130">
        <f>'10 - Zlín'!F33</f>
        <v>0</v>
      </c>
      <c r="BA101" s="130">
        <f>'10 - Zlín'!F34</f>
        <v>0</v>
      </c>
      <c r="BB101" s="130">
        <f>'10 - Zlín'!F35</f>
        <v>0</v>
      </c>
      <c r="BC101" s="130">
        <f>'10 - Zlín'!F36</f>
        <v>0</v>
      </c>
      <c r="BD101" s="132">
        <f>'10 - Zlín'!F37</f>
        <v>0</v>
      </c>
      <c r="BE101" s="7"/>
      <c r="BT101" s="128" t="s">
        <v>83</v>
      </c>
      <c r="BV101" s="128" t="s">
        <v>77</v>
      </c>
      <c r="BW101" s="128" t="s">
        <v>103</v>
      </c>
      <c r="BX101" s="128" t="s">
        <v>5</v>
      </c>
      <c r="CL101" s="128" t="s">
        <v>1</v>
      </c>
      <c r="CM101" s="128" t="s">
        <v>85</v>
      </c>
    </row>
    <row r="102" s="2" customFormat="1" ht="30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41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</sheetData>
  <sheetProtection sheet="1" formatColumns="0" formatRows="0" objects="1" scenarios="1" spinCount="100000" saltValue="lfJLbSvl2r6zip2IEQ1uoXgq5y/2nE/OGfYnuunGkIEnKQO85aC1DWmKGo7VyTsUjrNaEt/v5Dls52KPYIpPPQ==" hashValue="fm7CHZdupuWoGQnR5Ed1KjCH8nv10HWI7ggRqBG50k/l3UxfWk4xntOaIvQmdqpTQb0WLF0RGEr3Gx+lfoVQyQ==" algorithmName="SHA-512" password="CC35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Valašské Meziříčí'!C2" display="/"/>
    <hyperlink ref="A96" location="'02-03 - Hulín'!C2" display="/"/>
    <hyperlink ref="A97" location="'04-05 - Tlumačov'!C2" display="/"/>
    <hyperlink ref="A98" location="'06-07 - Otrokovice'!C2" display="/"/>
    <hyperlink ref="A99" location="'08 - Napajedla'!C2" display="/"/>
    <hyperlink ref="A100" location="'09 - Staré Město u UH'!C2" display="/"/>
    <hyperlink ref="A101" location="'10 - Zlí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106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ROUND((SUM(BE116:BE171)),  2)</f>
        <v>0</v>
      </c>
      <c r="G33" s="35"/>
      <c r="H33" s="35"/>
      <c r="I33" s="152">
        <v>0.20999999999999999</v>
      </c>
      <c r="J33" s="151">
        <f>ROUND(((SUM(BE116:BE171))*I33),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ROUND((SUM(BF116:BF171)),  2)</f>
        <v>0</v>
      </c>
      <c r="G34" s="35"/>
      <c r="H34" s="35"/>
      <c r="I34" s="152">
        <v>0.12</v>
      </c>
      <c r="J34" s="151">
        <f>ROUND(((SUM(BF116:BF171))*I34),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ROUND((SUM(BG116:BG171)),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ROUND((SUM(BH116:BH171)),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ROUND((SUM(BI116:BI171)),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01 - Valašské Meziříčí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01 - Valašské Meziříčí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SUM(P117:P171)</f>
        <v>0</v>
      </c>
      <c r="Q116" s="101"/>
      <c r="R116" s="184">
        <f>SUM(R117:R171)</f>
        <v>0</v>
      </c>
      <c r="S116" s="101"/>
      <c r="T116" s="185">
        <f>SUM(T117:T171)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SUM(BK117:BK171)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1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132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120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137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4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142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30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146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24.15" customHeight="1">
      <c r="A126" s="35"/>
      <c r="B126" s="36"/>
      <c r="C126" s="187" t="s">
        <v>149</v>
      </c>
      <c r="D126" s="187" t="s">
        <v>125</v>
      </c>
      <c r="E126" s="188" t="s">
        <v>150</v>
      </c>
      <c r="F126" s="189" t="s">
        <v>151</v>
      </c>
      <c r="G126" s="190" t="s">
        <v>152</v>
      </c>
      <c r="H126" s="191">
        <v>1</v>
      </c>
      <c r="I126" s="192"/>
      <c r="J126" s="193">
        <f>ROUND(I126*H126,2)</f>
        <v>0</v>
      </c>
      <c r="K126" s="189" t="s">
        <v>1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153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151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154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16.5" customHeight="1">
      <c r="A129" s="35"/>
      <c r="B129" s="36"/>
      <c r="C129" s="187" t="s">
        <v>155</v>
      </c>
      <c r="D129" s="187" t="s">
        <v>125</v>
      </c>
      <c r="E129" s="188" t="s">
        <v>156</v>
      </c>
      <c r="F129" s="189" t="s">
        <v>157</v>
      </c>
      <c r="G129" s="190" t="s">
        <v>152</v>
      </c>
      <c r="H129" s="191">
        <v>2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158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157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 ht="33" customHeight="1">
      <c r="A131" s="35"/>
      <c r="B131" s="36"/>
      <c r="C131" s="187" t="s">
        <v>159</v>
      </c>
      <c r="D131" s="187" t="s">
        <v>125</v>
      </c>
      <c r="E131" s="188" t="s">
        <v>160</v>
      </c>
      <c r="F131" s="189" t="s">
        <v>161</v>
      </c>
      <c r="G131" s="190" t="s">
        <v>152</v>
      </c>
      <c r="H131" s="191">
        <v>4</v>
      </c>
      <c r="I131" s="192"/>
      <c r="J131" s="193">
        <f>ROUND(I131*H131,2)</f>
        <v>0</v>
      </c>
      <c r="K131" s="189" t="s">
        <v>129</v>
      </c>
      <c r="L131" s="41"/>
      <c r="M131" s="194" t="s">
        <v>1</v>
      </c>
      <c r="N131" s="195" t="s">
        <v>40</v>
      </c>
      <c r="O131" s="8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8" t="s">
        <v>130</v>
      </c>
      <c r="AT131" s="198" t="s">
        <v>125</v>
      </c>
      <c r="AU131" s="198" t="s">
        <v>75</v>
      </c>
      <c r="AY131" s="14" t="s">
        <v>131</v>
      </c>
      <c r="BE131" s="199">
        <f>IF(N131="základní",J131,0)</f>
        <v>0</v>
      </c>
      <c r="BF131" s="199">
        <f>IF(N131="snížená",J131,0)</f>
        <v>0</v>
      </c>
      <c r="BG131" s="199">
        <f>IF(N131="zákl. přenesená",J131,0)</f>
        <v>0</v>
      </c>
      <c r="BH131" s="199">
        <f>IF(N131="sníž. přenesená",J131,0)</f>
        <v>0</v>
      </c>
      <c r="BI131" s="199">
        <f>IF(N131="nulová",J131,0)</f>
        <v>0</v>
      </c>
      <c r="BJ131" s="14" t="s">
        <v>83</v>
      </c>
      <c r="BK131" s="199">
        <f>ROUND(I131*H131,2)</f>
        <v>0</v>
      </c>
      <c r="BL131" s="14" t="s">
        <v>130</v>
      </c>
      <c r="BM131" s="198" t="s">
        <v>162</v>
      </c>
    </row>
    <row r="132" s="2" customFormat="1">
      <c r="A132" s="35"/>
      <c r="B132" s="36"/>
      <c r="C132" s="37"/>
      <c r="D132" s="200" t="s">
        <v>133</v>
      </c>
      <c r="E132" s="37"/>
      <c r="F132" s="201" t="s">
        <v>161</v>
      </c>
      <c r="G132" s="37"/>
      <c r="H132" s="37"/>
      <c r="I132" s="202"/>
      <c r="J132" s="37"/>
      <c r="K132" s="37"/>
      <c r="L132" s="41"/>
      <c r="M132" s="203"/>
      <c r="N132" s="204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133</v>
      </c>
      <c r="AU132" s="14" t="s">
        <v>75</v>
      </c>
    </row>
    <row r="133" s="2" customFormat="1" ht="16.5" customHeight="1">
      <c r="A133" s="35"/>
      <c r="B133" s="36"/>
      <c r="C133" s="187" t="s">
        <v>101</v>
      </c>
      <c r="D133" s="187" t="s">
        <v>125</v>
      </c>
      <c r="E133" s="188" t="s">
        <v>163</v>
      </c>
      <c r="F133" s="189" t="s">
        <v>164</v>
      </c>
      <c r="G133" s="190" t="s">
        <v>152</v>
      </c>
      <c r="H133" s="191">
        <v>2</v>
      </c>
      <c r="I133" s="192"/>
      <c r="J133" s="193">
        <f>ROUND(I133*H133,2)</f>
        <v>0</v>
      </c>
      <c r="K133" s="189" t="s">
        <v>129</v>
      </c>
      <c r="L133" s="41"/>
      <c r="M133" s="194" t="s">
        <v>1</v>
      </c>
      <c r="N133" s="195" t="s">
        <v>40</v>
      </c>
      <c r="O133" s="8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130</v>
      </c>
      <c r="AT133" s="198" t="s">
        <v>125</v>
      </c>
      <c r="AU133" s="198" t="s">
        <v>75</v>
      </c>
      <c r="AY133" s="14" t="s">
        <v>131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4" t="s">
        <v>83</v>
      </c>
      <c r="BK133" s="199">
        <f>ROUND(I133*H133,2)</f>
        <v>0</v>
      </c>
      <c r="BL133" s="14" t="s">
        <v>130</v>
      </c>
      <c r="BM133" s="198" t="s">
        <v>165</v>
      </c>
    </row>
    <row r="134" s="2" customFormat="1">
      <c r="A134" s="35"/>
      <c r="B134" s="36"/>
      <c r="C134" s="37"/>
      <c r="D134" s="200" t="s">
        <v>133</v>
      </c>
      <c r="E134" s="37"/>
      <c r="F134" s="201" t="s">
        <v>164</v>
      </c>
      <c r="G134" s="37"/>
      <c r="H134" s="37"/>
      <c r="I134" s="202"/>
      <c r="J134" s="37"/>
      <c r="K134" s="37"/>
      <c r="L134" s="41"/>
      <c r="M134" s="203"/>
      <c r="N134" s="20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133</v>
      </c>
      <c r="AU134" s="14" t="s">
        <v>75</v>
      </c>
    </row>
    <row r="135" s="2" customFormat="1" ht="37.8" customHeight="1">
      <c r="A135" s="35"/>
      <c r="B135" s="36"/>
      <c r="C135" s="187" t="s">
        <v>166</v>
      </c>
      <c r="D135" s="187" t="s">
        <v>125</v>
      </c>
      <c r="E135" s="188" t="s">
        <v>167</v>
      </c>
      <c r="F135" s="189" t="s">
        <v>168</v>
      </c>
      <c r="G135" s="190" t="s">
        <v>152</v>
      </c>
      <c r="H135" s="191">
        <v>1</v>
      </c>
      <c r="I135" s="192"/>
      <c r="J135" s="193">
        <f>ROUND(I135*H135,2)</f>
        <v>0</v>
      </c>
      <c r="K135" s="189" t="s">
        <v>129</v>
      </c>
      <c r="L135" s="41"/>
      <c r="M135" s="194" t="s">
        <v>1</v>
      </c>
      <c r="N135" s="195" t="s">
        <v>40</v>
      </c>
      <c r="O135" s="8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130</v>
      </c>
      <c r="AT135" s="198" t="s">
        <v>125</v>
      </c>
      <c r="AU135" s="198" t="s">
        <v>75</v>
      </c>
      <c r="AY135" s="14" t="s">
        <v>131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4" t="s">
        <v>83</v>
      </c>
      <c r="BK135" s="199">
        <f>ROUND(I135*H135,2)</f>
        <v>0</v>
      </c>
      <c r="BL135" s="14" t="s">
        <v>130</v>
      </c>
      <c r="BM135" s="198" t="s">
        <v>169</v>
      </c>
    </row>
    <row r="136" s="2" customFormat="1">
      <c r="A136" s="35"/>
      <c r="B136" s="36"/>
      <c r="C136" s="37"/>
      <c r="D136" s="200" t="s">
        <v>133</v>
      </c>
      <c r="E136" s="37"/>
      <c r="F136" s="201" t="s">
        <v>168</v>
      </c>
      <c r="G136" s="37"/>
      <c r="H136" s="37"/>
      <c r="I136" s="202"/>
      <c r="J136" s="37"/>
      <c r="K136" s="37"/>
      <c r="L136" s="41"/>
      <c r="M136" s="203"/>
      <c r="N136" s="204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133</v>
      </c>
      <c r="AU136" s="14" t="s">
        <v>75</v>
      </c>
    </row>
    <row r="137" s="2" customFormat="1" ht="24.15" customHeight="1">
      <c r="A137" s="35"/>
      <c r="B137" s="36"/>
      <c r="C137" s="187" t="s">
        <v>170</v>
      </c>
      <c r="D137" s="187" t="s">
        <v>125</v>
      </c>
      <c r="E137" s="188" t="s">
        <v>171</v>
      </c>
      <c r="F137" s="189" t="s">
        <v>172</v>
      </c>
      <c r="G137" s="190" t="s">
        <v>152</v>
      </c>
      <c r="H137" s="191">
        <v>1</v>
      </c>
      <c r="I137" s="192"/>
      <c r="J137" s="193">
        <f>ROUND(I137*H137,2)</f>
        <v>0</v>
      </c>
      <c r="K137" s="189" t="s">
        <v>129</v>
      </c>
      <c r="L137" s="41"/>
      <c r="M137" s="194" t="s">
        <v>1</v>
      </c>
      <c r="N137" s="195" t="s">
        <v>40</v>
      </c>
      <c r="O137" s="8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130</v>
      </c>
      <c r="AT137" s="198" t="s">
        <v>125</v>
      </c>
      <c r="AU137" s="198" t="s">
        <v>75</v>
      </c>
      <c r="AY137" s="14" t="s">
        <v>131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4" t="s">
        <v>83</v>
      </c>
      <c r="BK137" s="199">
        <f>ROUND(I137*H137,2)</f>
        <v>0</v>
      </c>
      <c r="BL137" s="14" t="s">
        <v>130</v>
      </c>
      <c r="BM137" s="198" t="s">
        <v>173</v>
      </c>
    </row>
    <row r="138" s="2" customFormat="1">
      <c r="A138" s="35"/>
      <c r="B138" s="36"/>
      <c r="C138" s="37"/>
      <c r="D138" s="200" t="s">
        <v>133</v>
      </c>
      <c r="E138" s="37"/>
      <c r="F138" s="201" t="s">
        <v>172</v>
      </c>
      <c r="G138" s="37"/>
      <c r="H138" s="37"/>
      <c r="I138" s="202"/>
      <c r="J138" s="37"/>
      <c r="K138" s="37"/>
      <c r="L138" s="41"/>
      <c r="M138" s="203"/>
      <c r="N138" s="204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133</v>
      </c>
      <c r="AU138" s="14" t="s">
        <v>75</v>
      </c>
    </row>
    <row r="139" s="2" customFormat="1" ht="24.15" customHeight="1">
      <c r="A139" s="35"/>
      <c r="B139" s="36"/>
      <c r="C139" s="187" t="s">
        <v>174</v>
      </c>
      <c r="D139" s="187" t="s">
        <v>125</v>
      </c>
      <c r="E139" s="188" t="s">
        <v>175</v>
      </c>
      <c r="F139" s="189" t="s">
        <v>176</v>
      </c>
      <c r="G139" s="190" t="s">
        <v>152</v>
      </c>
      <c r="H139" s="191">
        <v>3</v>
      </c>
      <c r="I139" s="192"/>
      <c r="J139" s="193">
        <f>ROUND(I139*H139,2)</f>
        <v>0</v>
      </c>
      <c r="K139" s="189" t="s">
        <v>129</v>
      </c>
      <c r="L139" s="41"/>
      <c r="M139" s="194" t="s">
        <v>1</v>
      </c>
      <c r="N139" s="195" t="s">
        <v>40</v>
      </c>
      <c r="O139" s="8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130</v>
      </c>
      <c r="AT139" s="198" t="s">
        <v>125</v>
      </c>
      <c r="AU139" s="198" t="s">
        <v>75</v>
      </c>
      <c r="AY139" s="14" t="s">
        <v>131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4" t="s">
        <v>83</v>
      </c>
      <c r="BK139" s="199">
        <f>ROUND(I139*H139,2)</f>
        <v>0</v>
      </c>
      <c r="BL139" s="14" t="s">
        <v>130</v>
      </c>
      <c r="BM139" s="198" t="s">
        <v>177</v>
      </c>
    </row>
    <row r="140" s="2" customFormat="1">
      <c r="A140" s="35"/>
      <c r="B140" s="36"/>
      <c r="C140" s="37"/>
      <c r="D140" s="200" t="s">
        <v>133</v>
      </c>
      <c r="E140" s="37"/>
      <c r="F140" s="201" t="s">
        <v>176</v>
      </c>
      <c r="G140" s="37"/>
      <c r="H140" s="37"/>
      <c r="I140" s="202"/>
      <c r="J140" s="37"/>
      <c r="K140" s="37"/>
      <c r="L140" s="41"/>
      <c r="M140" s="203"/>
      <c r="N140" s="204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133</v>
      </c>
      <c r="AU140" s="14" t="s">
        <v>75</v>
      </c>
    </row>
    <row r="141" s="2" customFormat="1" ht="24.15" customHeight="1">
      <c r="A141" s="35"/>
      <c r="B141" s="36"/>
      <c r="C141" s="187" t="s">
        <v>178</v>
      </c>
      <c r="D141" s="187" t="s">
        <v>125</v>
      </c>
      <c r="E141" s="188" t="s">
        <v>179</v>
      </c>
      <c r="F141" s="189" t="s">
        <v>180</v>
      </c>
      <c r="G141" s="190" t="s">
        <v>152</v>
      </c>
      <c r="H141" s="191">
        <v>1</v>
      </c>
      <c r="I141" s="192"/>
      <c r="J141" s="193">
        <f>ROUND(I141*H141,2)</f>
        <v>0</v>
      </c>
      <c r="K141" s="189" t="s">
        <v>129</v>
      </c>
      <c r="L141" s="41"/>
      <c r="M141" s="194" t="s">
        <v>1</v>
      </c>
      <c r="N141" s="195" t="s">
        <v>40</v>
      </c>
      <c r="O141" s="8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130</v>
      </c>
      <c r="AT141" s="198" t="s">
        <v>125</v>
      </c>
      <c r="AU141" s="198" t="s">
        <v>75</v>
      </c>
      <c r="AY141" s="14" t="s">
        <v>131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4" t="s">
        <v>83</v>
      </c>
      <c r="BK141" s="199">
        <f>ROUND(I141*H141,2)</f>
        <v>0</v>
      </c>
      <c r="BL141" s="14" t="s">
        <v>130</v>
      </c>
      <c r="BM141" s="198" t="s">
        <v>181</v>
      </c>
    </row>
    <row r="142" s="2" customFormat="1">
      <c r="A142" s="35"/>
      <c r="B142" s="36"/>
      <c r="C142" s="37"/>
      <c r="D142" s="200" t="s">
        <v>133</v>
      </c>
      <c r="E142" s="37"/>
      <c r="F142" s="201" t="s">
        <v>180</v>
      </c>
      <c r="G142" s="37"/>
      <c r="H142" s="37"/>
      <c r="I142" s="202"/>
      <c r="J142" s="37"/>
      <c r="K142" s="37"/>
      <c r="L142" s="41"/>
      <c r="M142" s="203"/>
      <c r="N142" s="20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133</v>
      </c>
      <c r="AU142" s="14" t="s">
        <v>75</v>
      </c>
    </row>
    <row r="143" s="2" customFormat="1" ht="37.8" customHeight="1">
      <c r="A143" s="35"/>
      <c r="B143" s="36"/>
      <c r="C143" s="187" t="s">
        <v>130</v>
      </c>
      <c r="D143" s="187" t="s">
        <v>125</v>
      </c>
      <c r="E143" s="188" t="s">
        <v>182</v>
      </c>
      <c r="F143" s="189" t="s">
        <v>183</v>
      </c>
      <c r="G143" s="190" t="s">
        <v>152</v>
      </c>
      <c r="H143" s="191">
        <v>1</v>
      </c>
      <c r="I143" s="192"/>
      <c r="J143" s="193">
        <f>ROUND(I143*H143,2)</f>
        <v>0</v>
      </c>
      <c r="K143" s="189" t="s">
        <v>129</v>
      </c>
      <c r="L143" s="41"/>
      <c r="M143" s="194" t="s">
        <v>1</v>
      </c>
      <c r="N143" s="195" t="s">
        <v>40</v>
      </c>
      <c r="O143" s="8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130</v>
      </c>
      <c r="AT143" s="198" t="s">
        <v>125</v>
      </c>
      <c r="AU143" s="198" t="s">
        <v>75</v>
      </c>
      <c r="AY143" s="14" t="s">
        <v>131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4" t="s">
        <v>83</v>
      </c>
      <c r="BK143" s="199">
        <f>ROUND(I143*H143,2)</f>
        <v>0</v>
      </c>
      <c r="BL143" s="14" t="s">
        <v>130</v>
      </c>
      <c r="BM143" s="198" t="s">
        <v>184</v>
      </c>
    </row>
    <row r="144" s="2" customFormat="1">
      <c r="A144" s="35"/>
      <c r="B144" s="36"/>
      <c r="C144" s="37"/>
      <c r="D144" s="200" t="s">
        <v>133</v>
      </c>
      <c r="E144" s="37"/>
      <c r="F144" s="201" t="s">
        <v>183</v>
      </c>
      <c r="G144" s="37"/>
      <c r="H144" s="37"/>
      <c r="I144" s="202"/>
      <c r="J144" s="37"/>
      <c r="K144" s="37"/>
      <c r="L144" s="41"/>
      <c r="M144" s="203"/>
      <c r="N144" s="20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133</v>
      </c>
      <c r="AU144" s="14" t="s">
        <v>75</v>
      </c>
    </row>
    <row r="145" s="2" customFormat="1" ht="49.05" customHeight="1">
      <c r="A145" s="35"/>
      <c r="B145" s="36"/>
      <c r="C145" s="187" t="s">
        <v>185</v>
      </c>
      <c r="D145" s="187" t="s">
        <v>125</v>
      </c>
      <c r="E145" s="188" t="s">
        <v>186</v>
      </c>
      <c r="F145" s="189" t="s">
        <v>187</v>
      </c>
      <c r="G145" s="190" t="s">
        <v>152</v>
      </c>
      <c r="H145" s="191">
        <v>1</v>
      </c>
      <c r="I145" s="192"/>
      <c r="J145" s="193">
        <f>ROUND(I145*H145,2)</f>
        <v>0</v>
      </c>
      <c r="K145" s="189" t="s">
        <v>129</v>
      </c>
      <c r="L145" s="41"/>
      <c r="M145" s="194" t="s">
        <v>1</v>
      </c>
      <c r="N145" s="195" t="s">
        <v>40</v>
      </c>
      <c r="O145" s="8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130</v>
      </c>
      <c r="AT145" s="198" t="s">
        <v>125</v>
      </c>
      <c r="AU145" s="198" t="s">
        <v>75</v>
      </c>
      <c r="AY145" s="14" t="s">
        <v>131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4" t="s">
        <v>83</v>
      </c>
      <c r="BK145" s="199">
        <f>ROUND(I145*H145,2)</f>
        <v>0</v>
      </c>
      <c r="BL145" s="14" t="s">
        <v>130</v>
      </c>
      <c r="BM145" s="198" t="s">
        <v>188</v>
      </c>
    </row>
    <row r="146" s="2" customFormat="1">
      <c r="A146" s="35"/>
      <c r="B146" s="36"/>
      <c r="C146" s="37"/>
      <c r="D146" s="200" t="s">
        <v>133</v>
      </c>
      <c r="E146" s="37"/>
      <c r="F146" s="201" t="s">
        <v>187</v>
      </c>
      <c r="G146" s="37"/>
      <c r="H146" s="37"/>
      <c r="I146" s="202"/>
      <c r="J146" s="37"/>
      <c r="K146" s="37"/>
      <c r="L146" s="41"/>
      <c r="M146" s="203"/>
      <c r="N146" s="204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133</v>
      </c>
      <c r="AU146" s="14" t="s">
        <v>75</v>
      </c>
    </row>
    <row r="147" s="2" customFormat="1" ht="24.15" customHeight="1">
      <c r="A147" s="35"/>
      <c r="B147" s="36"/>
      <c r="C147" s="187" t="s">
        <v>189</v>
      </c>
      <c r="D147" s="187" t="s">
        <v>125</v>
      </c>
      <c r="E147" s="188" t="s">
        <v>190</v>
      </c>
      <c r="F147" s="189" t="s">
        <v>191</v>
      </c>
      <c r="G147" s="190" t="s">
        <v>192</v>
      </c>
      <c r="H147" s="191">
        <v>15</v>
      </c>
      <c r="I147" s="192"/>
      <c r="J147" s="193">
        <f>ROUND(I147*H147,2)</f>
        <v>0</v>
      </c>
      <c r="K147" s="189" t="s">
        <v>129</v>
      </c>
      <c r="L147" s="41"/>
      <c r="M147" s="194" t="s">
        <v>1</v>
      </c>
      <c r="N147" s="195" t="s">
        <v>40</v>
      </c>
      <c r="O147" s="8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130</v>
      </c>
      <c r="AT147" s="198" t="s">
        <v>125</v>
      </c>
      <c r="AU147" s="198" t="s">
        <v>75</v>
      </c>
      <c r="AY147" s="14" t="s">
        <v>131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4" t="s">
        <v>83</v>
      </c>
      <c r="BK147" s="199">
        <f>ROUND(I147*H147,2)</f>
        <v>0</v>
      </c>
      <c r="BL147" s="14" t="s">
        <v>130</v>
      </c>
      <c r="BM147" s="198" t="s">
        <v>193</v>
      </c>
    </row>
    <row r="148" s="2" customFormat="1">
      <c r="A148" s="35"/>
      <c r="B148" s="36"/>
      <c r="C148" s="37"/>
      <c r="D148" s="200" t="s">
        <v>133</v>
      </c>
      <c r="E148" s="37"/>
      <c r="F148" s="201" t="s">
        <v>191</v>
      </c>
      <c r="G148" s="37"/>
      <c r="H148" s="37"/>
      <c r="I148" s="202"/>
      <c r="J148" s="37"/>
      <c r="K148" s="37"/>
      <c r="L148" s="41"/>
      <c r="M148" s="203"/>
      <c r="N148" s="204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133</v>
      </c>
      <c r="AU148" s="14" t="s">
        <v>75</v>
      </c>
    </row>
    <row r="149" s="2" customFormat="1" ht="16.5" customHeight="1">
      <c r="A149" s="35"/>
      <c r="B149" s="36"/>
      <c r="C149" s="187" t="s">
        <v>194</v>
      </c>
      <c r="D149" s="187" t="s">
        <v>125</v>
      </c>
      <c r="E149" s="188" t="s">
        <v>195</v>
      </c>
      <c r="F149" s="189" t="s">
        <v>196</v>
      </c>
      <c r="G149" s="190" t="s">
        <v>152</v>
      </c>
      <c r="H149" s="191">
        <v>1</v>
      </c>
      <c r="I149" s="192"/>
      <c r="J149" s="193">
        <f>ROUND(I149*H149,2)</f>
        <v>0</v>
      </c>
      <c r="K149" s="189" t="s">
        <v>129</v>
      </c>
      <c r="L149" s="41"/>
      <c r="M149" s="194" t="s">
        <v>1</v>
      </c>
      <c r="N149" s="195" t="s">
        <v>40</v>
      </c>
      <c r="O149" s="8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130</v>
      </c>
      <c r="AT149" s="198" t="s">
        <v>125</v>
      </c>
      <c r="AU149" s="198" t="s">
        <v>75</v>
      </c>
      <c r="AY149" s="14" t="s">
        <v>131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4" t="s">
        <v>83</v>
      </c>
      <c r="BK149" s="199">
        <f>ROUND(I149*H149,2)</f>
        <v>0</v>
      </c>
      <c r="BL149" s="14" t="s">
        <v>130</v>
      </c>
      <c r="BM149" s="198" t="s">
        <v>197</v>
      </c>
    </row>
    <row r="150" s="2" customFormat="1">
      <c r="A150" s="35"/>
      <c r="B150" s="36"/>
      <c r="C150" s="37"/>
      <c r="D150" s="200" t="s">
        <v>133</v>
      </c>
      <c r="E150" s="37"/>
      <c r="F150" s="201" t="s">
        <v>196</v>
      </c>
      <c r="G150" s="37"/>
      <c r="H150" s="37"/>
      <c r="I150" s="202"/>
      <c r="J150" s="37"/>
      <c r="K150" s="37"/>
      <c r="L150" s="41"/>
      <c r="M150" s="203"/>
      <c r="N150" s="204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133</v>
      </c>
      <c r="AU150" s="14" t="s">
        <v>75</v>
      </c>
    </row>
    <row r="151" s="2" customFormat="1" ht="16.5" customHeight="1">
      <c r="A151" s="35"/>
      <c r="B151" s="36"/>
      <c r="C151" s="187" t="s">
        <v>198</v>
      </c>
      <c r="D151" s="187" t="s">
        <v>125</v>
      </c>
      <c r="E151" s="188" t="s">
        <v>199</v>
      </c>
      <c r="F151" s="189" t="s">
        <v>200</v>
      </c>
      <c r="G151" s="190" t="s">
        <v>201</v>
      </c>
      <c r="H151" s="191">
        <v>1</v>
      </c>
      <c r="I151" s="192"/>
      <c r="J151" s="193">
        <f>ROUND(I151*H151,2)</f>
        <v>0</v>
      </c>
      <c r="K151" s="189" t="s">
        <v>129</v>
      </c>
      <c r="L151" s="41"/>
      <c r="M151" s="194" t="s">
        <v>1</v>
      </c>
      <c r="N151" s="195" t="s">
        <v>40</v>
      </c>
      <c r="O151" s="8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130</v>
      </c>
      <c r="AT151" s="198" t="s">
        <v>125</v>
      </c>
      <c r="AU151" s="198" t="s">
        <v>75</v>
      </c>
      <c r="AY151" s="14" t="s">
        <v>131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4" t="s">
        <v>83</v>
      </c>
      <c r="BK151" s="199">
        <f>ROUND(I151*H151,2)</f>
        <v>0</v>
      </c>
      <c r="BL151" s="14" t="s">
        <v>130</v>
      </c>
      <c r="BM151" s="198" t="s">
        <v>202</v>
      </c>
    </row>
    <row r="152" s="2" customFormat="1">
      <c r="A152" s="35"/>
      <c r="B152" s="36"/>
      <c r="C152" s="37"/>
      <c r="D152" s="200" t="s">
        <v>133</v>
      </c>
      <c r="E152" s="37"/>
      <c r="F152" s="201" t="s">
        <v>200</v>
      </c>
      <c r="G152" s="37"/>
      <c r="H152" s="37"/>
      <c r="I152" s="202"/>
      <c r="J152" s="37"/>
      <c r="K152" s="37"/>
      <c r="L152" s="41"/>
      <c r="M152" s="203"/>
      <c r="N152" s="204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133</v>
      </c>
      <c r="AU152" s="14" t="s">
        <v>75</v>
      </c>
    </row>
    <row r="153" s="2" customFormat="1" ht="24.15" customHeight="1">
      <c r="A153" s="35"/>
      <c r="B153" s="36"/>
      <c r="C153" s="187" t="s">
        <v>7</v>
      </c>
      <c r="D153" s="187" t="s">
        <v>125</v>
      </c>
      <c r="E153" s="188" t="s">
        <v>203</v>
      </c>
      <c r="F153" s="189" t="s">
        <v>204</v>
      </c>
      <c r="G153" s="190" t="s">
        <v>201</v>
      </c>
      <c r="H153" s="191">
        <v>1</v>
      </c>
      <c r="I153" s="192"/>
      <c r="J153" s="193">
        <f>ROUND(I153*H153,2)</f>
        <v>0</v>
      </c>
      <c r="K153" s="189" t="s">
        <v>129</v>
      </c>
      <c r="L153" s="41"/>
      <c r="M153" s="194" t="s">
        <v>1</v>
      </c>
      <c r="N153" s="195" t="s">
        <v>40</v>
      </c>
      <c r="O153" s="8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130</v>
      </c>
      <c r="AT153" s="198" t="s">
        <v>125</v>
      </c>
      <c r="AU153" s="198" t="s">
        <v>75</v>
      </c>
      <c r="AY153" s="14" t="s">
        <v>131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4" t="s">
        <v>83</v>
      </c>
      <c r="BK153" s="199">
        <f>ROUND(I153*H153,2)</f>
        <v>0</v>
      </c>
      <c r="BL153" s="14" t="s">
        <v>130</v>
      </c>
      <c r="BM153" s="198" t="s">
        <v>205</v>
      </c>
    </row>
    <row r="154" s="2" customFormat="1">
      <c r="A154" s="35"/>
      <c r="B154" s="36"/>
      <c r="C154" s="37"/>
      <c r="D154" s="200" t="s">
        <v>133</v>
      </c>
      <c r="E154" s="37"/>
      <c r="F154" s="201" t="s">
        <v>204</v>
      </c>
      <c r="G154" s="37"/>
      <c r="H154" s="37"/>
      <c r="I154" s="202"/>
      <c r="J154" s="37"/>
      <c r="K154" s="37"/>
      <c r="L154" s="41"/>
      <c r="M154" s="203"/>
      <c r="N154" s="204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133</v>
      </c>
      <c r="AU154" s="14" t="s">
        <v>75</v>
      </c>
    </row>
    <row r="155" s="2" customFormat="1" ht="16.5" customHeight="1">
      <c r="A155" s="35"/>
      <c r="B155" s="36"/>
      <c r="C155" s="187" t="s">
        <v>206</v>
      </c>
      <c r="D155" s="187" t="s">
        <v>125</v>
      </c>
      <c r="E155" s="188" t="s">
        <v>207</v>
      </c>
      <c r="F155" s="189" t="s">
        <v>208</v>
      </c>
      <c r="G155" s="190" t="s">
        <v>152</v>
      </c>
      <c r="H155" s="191">
        <v>1</v>
      </c>
      <c r="I155" s="192"/>
      <c r="J155" s="193">
        <f>ROUND(I155*H155,2)</f>
        <v>0</v>
      </c>
      <c r="K155" s="189" t="s">
        <v>129</v>
      </c>
      <c r="L155" s="41"/>
      <c r="M155" s="194" t="s">
        <v>1</v>
      </c>
      <c r="N155" s="195" t="s">
        <v>40</v>
      </c>
      <c r="O155" s="8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130</v>
      </c>
      <c r="AT155" s="198" t="s">
        <v>125</v>
      </c>
      <c r="AU155" s="198" t="s">
        <v>75</v>
      </c>
      <c r="AY155" s="14" t="s">
        <v>131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4" t="s">
        <v>83</v>
      </c>
      <c r="BK155" s="199">
        <f>ROUND(I155*H155,2)</f>
        <v>0</v>
      </c>
      <c r="BL155" s="14" t="s">
        <v>130</v>
      </c>
      <c r="BM155" s="198" t="s">
        <v>209</v>
      </c>
    </row>
    <row r="156" s="2" customFormat="1">
      <c r="A156" s="35"/>
      <c r="B156" s="36"/>
      <c r="C156" s="37"/>
      <c r="D156" s="200" t="s">
        <v>133</v>
      </c>
      <c r="E156" s="37"/>
      <c r="F156" s="201" t="s">
        <v>208</v>
      </c>
      <c r="G156" s="37"/>
      <c r="H156" s="37"/>
      <c r="I156" s="202"/>
      <c r="J156" s="37"/>
      <c r="K156" s="37"/>
      <c r="L156" s="41"/>
      <c r="M156" s="203"/>
      <c r="N156" s="204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133</v>
      </c>
      <c r="AU156" s="14" t="s">
        <v>75</v>
      </c>
    </row>
    <row r="157" s="2" customFormat="1" ht="24.15" customHeight="1">
      <c r="A157" s="35"/>
      <c r="B157" s="36"/>
      <c r="C157" s="187" t="s">
        <v>210</v>
      </c>
      <c r="D157" s="187" t="s">
        <v>125</v>
      </c>
      <c r="E157" s="188" t="s">
        <v>211</v>
      </c>
      <c r="F157" s="189" t="s">
        <v>212</v>
      </c>
      <c r="G157" s="190" t="s">
        <v>152</v>
      </c>
      <c r="H157" s="191">
        <v>3</v>
      </c>
      <c r="I157" s="192"/>
      <c r="J157" s="193">
        <f>ROUND(I157*H157,2)</f>
        <v>0</v>
      </c>
      <c r="K157" s="189" t="s">
        <v>129</v>
      </c>
      <c r="L157" s="41"/>
      <c r="M157" s="194" t="s">
        <v>1</v>
      </c>
      <c r="N157" s="195" t="s">
        <v>40</v>
      </c>
      <c r="O157" s="8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130</v>
      </c>
      <c r="AT157" s="198" t="s">
        <v>125</v>
      </c>
      <c r="AU157" s="198" t="s">
        <v>75</v>
      </c>
      <c r="AY157" s="14" t="s">
        <v>131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4" t="s">
        <v>83</v>
      </c>
      <c r="BK157" s="199">
        <f>ROUND(I157*H157,2)</f>
        <v>0</v>
      </c>
      <c r="BL157" s="14" t="s">
        <v>130</v>
      </c>
      <c r="BM157" s="198" t="s">
        <v>213</v>
      </c>
    </row>
    <row r="158" s="2" customFormat="1">
      <c r="A158" s="35"/>
      <c r="B158" s="36"/>
      <c r="C158" s="37"/>
      <c r="D158" s="200" t="s">
        <v>133</v>
      </c>
      <c r="E158" s="37"/>
      <c r="F158" s="201" t="s">
        <v>212</v>
      </c>
      <c r="G158" s="37"/>
      <c r="H158" s="37"/>
      <c r="I158" s="202"/>
      <c r="J158" s="37"/>
      <c r="K158" s="37"/>
      <c r="L158" s="41"/>
      <c r="M158" s="203"/>
      <c r="N158" s="204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133</v>
      </c>
      <c r="AU158" s="14" t="s">
        <v>75</v>
      </c>
    </row>
    <row r="159" s="2" customFormat="1">
      <c r="A159" s="35"/>
      <c r="B159" s="36"/>
      <c r="C159" s="37"/>
      <c r="D159" s="200" t="s">
        <v>147</v>
      </c>
      <c r="E159" s="37"/>
      <c r="F159" s="205" t="s">
        <v>214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147</v>
      </c>
      <c r="AU159" s="14" t="s">
        <v>75</v>
      </c>
    </row>
    <row r="160" s="2" customFormat="1" ht="24.15" customHeight="1">
      <c r="A160" s="35"/>
      <c r="B160" s="36"/>
      <c r="C160" s="187" t="s">
        <v>215</v>
      </c>
      <c r="D160" s="187" t="s">
        <v>125</v>
      </c>
      <c r="E160" s="188" t="s">
        <v>216</v>
      </c>
      <c r="F160" s="189" t="s">
        <v>217</v>
      </c>
      <c r="G160" s="190" t="s">
        <v>128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218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218</v>
      </c>
      <c r="BM160" s="198" t="s">
        <v>219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217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220</v>
      </c>
      <c r="D162" s="187" t="s">
        <v>125</v>
      </c>
      <c r="E162" s="188" t="s">
        <v>221</v>
      </c>
      <c r="F162" s="189" t="s">
        <v>222</v>
      </c>
      <c r="G162" s="190" t="s">
        <v>128</v>
      </c>
      <c r="H162" s="191">
        <v>1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223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222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 ht="16.5" customHeight="1">
      <c r="A164" s="35"/>
      <c r="B164" s="36"/>
      <c r="C164" s="187" t="s">
        <v>224</v>
      </c>
      <c r="D164" s="187" t="s">
        <v>125</v>
      </c>
      <c r="E164" s="188" t="s">
        <v>225</v>
      </c>
      <c r="F164" s="189" t="s">
        <v>226</v>
      </c>
      <c r="G164" s="190" t="s">
        <v>128</v>
      </c>
      <c r="H164" s="191">
        <v>1</v>
      </c>
      <c r="I164" s="192"/>
      <c r="J164" s="193">
        <f>ROUND(I164*H164,2)</f>
        <v>0</v>
      </c>
      <c r="K164" s="189" t="s">
        <v>129</v>
      </c>
      <c r="L164" s="41"/>
      <c r="M164" s="194" t="s">
        <v>1</v>
      </c>
      <c r="N164" s="195" t="s">
        <v>40</v>
      </c>
      <c r="O164" s="8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130</v>
      </c>
      <c r="AT164" s="198" t="s">
        <v>125</v>
      </c>
      <c r="AU164" s="198" t="s">
        <v>75</v>
      </c>
      <c r="AY164" s="14" t="s">
        <v>131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4" t="s">
        <v>83</v>
      </c>
      <c r="BK164" s="199">
        <f>ROUND(I164*H164,2)</f>
        <v>0</v>
      </c>
      <c r="BL164" s="14" t="s">
        <v>130</v>
      </c>
      <c r="BM164" s="198" t="s">
        <v>227</v>
      </c>
    </row>
    <row r="165" s="2" customFormat="1">
      <c r="A165" s="35"/>
      <c r="B165" s="36"/>
      <c r="C165" s="37"/>
      <c r="D165" s="200" t="s">
        <v>133</v>
      </c>
      <c r="E165" s="37"/>
      <c r="F165" s="201" t="s">
        <v>226</v>
      </c>
      <c r="G165" s="37"/>
      <c r="H165" s="37"/>
      <c r="I165" s="202"/>
      <c r="J165" s="37"/>
      <c r="K165" s="37"/>
      <c r="L165" s="41"/>
      <c r="M165" s="203"/>
      <c r="N165" s="204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133</v>
      </c>
      <c r="AU165" s="14" t="s">
        <v>75</v>
      </c>
    </row>
    <row r="166" s="2" customFormat="1" ht="24.15" customHeight="1">
      <c r="A166" s="35"/>
      <c r="B166" s="36"/>
      <c r="C166" s="187" t="s">
        <v>228</v>
      </c>
      <c r="D166" s="187" t="s">
        <v>125</v>
      </c>
      <c r="E166" s="188" t="s">
        <v>229</v>
      </c>
      <c r="F166" s="189" t="s">
        <v>230</v>
      </c>
      <c r="G166" s="190" t="s">
        <v>128</v>
      </c>
      <c r="H166" s="191">
        <v>1</v>
      </c>
      <c r="I166" s="192"/>
      <c r="J166" s="193">
        <f>ROUND(I166*H166,2)</f>
        <v>0</v>
      </c>
      <c r="K166" s="189" t="s">
        <v>129</v>
      </c>
      <c r="L166" s="41"/>
      <c r="M166" s="194" t="s">
        <v>1</v>
      </c>
      <c r="N166" s="195" t="s">
        <v>40</v>
      </c>
      <c r="O166" s="8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218</v>
      </c>
      <c r="AT166" s="198" t="s">
        <v>125</v>
      </c>
      <c r="AU166" s="198" t="s">
        <v>75</v>
      </c>
      <c r="AY166" s="14" t="s">
        <v>131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4" t="s">
        <v>83</v>
      </c>
      <c r="BK166" s="199">
        <f>ROUND(I166*H166,2)</f>
        <v>0</v>
      </c>
      <c r="BL166" s="14" t="s">
        <v>218</v>
      </c>
      <c r="BM166" s="198" t="s">
        <v>231</v>
      </c>
    </row>
    <row r="167" s="2" customFormat="1">
      <c r="A167" s="35"/>
      <c r="B167" s="36"/>
      <c r="C167" s="37"/>
      <c r="D167" s="200" t="s">
        <v>133</v>
      </c>
      <c r="E167" s="37"/>
      <c r="F167" s="201" t="s">
        <v>230</v>
      </c>
      <c r="G167" s="37"/>
      <c r="H167" s="37"/>
      <c r="I167" s="202"/>
      <c r="J167" s="37"/>
      <c r="K167" s="37"/>
      <c r="L167" s="41"/>
      <c r="M167" s="203"/>
      <c r="N167" s="20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133</v>
      </c>
      <c r="AU167" s="14" t="s">
        <v>75</v>
      </c>
    </row>
    <row r="168" s="2" customFormat="1" ht="16.5" customHeight="1">
      <c r="A168" s="35"/>
      <c r="B168" s="36"/>
      <c r="C168" s="187" t="s">
        <v>232</v>
      </c>
      <c r="D168" s="187" t="s">
        <v>125</v>
      </c>
      <c r="E168" s="188" t="s">
        <v>233</v>
      </c>
      <c r="F168" s="189" t="s">
        <v>234</v>
      </c>
      <c r="G168" s="190" t="s">
        <v>128</v>
      </c>
      <c r="H168" s="191">
        <v>1</v>
      </c>
      <c r="I168" s="192"/>
      <c r="J168" s="193">
        <f>ROUND(I168*H168,2)</f>
        <v>0</v>
      </c>
      <c r="K168" s="189" t="s">
        <v>129</v>
      </c>
      <c r="L168" s="41"/>
      <c r="M168" s="194" t="s">
        <v>1</v>
      </c>
      <c r="N168" s="195" t="s">
        <v>40</v>
      </c>
      <c r="O168" s="8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218</v>
      </c>
      <c r="AT168" s="198" t="s">
        <v>125</v>
      </c>
      <c r="AU168" s="198" t="s">
        <v>75</v>
      </c>
      <c r="AY168" s="14" t="s">
        <v>131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4" t="s">
        <v>83</v>
      </c>
      <c r="BK168" s="199">
        <f>ROUND(I168*H168,2)</f>
        <v>0</v>
      </c>
      <c r="BL168" s="14" t="s">
        <v>218</v>
      </c>
      <c r="BM168" s="198" t="s">
        <v>235</v>
      </c>
    </row>
    <row r="169" s="2" customFormat="1">
      <c r="A169" s="35"/>
      <c r="B169" s="36"/>
      <c r="C169" s="37"/>
      <c r="D169" s="200" t="s">
        <v>133</v>
      </c>
      <c r="E169" s="37"/>
      <c r="F169" s="201" t="s">
        <v>234</v>
      </c>
      <c r="G169" s="37"/>
      <c r="H169" s="37"/>
      <c r="I169" s="202"/>
      <c r="J169" s="37"/>
      <c r="K169" s="37"/>
      <c r="L169" s="41"/>
      <c r="M169" s="203"/>
      <c r="N169" s="204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133</v>
      </c>
      <c r="AU169" s="14" t="s">
        <v>75</v>
      </c>
    </row>
    <row r="170" s="2" customFormat="1" ht="16.5" customHeight="1">
      <c r="A170" s="35"/>
      <c r="B170" s="36"/>
      <c r="C170" s="187" t="s">
        <v>236</v>
      </c>
      <c r="D170" s="187" t="s">
        <v>125</v>
      </c>
      <c r="E170" s="188" t="s">
        <v>237</v>
      </c>
      <c r="F170" s="189" t="s">
        <v>238</v>
      </c>
      <c r="G170" s="190" t="s">
        <v>128</v>
      </c>
      <c r="H170" s="191">
        <v>1</v>
      </c>
      <c r="I170" s="192"/>
      <c r="J170" s="193">
        <f>ROUND(I170*H170,2)</f>
        <v>0</v>
      </c>
      <c r="K170" s="189" t="s">
        <v>129</v>
      </c>
      <c r="L170" s="41"/>
      <c r="M170" s="194" t="s">
        <v>1</v>
      </c>
      <c r="N170" s="195" t="s">
        <v>40</v>
      </c>
      <c r="O170" s="8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218</v>
      </c>
      <c r="AT170" s="198" t="s">
        <v>125</v>
      </c>
      <c r="AU170" s="198" t="s">
        <v>75</v>
      </c>
      <c r="AY170" s="14" t="s">
        <v>131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4" t="s">
        <v>83</v>
      </c>
      <c r="BK170" s="199">
        <f>ROUND(I170*H170,2)</f>
        <v>0</v>
      </c>
      <c r="BL170" s="14" t="s">
        <v>218</v>
      </c>
      <c r="BM170" s="198" t="s">
        <v>239</v>
      </c>
    </row>
    <row r="171" s="2" customFormat="1">
      <c r="A171" s="35"/>
      <c r="B171" s="36"/>
      <c r="C171" s="37"/>
      <c r="D171" s="200" t="s">
        <v>133</v>
      </c>
      <c r="E171" s="37"/>
      <c r="F171" s="201" t="s">
        <v>238</v>
      </c>
      <c r="G171" s="37"/>
      <c r="H171" s="37"/>
      <c r="I171" s="202"/>
      <c r="J171" s="37"/>
      <c r="K171" s="37"/>
      <c r="L171" s="41"/>
      <c r="M171" s="206"/>
      <c r="N171" s="207"/>
      <c r="O171" s="208"/>
      <c r="P171" s="208"/>
      <c r="Q171" s="208"/>
      <c r="R171" s="208"/>
      <c r="S171" s="208"/>
      <c r="T171" s="20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133</v>
      </c>
      <c r="AU171" s="14" t="s">
        <v>75</v>
      </c>
    </row>
    <row r="172" s="2" customFormat="1" ht="6.96" customHeight="1">
      <c r="A172" s="35"/>
      <c r="B172" s="63"/>
      <c r="C172" s="64"/>
      <c r="D172" s="64"/>
      <c r="E172" s="64"/>
      <c r="F172" s="64"/>
      <c r="G172" s="64"/>
      <c r="H172" s="64"/>
      <c r="I172" s="64"/>
      <c r="J172" s="64"/>
      <c r="K172" s="64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1VPINEFJKoGH60jlWkg3r4qMeufeDO/5TJyPxA8hJH+7ddqS2DM+q4t6G1cXq8rmNBOBuFp/aj/JCcjXiFz0KA==" hashValue="nvesE8smrtcVU6Sq34irDL7tgQr/NvKa0la0LZMsHTRBRo8BTfhD7Xydx0hE8AaW5MtQz9HYT/xMMy8/LipJZQ==" algorithmName="SHA-512" password="CC35"/>
  <autoFilter ref="C115:K171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240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ROUND((SUM(BE116:BE176)),  2)</f>
        <v>0</v>
      </c>
      <c r="G33" s="35"/>
      <c r="H33" s="35"/>
      <c r="I33" s="152">
        <v>0.20999999999999999</v>
      </c>
      <c r="J33" s="151">
        <f>ROUND(((SUM(BE116:BE176))*I33),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ROUND((SUM(BF116:BF176)),  2)</f>
        <v>0</v>
      </c>
      <c r="G34" s="35"/>
      <c r="H34" s="35"/>
      <c r="I34" s="152">
        <v>0.12</v>
      </c>
      <c r="J34" s="151">
        <f>ROUND(((SUM(BF116:BF176))*I34),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ROUND((SUM(BG116:BG176)),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ROUND((SUM(BH116:BH176)),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ROUND((SUM(BI116:BI176)),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02-03 - Hulín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02-03 - Hulín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SUM(P117:P176)</f>
        <v>0</v>
      </c>
      <c r="Q116" s="101"/>
      <c r="R116" s="184">
        <f>SUM(R117:R176)</f>
        <v>0</v>
      </c>
      <c r="S116" s="101"/>
      <c r="T116" s="185">
        <f>SUM(T117:T176)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SUM(BK117:BK176)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2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241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120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242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8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243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30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244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37.8" customHeight="1">
      <c r="A126" s="35"/>
      <c r="B126" s="36"/>
      <c r="C126" s="187" t="s">
        <v>245</v>
      </c>
      <c r="D126" s="187" t="s">
        <v>125</v>
      </c>
      <c r="E126" s="188" t="s">
        <v>246</v>
      </c>
      <c r="F126" s="189" t="s">
        <v>247</v>
      </c>
      <c r="G126" s="190" t="s">
        <v>192</v>
      </c>
      <c r="H126" s="191">
        <v>5</v>
      </c>
      <c r="I126" s="192"/>
      <c r="J126" s="193">
        <f>ROUND(I126*H126,2)</f>
        <v>0</v>
      </c>
      <c r="K126" s="189" t="s">
        <v>129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248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247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148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24.15" customHeight="1">
      <c r="A129" s="35"/>
      <c r="B129" s="36"/>
      <c r="C129" s="187" t="s">
        <v>149</v>
      </c>
      <c r="D129" s="187" t="s">
        <v>125</v>
      </c>
      <c r="E129" s="188" t="s">
        <v>150</v>
      </c>
      <c r="F129" s="189" t="s">
        <v>151</v>
      </c>
      <c r="G129" s="190" t="s">
        <v>152</v>
      </c>
      <c r="H129" s="191">
        <v>2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249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151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>
      <c r="A131" s="35"/>
      <c r="B131" s="36"/>
      <c r="C131" s="37"/>
      <c r="D131" s="200" t="s">
        <v>147</v>
      </c>
      <c r="E131" s="37"/>
      <c r="F131" s="205" t="s">
        <v>154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147</v>
      </c>
      <c r="AU131" s="14" t="s">
        <v>75</v>
      </c>
    </row>
    <row r="132" s="2" customFormat="1" ht="16.5" customHeight="1">
      <c r="A132" s="35"/>
      <c r="B132" s="36"/>
      <c r="C132" s="187" t="s">
        <v>155</v>
      </c>
      <c r="D132" s="187" t="s">
        <v>125</v>
      </c>
      <c r="E132" s="188" t="s">
        <v>156</v>
      </c>
      <c r="F132" s="189" t="s">
        <v>157</v>
      </c>
      <c r="G132" s="190" t="s">
        <v>152</v>
      </c>
      <c r="H132" s="191">
        <v>4</v>
      </c>
      <c r="I132" s="192"/>
      <c r="J132" s="193">
        <f>ROUND(I132*H132,2)</f>
        <v>0</v>
      </c>
      <c r="K132" s="189" t="s">
        <v>1</v>
      </c>
      <c r="L132" s="41"/>
      <c r="M132" s="194" t="s">
        <v>1</v>
      </c>
      <c r="N132" s="195" t="s">
        <v>40</v>
      </c>
      <c r="O132" s="8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130</v>
      </c>
      <c r="AT132" s="198" t="s">
        <v>125</v>
      </c>
      <c r="AU132" s="198" t="s">
        <v>75</v>
      </c>
      <c r="AY132" s="14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4" t="s">
        <v>83</v>
      </c>
      <c r="BK132" s="199">
        <f>ROUND(I132*H132,2)</f>
        <v>0</v>
      </c>
      <c r="BL132" s="14" t="s">
        <v>130</v>
      </c>
      <c r="BM132" s="198" t="s">
        <v>250</v>
      </c>
    </row>
    <row r="133" s="2" customFormat="1">
      <c r="A133" s="35"/>
      <c r="B133" s="36"/>
      <c r="C133" s="37"/>
      <c r="D133" s="200" t="s">
        <v>133</v>
      </c>
      <c r="E133" s="37"/>
      <c r="F133" s="201" t="s">
        <v>157</v>
      </c>
      <c r="G133" s="37"/>
      <c r="H133" s="37"/>
      <c r="I133" s="202"/>
      <c r="J133" s="37"/>
      <c r="K133" s="37"/>
      <c r="L133" s="41"/>
      <c r="M133" s="203"/>
      <c r="N133" s="20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133</v>
      </c>
      <c r="AU133" s="14" t="s">
        <v>75</v>
      </c>
    </row>
    <row r="134" s="2" customFormat="1" ht="33" customHeight="1">
      <c r="A134" s="35"/>
      <c r="B134" s="36"/>
      <c r="C134" s="187" t="s">
        <v>159</v>
      </c>
      <c r="D134" s="187" t="s">
        <v>125</v>
      </c>
      <c r="E134" s="188" t="s">
        <v>160</v>
      </c>
      <c r="F134" s="189" t="s">
        <v>161</v>
      </c>
      <c r="G134" s="190" t="s">
        <v>152</v>
      </c>
      <c r="H134" s="191">
        <v>8</v>
      </c>
      <c r="I134" s="192"/>
      <c r="J134" s="193">
        <f>ROUND(I134*H134,2)</f>
        <v>0</v>
      </c>
      <c r="K134" s="189" t="s">
        <v>129</v>
      </c>
      <c r="L134" s="41"/>
      <c r="M134" s="194" t="s">
        <v>1</v>
      </c>
      <c r="N134" s="195" t="s">
        <v>40</v>
      </c>
      <c r="O134" s="8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130</v>
      </c>
      <c r="AT134" s="198" t="s">
        <v>125</v>
      </c>
      <c r="AU134" s="198" t="s">
        <v>75</v>
      </c>
      <c r="AY134" s="14" t="s">
        <v>131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4" t="s">
        <v>83</v>
      </c>
      <c r="BK134" s="199">
        <f>ROUND(I134*H134,2)</f>
        <v>0</v>
      </c>
      <c r="BL134" s="14" t="s">
        <v>130</v>
      </c>
      <c r="BM134" s="198" t="s">
        <v>251</v>
      </c>
    </row>
    <row r="135" s="2" customFormat="1">
      <c r="A135" s="35"/>
      <c r="B135" s="36"/>
      <c r="C135" s="37"/>
      <c r="D135" s="200" t="s">
        <v>133</v>
      </c>
      <c r="E135" s="37"/>
      <c r="F135" s="201" t="s">
        <v>161</v>
      </c>
      <c r="G135" s="37"/>
      <c r="H135" s="37"/>
      <c r="I135" s="202"/>
      <c r="J135" s="37"/>
      <c r="K135" s="37"/>
      <c r="L135" s="41"/>
      <c r="M135" s="203"/>
      <c r="N135" s="20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133</v>
      </c>
      <c r="AU135" s="14" t="s">
        <v>75</v>
      </c>
    </row>
    <row r="136" s="2" customFormat="1" ht="16.5" customHeight="1">
      <c r="A136" s="35"/>
      <c r="B136" s="36"/>
      <c r="C136" s="187" t="s">
        <v>101</v>
      </c>
      <c r="D136" s="187" t="s">
        <v>125</v>
      </c>
      <c r="E136" s="188" t="s">
        <v>163</v>
      </c>
      <c r="F136" s="189" t="s">
        <v>164</v>
      </c>
      <c r="G136" s="190" t="s">
        <v>152</v>
      </c>
      <c r="H136" s="191">
        <v>4</v>
      </c>
      <c r="I136" s="192"/>
      <c r="J136" s="193">
        <f>ROUND(I136*H136,2)</f>
        <v>0</v>
      </c>
      <c r="K136" s="189" t="s">
        <v>129</v>
      </c>
      <c r="L136" s="41"/>
      <c r="M136" s="194" t="s">
        <v>1</v>
      </c>
      <c r="N136" s="195" t="s">
        <v>40</v>
      </c>
      <c r="O136" s="8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130</v>
      </c>
      <c r="AT136" s="198" t="s">
        <v>125</v>
      </c>
      <c r="AU136" s="198" t="s">
        <v>75</v>
      </c>
      <c r="AY136" s="14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4" t="s">
        <v>83</v>
      </c>
      <c r="BK136" s="199">
        <f>ROUND(I136*H136,2)</f>
        <v>0</v>
      </c>
      <c r="BL136" s="14" t="s">
        <v>130</v>
      </c>
      <c r="BM136" s="198" t="s">
        <v>252</v>
      </c>
    </row>
    <row r="137" s="2" customFormat="1">
      <c r="A137" s="35"/>
      <c r="B137" s="36"/>
      <c r="C137" s="37"/>
      <c r="D137" s="200" t="s">
        <v>133</v>
      </c>
      <c r="E137" s="37"/>
      <c r="F137" s="201" t="s">
        <v>164</v>
      </c>
      <c r="G137" s="37"/>
      <c r="H137" s="37"/>
      <c r="I137" s="202"/>
      <c r="J137" s="37"/>
      <c r="K137" s="37"/>
      <c r="L137" s="41"/>
      <c r="M137" s="203"/>
      <c r="N137" s="20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133</v>
      </c>
      <c r="AU137" s="14" t="s">
        <v>75</v>
      </c>
    </row>
    <row r="138" s="2" customFormat="1" ht="37.8" customHeight="1">
      <c r="A138" s="35"/>
      <c r="B138" s="36"/>
      <c r="C138" s="187" t="s">
        <v>166</v>
      </c>
      <c r="D138" s="187" t="s">
        <v>125</v>
      </c>
      <c r="E138" s="188" t="s">
        <v>167</v>
      </c>
      <c r="F138" s="189" t="s">
        <v>168</v>
      </c>
      <c r="G138" s="190" t="s">
        <v>152</v>
      </c>
      <c r="H138" s="191">
        <v>2</v>
      </c>
      <c r="I138" s="192"/>
      <c r="J138" s="193">
        <f>ROUND(I138*H138,2)</f>
        <v>0</v>
      </c>
      <c r="K138" s="189" t="s">
        <v>129</v>
      </c>
      <c r="L138" s="41"/>
      <c r="M138" s="194" t="s">
        <v>1</v>
      </c>
      <c r="N138" s="195" t="s">
        <v>40</v>
      </c>
      <c r="O138" s="8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130</v>
      </c>
      <c r="AT138" s="198" t="s">
        <v>125</v>
      </c>
      <c r="AU138" s="198" t="s">
        <v>75</v>
      </c>
      <c r="AY138" s="14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4" t="s">
        <v>83</v>
      </c>
      <c r="BK138" s="199">
        <f>ROUND(I138*H138,2)</f>
        <v>0</v>
      </c>
      <c r="BL138" s="14" t="s">
        <v>130</v>
      </c>
      <c r="BM138" s="198" t="s">
        <v>253</v>
      </c>
    </row>
    <row r="139" s="2" customFormat="1">
      <c r="A139" s="35"/>
      <c r="B139" s="36"/>
      <c r="C139" s="37"/>
      <c r="D139" s="200" t="s">
        <v>133</v>
      </c>
      <c r="E139" s="37"/>
      <c r="F139" s="201" t="s">
        <v>168</v>
      </c>
      <c r="G139" s="37"/>
      <c r="H139" s="37"/>
      <c r="I139" s="202"/>
      <c r="J139" s="37"/>
      <c r="K139" s="37"/>
      <c r="L139" s="41"/>
      <c r="M139" s="203"/>
      <c r="N139" s="20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133</v>
      </c>
      <c r="AU139" s="14" t="s">
        <v>75</v>
      </c>
    </row>
    <row r="140" s="2" customFormat="1" ht="21.75" customHeight="1">
      <c r="A140" s="35"/>
      <c r="B140" s="36"/>
      <c r="C140" s="187" t="s">
        <v>8</v>
      </c>
      <c r="D140" s="187" t="s">
        <v>125</v>
      </c>
      <c r="E140" s="188" t="s">
        <v>254</v>
      </c>
      <c r="F140" s="189" t="s">
        <v>255</v>
      </c>
      <c r="G140" s="190" t="s">
        <v>152</v>
      </c>
      <c r="H140" s="191">
        <v>2</v>
      </c>
      <c r="I140" s="192"/>
      <c r="J140" s="193">
        <f>ROUND(I140*H140,2)</f>
        <v>0</v>
      </c>
      <c r="K140" s="189" t="s">
        <v>256</v>
      </c>
      <c r="L140" s="41"/>
      <c r="M140" s="194" t="s">
        <v>1</v>
      </c>
      <c r="N140" s="195" t="s">
        <v>40</v>
      </c>
      <c r="O140" s="8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130</v>
      </c>
      <c r="AT140" s="198" t="s">
        <v>125</v>
      </c>
      <c r="AU140" s="198" t="s">
        <v>75</v>
      </c>
      <c r="AY140" s="14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4" t="s">
        <v>83</v>
      </c>
      <c r="BK140" s="199">
        <f>ROUND(I140*H140,2)</f>
        <v>0</v>
      </c>
      <c r="BL140" s="14" t="s">
        <v>130</v>
      </c>
      <c r="BM140" s="198" t="s">
        <v>257</v>
      </c>
    </row>
    <row r="141" s="2" customFormat="1">
      <c r="A141" s="35"/>
      <c r="B141" s="36"/>
      <c r="C141" s="37"/>
      <c r="D141" s="200" t="s">
        <v>133</v>
      </c>
      <c r="E141" s="37"/>
      <c r="F141" s="201" t="s">
        <v>255</v>
      </c>
      <c r="G141" s="37"/>
      <c r="H141" s="37"/>
      <c r="I141" s="202"/>
      <c r="J141" s="37"/>
      <c r="K141" s="37"/>
      <c r="L141" s="41"/>
      <c r="M141" s="203"/>
      <c r="N141" s="20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133</v>
      </c>
      <c r="AU141" s="14" t="s">
        <v>75</v>
      </c>
    </row>
    <row r="142" s="2" customFormat="1" ht="24.15" customHeight="1">
      <c r="A142" s="35"/>
      <c r="B142" s="36"/>
      <c r="C142" s="187" t="s">
        <v>174</v>
      </c>
      <c r="D142" s="187" t="s">
        <v>125</v>
      </c>
      <c r="E142" s="188" t="s">
        <v>175</v>
      </c>
      <c r="F142" s="189" t="s">
        <v>176</v>
      </c>
      <c r="G142" s="190" t="s">
        <v>152</v>
      </c>
      <c r="H142" s="191">
        <v>6</v>
      </c>
      <c r="I142" s="192"/>
      <c r="J142" s="193">
        <f>ROUND(I142*H142,2)</f>
        <v>0</v>
      </c>
      <c r="K142" s="189" t="s">
        <v>129</v>
      </c>
      <c r="L142" s="41"/>
      <c r="M142" s="194" t="s">
        <v>1</v>
      </c>
      <c r="N142" s="195" t="s">
        <v>40</v>
      </c>
      <c r="O142" s="8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130</v>
      </c>
      <c r="AT142" s="198" t="s">
        <v>125</v>
      </c>
      <c r="AU142" s="198" t="s">
        <v>75</v>
      </c>
      <c r="AY142" s="14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4" t="s">
        <v>83</v>
      </c>
      <c r="BK142" s="199">
        <f>ROUND(I142*H142,2)</f>
        <v>0</v>
      </c>
      <c r="BL142" s="14" t="s">
        <v>130</v>
      </c>
      <c r="BM142" s="198" t="s">
        <v>258</v>
      </c>
    </row>
    <row r="143" s="2" customFormat="1">
      <c r="A143" s="35"/>
      <c r="B143" s="36"/>
      <c r="C143" s="37"/>
      <c r="D143" s="200" t="s">
        <v>133</v>
      </c>
      <c r="E143" s="37"/>
      <c r="F143" s="201" t="s">
        <v>176</v>
      </c>
      <c r="G143" s="37"/>
      <c r="H143" s="37"/>
      <c r="I143" s="202"/>
      <c r="J143" s="37"/>
      <c r="K143" s="37"/>
      <c r="L143" s="41"/>
      <c r="M143" s="203"/>
      <c r="N143" s="204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133</v>
      </c>
      <c r="AU143" s="14" t="s">
        <v>75</v>
      </c>
    </row>
    <row r="144" s="2" customFormat="1" ht="24.15" customHeight="1">
      <c r="A144" s="35"/>
      <c r="B144" s="36"/>
      <c r="C144" s="187" t="s">
        <v>259</v>
      </c>
      <c r="D144" s="187" t="s">
        <v>125</v>
      </c>
      <c r="E144" s="188" t="s">
        <v>260</v>
      </c>
      <c r="F144" s="189" t="s">
        <v>261</v>
      </c>
      <c r="G144" s="190" t="s">
        <v>152</v>
      </c>
      <c r="H144" s="191">
        <v>2</v>
      </c>
      <c r="I144" s="192"/>
      <c r="J144" s="193">
        <f>ROUND(I144*H144,2)</f>
        <v>0</v>
      </c>
      <c r="K144" s="189" t="s">
        <v>129</v>
      </c>
      <c r="L144" s="41"/>
      <c r="M144" s="194" t="s">
        <v>1</v>
      </c>
      <c r="N144" s="195" t="s">
        <v>40</v>
      </c>
      <c r="O144" s="8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130</v>
      </c>
      <c r="AT144" s="198" t="s">
        <v>125</v>
      </c>
      <c r="AU144" s="198" t="s">
        <v>75</v>
      </c>
      <c r="AY144" s="14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4" t="s">
        <v>83</v>
      </c>
      <c r="BK144" s="199">
        <f>ROUND(I144*H144,2)</f>
        <v>0</v>
      </c>
      <c r="BL144" s="14" t="s">
        <v>130</v>
      </c>
      <c r="BM144" s="198" t="s">
        <v>262</v>
      </c>
    </row>
    <row r="145" s="2" customFormat="1">
      <c r="A145" s="35"/>
      <c r="B145" s="36"/>
      <c r="C145" s="37"/>
      <c r="D145" s="200" t="s">
        <v>133</v>
      </c>
      <c r="E145" s="37"/>
      <c r="F145" s="201" t="s">
        <v>261</v>
      </c>
      <c r="G145" s="37"/>
      <c r="H145" s="37"/>
      <c r="I145" s="202"/>
      <c r="J145" s="37"/>
      <c r="K145" s="37"/>
      <c r="L145" s="41"/>
      <c r="M145" s="203"/>
      <c r="N145" s="20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133</v>
      </c>
      <c r="AU145" s="14" t="s">
        <v>75</v>
      </c>
    </row>
    <row r="146" s="2" customFormat="1" ht="24.15" customHeight="1">
      <c r="A146" s="35"/>
      <c r="B146" s="36"/>
      <c r="C146" s="187" t="s">
        <v>178</v>
      </c>
      <c r="D146" s="187" t="s">
        <v>125</v>
      </c>
      <c r="E146" s="188" t="s">
        <v>179</v>
      </c>
      <c r="F146" s="189" t="s">
        <v>180</v>
      </c>
      <c r="G146" s="190" t="s">
        <v>152</v>
      </c>
      <c r="H146" s="191">
        <v>2</v>
      </c>
      <c r="I146" s="192"/>
      <c r="J146" s="193">
        <f>ROUND(I146*H146,2)</f>
        <v>0</v>
      </c>
      <c r="K146" s="189" t="s">
        <v>129</v>
      </c>
      <c r="L146" s="41"/>
      <c r="M146" s="194" t="s">
        <v>1</v>
      </c>
      <c r="N146" s="195" t="s">
        <v>40</v>
      </c>
      <c r="O146" s="8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130</v>
      </c>
      <c r="AT146" s="198" t="s">
        <v>125</v>
      </c>
      <c r="AU146" s="198" t="s">
        <v>75</v>
      </c>
      <c r="AY146" s="14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4" t="s">
        <v>83</v>
      </c>
      <c r="BK146" s="199">
        <f>ROUND(I146*H146,2)</f>
        <v>0</v>
      </c>
      <c r="BL146" s="14" t="s">
        <v>130</v>
      </c>
      <c r="BM146" s="198" t="s">
        <v>263</v>
      </c>
    </row>
    <row r="147" s="2" customFormat="1">
      <c r="A147" s="35"/>
      <c r="B147" s="36"/>
      <c r="C147" s="37"/>
      <c r="D147" s="200" t="s">
        <v>133</v>
      </c>
      <c r="E147" s="37"/>
      <c r="F147" s="201" t="s">
        <v>180</v>
      </c>
      <c r="G147" s="37"/>
      <c r="H147" s="37"/>
      <c r="I147" s="202"/>
      <c r="J147" s="37"/>
      <c r="K147" s="37"/>
      <c r="L147" s="41"/>
      <c r="M147" s="203"/>
      <c r="N147" s="20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133</v>
      </c>
      <c r="AU147" s="14" t="s">
        <v>75</v>
      </c>
    </row>
    <row r="148" s="2" customFormat="1" ht="37.8" customHeight="1">
      <c r="A148" s="35"/>
      <c r="B148" s="36"/>
      <c r="C148" s="187" t="s">
        <v>130</v>
      </c>
      <c r="D148" s="187" t="s">
        <v>125</v>
      </c>
      <c r="E148" s="188" t="s">
        <v>182</v>
      </c>
      <c r="F148" s="189" t="s">
        <v>183</v>
      </c>
      <c r="G148" s="190" t="s">
        <v>152</v>
      </c>
      <c r="H148" s="191">
        <v>1</v>
      </c>
      <c r="I148" s="192"/>
      <c r="J148" s="193">
        <f>ROUND(I148*H148,2)</f>
        <v>0</v>
      </c>
      <c r="K148" s="189" t="s">
        <v>129</v>
      </c>
      <c r="L148" s="41"/>
      <c r="M148" s="194" t="s">
        <v>1</v>
      </c>
      <c r="N148" s="195" t="s">
        <v>40</v>
      </c>
      <c r="O148" s="8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130</v>
      </c>
      <c r="AT148" s="198" t="s">
        <v>125</v>
      </c>
      <c r="AU148" s="198" t="s">
        <v>75</v>
      </c>
      <c r="AY148" s="14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4" t="s">
        <v>83</v>
      </c>
      <c r="BK148" s="199">
        <f>ROUND(I148*H148,2)</f>
        <v>0</v>
      </c>
      <c r="BL148" s="14" t="s">
        <v>130</v>
      </c>
      <c r="BM148" s="198" t="s">
        <v>264</v>
      </c>
    </row>
    <row r="149" s="2" customFormat="1">
      <c r="A149" s="35"/>
      <c r="B149" s="36"/>
      <c r="C149" s="37"/>
      <c r="D149" s="200" t="s">
        <v>133</v>
      </c>
      <c r="E149" s="37"/>
      <c r="F149" s="201" t="s">
        <v>183</v>
      </c>
      <c r="G149" s="37"/>
      <c r="H149" s="37"/>
      <c r="I149" s="202"/>
      <c r="J149" s="37"/>
      <c r="K149" s="37"/>
      <c r="L149" s="41"/>
      <c r="M149" s="203"/>
      <c r="N149" s="20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133</v>
      </c>
      <c r="AU149" s="14" t="s">
        <v>75</v>
      </c>
    </row>
    <row r="150" s="2" customFormat="1" ht="49.05" customHeight="1">
      <c r="A150" s="35"/>
      <c r="B150" s="36"/>
      <c r="C150" s="187" t="s">
        <v>185</v>
      </c>
      <c r="D150" s="187" t="s">
        <v>125</v>
      </c>
      <c r="E150" s="188" t="s">
        <v>186</v>
      </c>
      <c r="F150" s="189" t="s">
        <v>187</v>
      </c>
      <c r="G150" s="190" t="s">
        <v>152</v>
      </c>
      <c r="H150" s="191">
        <v>4</v>
      </c>
      <c r="I150" s="192"/>
      <c r="J150" s="193">
        <f>ROUND(I150*H150,2)</f>
        <v>0</v>
      </c>
      <c r="K150" s="189" t="s">
        <v>129</v>
      </c>
      <c r="L150" s="41"/>
      <c r="M150" s="194" t="s">
        <v>1</v>
      </c>
      <c r="N150" s="195" t="s">
        <v>40</v>
      </c>
      <c r="O150" s="8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130</v>
      </c>
      <c r="AT150" s="198" t="s">
        <v>125</v>
      </c>
      <c r="AU150" s="198" t="s">
        <v>75</v>
      </c>
      <c r="AY150" s="14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4" t="s">
        <v>83</v>
      </c>
      <c r="BK150" s="199">
        <f>ROUND(I150*H150,2)</f>
        <v>0</v>
      </c>
      <c r="BL150" s="14" t="s">
        <v>130</v>
      </c>
      <c r="BM150" s="198" t="s">
        <v>265</v>
      </c>
    </row>
    <row r="151" s="2" customFormat="1">
      <c r="A151" s="35"/>
      <c r="B151" s="36"/>
      <c r="C151" s="37"/>
      <c r="D151" s="200" t="s">
        <v>133</v>
      </c>
      <c r="E151" s="37"/>
      <c r="F151" s="201" t="s">
        <v>187</v>
      </c>
      <c r="G151" s="37"/>
      <c r="H151" s="37"/>
      <c r="I151" s="202"/>
      <c r="J151" s="37"/>
      <c r="K151" s="37"/>
      <c r="L151" s="41"/>
      <c r="M151" s="203"/>
      <c r="N151" s="20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133</v>
      </c>
      <c r="AU151" s="14" t="s">
        <v>75</v>
      </c>
    </row>
    <row r="152" s="2" customFormat="1" ht="24.15" customHeight="1">
      <c r="A152" s="35"/>
      <c r="B152" s="36"/>
      <c r="C152" s="187" t="s">
        <v>189</v>
      </c>
      <c r="D152" s="187" t="s">
        <v>125</v>
      </c>
      <c r="E152" s="188" t="s">
        <v>190</v>
      </c>
      <c r="F152" s="189" t="s">
        <v>191</v>
      </c>
      <c r="G152" s="190" t="s">
        <v>192</v>
      </c>
      <c r="H152" s="191">
        <v>60</v>
      </c>
      <c r="I152" s="192"/>
      <c r="J152" s="193">
        <f>ROUND(I152*H152,2)</f>
        <v>0</v>
      </c>
      <c r="K152" s="189" t="s">
        <v>129</v>
      </c>
      <c r="L152" s="41"/>
      <c r="M152" s="194" t="s">
        <v>1</v>
      </c>
      <c r="N152" s="195" t="s">
        <v>40</v>
      </c>
      <c r="O152" s="8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130</v>
      </c>
      <c r="AT152" s="198" t="s">
        <v>125</v>
      </c>
      <c r="AU152" s="198" t="s">
        <v>75</v>
      </c>
      <c r="AY152" s="14" t="s">
        <v>131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4" t="s">
        <v>83</v>
      </c>
      <c r="BK152" s="199">
        <f>ROUND(I152*H152,2)</f>
        <v>0</v>
      </c>
      <c r="BL152" s="14" t="s">
        <v>130</v>
      </c>
      <c r="BM152" s="198" t="s">
        <v>266</v>
      </c>
    </row>
    <row r="153" s="2" customFormat="1">
      <c r="A153" s="35"/>
      <c r="B153" s="36"/>
      <c r="C153" s="37"/>
      <c r="D153" s="200" t="s">
        <v>133</v>
      </c>
      <c r="E153" s="37"/>
      <c r="F153" s="201" t="s">
        <v>191</v>
      </c>
      <c r="G153" s="37"/>
      <c r="H153" s="37"/>
      <c r="I153" s="202"/>
      <c r="J153" s="37"/>
      <c r="K153" s="37"/>
      <c r="L153" s="41"/>
      <c r="M153" s="203"/>
      <c r="N153" s="20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133</v>
      </c>
      <c r="AU153" s="14" t="s">
        <v>75</v>
      </c>
    </row>
    <row r="154" s="2" customFormat="1" ht="16.5" customHeight="1">
      <c r="A154" s="35"/>
      <c r="B154" s="36"/>
      <c r="C154" s="187" t="s">
        <v>194</v>
      </c>
      <c r="D154" s="187" t="s">
        <v>125</v>
      </c>
      <c r="E154" s="188" t="s">
        <v>195</v>
      </c>
      <c r="F154" s="189" t="s">
        <v>196</v>
      </c>
      <c r="G154" s="190" t="s">
        <v>152</v>
      </c>
      <c r="H154" s="191">
        <v>2</v>
      </c>
      <c r="I154" s="192"/>
      <c r="J154" s="193">
        <f>ROUND(I154*H154,2)</f>
        <v>0</v>
      </c>
      <c r="K154" s="189" t="s">
        <v>129</v>
      </c>
      <c r="L154" s="41"/>
      <c r="M154" s="194" t="s">
        <v>1</v>
      </c>
      <c r="N154" s="195" t="s">
        <v>40</v>
      </c>
      <c r="O154" s="8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130</v>
      </c>
      <c r="AT154" s="198" t="s">
        <v>125</v>
      </c>
      <c r="AU154" s="198" t="s">
        <v>75</v>
      </c>
      <c r="AY154" s="14" t="s">
        <v>131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4" t="s">
        <v>83</v>
      </c>
      <c r="BK154" s="199">
        <f>ROUND(I154*H154,2)</f>
        <v>0</v>
      </c>
      <c r="BL154" s="14" t="s">
        <v>130</v>
      </c>
      <c r="BM154" s="198" t="s">
        <v>267</v>
      </c>
    </row>
    <row r="155" s="2" customFormat="1">
      <c r="A155" s="35"/>
      <c r="B155" s="36"/>
      <c r="C155" s="37"/>
      <c r="D155" s="200" t="s">
        <v>133</v>
      </c>
      <c r="E155" s="37"/>
      <c r="F155" s="201" t="s">
        <v>196</v>
      </c>
      <c r="G155" s="37"/>
      <c r="H155" s="37"/>
      <c r="I155" s="202"/>
      <c r="J155" s="37"/>
      <c r="K155" s="37"/>
      <c r="L155" s="41"/>
      <c r="M155" s="203"/>
      <c r="N155" s="20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133</v>
      </c>
      <c r="AU155" s="14" t="s">
        <v>75</v>
      </c>
    </row>
    <row r="156" s="2" customFormat="1" ht="16.5" customHeight="1">
      <c r="A156" s="35"/>
      <c r="B156" s="36"/>
      <c r="C156" s="187" t="s">
        <v>198</v>
      </c>
      <c r="D156" s="187" t="s">
        <v>125</v>
      </c>
      <c r="E156" s="188" t="s">
        <v>199</v>
      </c>
      <c r="F156" s="189" t="s">
        <v>200</v>
      </c>
      <c r="G156" s="190" t="s">
        <v>201</v>
      </c>
      <c r="H156" s="191">
        <v>2</v>
      </c>
      <c r="I156" s="192"/>
      <c r="J156" s="193">
        <f>ROUND(I156*H156,2)</f>
        <v>0</v>
      </c>
      <c r="K156" s="189" t="s">
        <v>129</v>
      </c>
      <c r="L156" s="41"/>
      <c r="M156" s="194" t="s">
        <v>1</v>
      </c>
      <c r="N156" s="195" t="s">
        <v>40</v>
      </c>
      <c r="O156" s="8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130</v>
      </c>
      <c r="AT156" s="198" t="s">
        <v>125</v>
      </c>
      <c r="AU156" s="198" t="s">
        <v>75</v>
      </c>
      <c r="AY156" s="14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4" t="s">
        <v>83</v>
      </c>
      <c r="BK156" s="199">
        <f>ROUND(I156*H156,2)</f>
        <v>0</v>
      </c>
      <c r="BL156" s="14" t="s">
        <v>130</v>
      </c>
      <c r="BM156" s="198" t="s">
        <v>268</v>
      </c>
    </row>
    <row r="157" s="2" customFormat="1">
      <c r="A157" s="35"/>
      <c r="B157" s="36"/>
      <c r="C157" s="37"/>
      <c r="D157" s="200" t="s">
        <v>133</v>
      </c>
      <c r="E157" s="37"/>
      <c r="F157" s="201" t="s">
        <v>200</v>
      </c>
      <c r="G157" s="37"/>
      <c r="H157" s="37"/>
      <c r="I157" s="202"/>
      <c r="J157" s="37"/>
      <c r="K157" s="37"/>
      <c r="L157" s="41"/>
      <c r="M157" s="203"/>
      <c r="N157" s="20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133</v>
      </c>
      <c r="AU157" s="14" t="s">
        <v>75</v>
      </c>
    </row>
    <row r="158" s="2" customFormat="1" ht="24.15" customHeight="1">
      <c r="A158" s="35"/>
      <c r="B158" s="36"/>
      <c r="C158" s="187" t="s">
        <v>7</v>
      </c>
      <c r="D158" s="187" t="s">
        <v>125</v>
      </c>
      <c r="E158" s="188" t="s">
        <v>203</v>
      </c>
      <c r="F158" s="189" t="s">
        <v>204</v>
      </c>
      <c r="G158" s="190" t="s">
        <v>201</v>
      </c>
      <c r="H158" s="191">
        <v>2</v>
      </c>
      <c r="I158" s="192"/>
      <c r="J158" s="193">
        <f>ROUND(I158*H158,2)</f>
        <v>0</v>
      </c>
      <c r="K158" s="189" t="s">
        <v>129</v>
      </c>
      <c r="L158" s="41"/>
      <c r="M158" s="194" t="s">
        <v>1</v>
      </c>
      <c r="N158" s="195" t="s">
        <v>40</v>
      </c>
      <c r="O158" s="8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130</v>
      </c>
      <c r="AT158" s="198" t="s">
        <v>125</v>
      </c>
      <c r="AU158" s="198" t="s">
        <v>75</v>
      </c>
      <c r="AY158" s="14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4" t="s">
        <v>83</v>
      </c>
      <c r="BK158" s="199">
        <f>ROUND(I158*H158,2)</f>
        <v>0</v>
      </c>
      <c r="BL158" s="14" t="s">
        <v>130</v>
      </c>
      <c r="BM158" s="198" t="s">
        <v>269</v>
      </c>
    </row>
    <row r="159" s="2" customFormat="1">
      <c r="A159" s="35"/>
      <c r="B159" s="36"/>
      <c r="C159" s="37"/>
      <c r="D159" s="200" t="s">
        <v>133</v>
      </c>
      <c r="E159" s="37"/>
      <c r="F159" s="201" t="s">
        <v>204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133</v>
      </c>
      <c r="AU159" s="14" t="s">
        <v>75</v>
      </c>
    </row>
    <row r="160" s="2" customFormat="1" ht="16.5" customHeight="1">
      <c r="A160" s="35"/>
      <c r="B160" s="36"/>
      <c r="C160" s="187" t="s">
        <v>206</v>
      </c>
      <c r="D160" s="187" t="s">
        <v>125</v>
      </c>
      <c r="E160" s="188" t="s">
        <v>207</v>
      </c>
      <c r="F160" s="189" t="s">
        <v>208</v>
      </c>
      <c r="G160" s="190" t="s">
        <v>152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130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130</v>
      </c>
      <c r="BM160" s="198" t="s">
        <v>270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208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210</v>
      </c>
      <c r="D162" s="187" t="s">
        <v>125</v>
      </c>
      <c r="E162" s="188" t="s">
        <v>211</v>
      </c>
      <c r="F162" s="189" t="s">
        <v>212</v>
      </c>
      <c r="G162" s="190" t="s">
        <v>152</v>
      </c>
      <c r="H162" s="191">
        <v>6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271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212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>
      <c r="A164" s="35"/>
      <c r="B164" s="36"/>
      <c r="C164" s="37"/>
      <c r="D164" s="200" t="s">
        <v>147</v>
      </c>
      <c r="E164" s="37"/>
      <c r="F164" s="205" t="s">
        <v>214</v>
      </c>
      <c r="G164" s="37"/>
      <c r="H164" s="37"/>
      <c r="I164" s="202"/>
      <c r="J164" s="37"/>
      <c r="K164" s="37"/>
      <c r="L164" s="41"/>
      <c r="M164" s="203"/>
      <c r="N164" s="20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147</v>
      </c>
      <c r="AU164" s="14" t="s">
        <v>75</v>
      </c>
    </row>
    <row r="165" s="2" customFormat="1" ht="24.15" customHeight="1">
      <c r="A165" s="35"/>
      <c r="B165" s="36"/>
      <c r="C165" s="187" t="s">
        <v>215</v>
      </c>
      <c r="D165" s="187" t="s">
        <v>125</v>
      </c>
      <c r="E165" s="188" t="s">
        <v>216</v>
      </c>
      <c r="F165" s="189" t="s">
        <v>217</v>
      </c>
      <c r="G165" s="190" t="s">
        <v>128</v>
      </c>
      <c r="H165" s="191">
        <v>1</v>
      </c>
      <c r="I165" s="192"/>
      <c r="J165" s="193">
        <f>ROUND(I165*H165,2)</f>
        <v>0</v>
      </c>
      <c r="K165" s="189" t="s">
        <v>129</v>
      </c>
      <c r="L165" s="41"/>
      <c r="M165" s="194" t="s">
        <v>1</v>
      </c>
      <c r="N165" s="195" t="s">
        <v>40</v>
      </c>
      <c r="O165" s="8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218</v>
      </c>
      <c r="AT165" s="198" t="s">
        <v>125</v>
      </c>
      <c r="AU165" s="198" t="s">
        <v>75</v>
      </c>
      <c r="AY165" s="14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4" t="s">
        <v>83</v>
      </c>
      <c r="BK165" s="199">
        <f>ROUND(I165*H165,2)</f>
        <v>0</v>
      </c>
      <c r="BL165" s="14" t="s">
        <v>218</v>
      </c>
      <c r="BM165" s="198" t="s">
        <v>272</v>
      </c>
    </row>
    <row r="166" s="2" customFormat="1">
      <c r="A166" s="35"/>
      <c r="B166" s="36"/>
      <c r="C166" s="37"/>
      <c r="D166" s="200" t="s">
        <v>133</v>
      </c>
      <c r="E166" s="37"/>
      <c r="F166" s="201" t="s">
        <v>217</v>
      </c>
      <c r="G166" s="37"/>
      <c r="H166" s="37"/>
      <c r="I166" s="202"/>
      <c r="J166" s="37"/>
      <c r="K166" s="37"/>
      <c r="L166" s="41"/>
      <c r="M166" s="203"/>
      <c r="N166" s="20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133</v>
      </c>
      <c r="AU166" s="14" t="s">
        <v>75</v>
      </c>
    </row>
    <row r="167" s="2" customFormat="1" ht="24.15" customHeight="1">
      <c r="A167" s="35"/>
      <c r="B167" s="36"/>
      <c r="C167" s="187" t="s">
        <v>220</v>
      </c>
      <c r="D167" s="187" t="s">
        <v>125</v>
      </c>
      <c r="E167" s="188" t="s">
        <v>221</v>
      </c>
      <c r="F167" s="189" t="s">
        <v>222</v>
      </c>
      <c r="G167" s="190" t="s">
        <v>128</v>
      </c>
      <c r="H167" s="191">
        <v>1</v>
      </c>
      <c r="I167" s="192"/>
      <c r="J167" s="193">
        <f>ROUND(I167*H167,2)</f>
        <v>0</v>
      </c>
      <c r="K167" s="189" t="s">
        <v>129</v>
      </c>
      <c r="L167" s="41"/>
      <c r="M167" s="194" t="s">
        <v>1</v>
      </c>
      <c r="N167" s="195" t="s">
        <v>40</v>
      </c>
      <c r="O167" s="8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130</v>
      </c>
      <c r="AT167" s="198" t="s">
        <v>125</v>
      </c>
      <c r="AU167" s="198" t="s">
        <v>75</v>
      </c>
      <c r="AY167" s="14" t="s">
        <v>131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4" t="s">
        <v>83</v>
      </c>
      <c r="BK167" s="199">
        <f>ROUND(I167*H167,2)</f>
        <v>0</v>
      </c>
      <c r="BL167" s="14" t="s">
        <v>130</v>
      </c>
      <c r="BM167" s="198" t="s">
        <v>273</v>
      </c>
    </row>
    <row r="168" s="2" customFormat="1">
      <c r="A168" s="35"/>
      <c r="B168" s="36"/>
      <c r="C168" s="37"/>
      <c r="D168" s="200" t="s">
        <v>133</v>
      </c>
      <c r="E168" s="37"/>
      <c r="F168" s="201" t="s">
        <v>222</v>
      </c>
      <c r="G168" s="37"/>
      <c r="H168" s="37"/>
      <c r="I168" s="202"/>
      <c r="J168" s="37"/>
      <c r="K168" s="37"/>
      <c r="L168" s="41"/>
      <c r="M168" s="203"/>
      <c r="N168" s="20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133</v>
      </c>
      <c r="AU168" s="14" t="s">
        <v>75</v>
      </c>
    </row>
    <row r="169" s="2" customFormat="1" ht="16.5" customHeight="1">
      <c r="A169" s="35"/>
      <c r="B169" s="36"/>
      <c r="C169" s="187" t="s">
        <v>224</v>
      </c>
      <c r="D169" s="187" t="s">
        <v>125</v>
      </c>
      <c r="E169" s="188" t="s">
        <v>225</v>
      </c>
      <c r="F169" s="189" t="s">
        <v>226</v>
      </c>
      <c r="G169" s="190" t="s">
        <v>128</v>
      </c>
      <c r="H169" s="191">
        <v>1</v>
      </c>
      <c r="I169" s="192"/>
      <c r="J169" s="193">
        <f>ROUND(I169*H169,2)</f>
        <v>0</v>
      </c>
      <c r="K169" s="189" t="s">
        <v>129</v>
      </c>
      <c r="L169" s="41"/>
      <c r="M169" s="194" t="s">
        <v>1</v>
      </c>
      <c r="N169" s="195" t="s">
        <v>40</v>
      </c>
      <c r="O169" s="8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130</v>
      </c>
      <c r="AT169" s="198" t="s">
        <v>125</v>
      </c>
      <c r="AU169" s="198" t="s">
        <v>75</v>
      </c>
      <c r="AY169" s="14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4" t="s">
        <v>83</v>
      </c>
      <c r="BK169" s="199">
        <f>ROUND(I169*H169,2)</f>
        <v>0</v>
      </c>
      <c r="BL169" s="14" t="s">
        <v>130</v>
      </c>
      <c r="BM169" s="198" t="s">
        <v>274</v>
      </c>
    </row>
    <row r="170" s="2" customFormat="1">
      <c r="A170" s="35"/>
      <c r="B170" s="36"/>
      <c r="C170" s="37"/>
      <c r="D170" s="200" t="s">
        <v>133</v>
      </c>
      <c r="E170" s="37"/>
      <c r="F170" s="201" t="s">
        <v>226</v>
      </c>
      <c r="G170" s="37"/>
      <c r="H170" s="37"/>
      <c r="I170" s="202"/>
      <c r="J170" s="37"/>
      <c r="K170" s="37"/>
      <c r="L170" s="41"/>
      <c r="M170" s="203"/>
      <c r="N170" s="20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133</v>
      </c>
      <c r="AU170" s="14" t="s">
        <v>75</v>
      </c>
    </row>
    <row r="171" s="2" customFormat="1" ht="24.15" customHeight="1">
      <c r="A171" s="35"/>
      <c r="B171" s="36"/>
      <c r="C171" s="187" t="s">
        <v>228</v>
      </c>
      <c r="D171" s="187" t="s">
        <v>125</v>
      </c>
      <c r="E171" s="188" t="s">
        <v>229</v>
      </c>
      <c r="F171" s="189" t="s">
        <v>230</v>
      </c>
      <c r="G171" s="190" t="s">
        <v>128</v>
      </c>
      <c r="H171" s="191">
        <v>1</v>
      </c>
      <c r="I171" s="192"/>
      <c r="J171" s="193">
        <f>ROUND(I171*H171,2)</f>
        <v>0</v>
      </c>
      <c r="K171" s="189" t="s">
        <v>129</v>
      </c>
      <c r="L171" s="41"/>
      <c r="M171" s="194" t="s">
        <v>1</v>
      </c>
      <c r="N171" s="195" t="s">
        <v>40</v>
      </c>
      <c r="O171" s="8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218</v>
      </c>
      <c r="AT171" s="198" t="s">
        <v>125</v>
      </c>
      <c r="AU171" s="198" t="s">
        <v>75</v>
      </c>
      <c r="AY171" s="14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4" t="s">
        <v>83</v>
      </c>
      <c r="BK171" s="199">
        <f>ROUND(I171*H171,2)</f>
        <v>0</v>
      </c>
      <c r="BL171" s="14" t="s">
        <v>218</v>
      </c>
      <c r="BM171" s="198" t="s">
        <v>275</v>
      </c>
    </row>
    <row r="172" s="2" customFormat="1">
      <c r="A172" s="35"/>
      <c r="B172" s="36"/>
      <c r="C172" s="37"/>
      <c r="D172" s="200" t="s">
        <v>133</v>
      </c>
      <c r="E172" s="37"/>
      <c r="F172" s="201" t="s">
        <v>230</v>
      </c>
      <c r="G172" s="37"/>
      <c r="H172" s="37"/>
      <c r="I172" s="202"/>
      <c r="J172" s="37"/>
      <c r="K172" s="37"/>
      <c r="L172" s="41"/>
      <c r="M172" s="203"/>
      <c r="N172" s="204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133</v>
      </c>
      <c r="AU172" s="14" t="s">
        <v>75</v>
      </c>
    </row>
    <row r="173" s="2" customFormat="1" ht="16.5" customHeight="1">
      <c r="A173" s="35"/>
      <c r="B173" s="36"/>
      <c r="C173" s="187" t="s">
        <v>232</v>
      </c>
      <c r="D173" s="187" t="s">
        <v>125</v>
      </c>
      <c r="E173" s="188" t="s">
        <v>233</v>
      </c>
      <c r="F173" s="189" t="s">
        <v>234</v>
      </c>
      <c r="G173" s="190" t="s">
        <v>128</v>
      </c>
      <c r="H173" s="191">
        <v>1</v>
      </c>
      <c r="I173" s="192"/>
      <c r="J173" s="193">
        <f>ROUND(I173*H173,2)</f>
        <v>0</v>
      </c>
      <c r="K173" s="189" t="s">
        <v>129</v>
      </c>
      <c r="L173" s="41"/>
      <c r="M173" s="194" t="s">
        <v>1</v>
      </c>
      <c r="N173" s="195" t="s">
        <v>40</v>
      </c>
      <c r="O173" s="8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218</v>
      </c>
      <c r="AT173" s="198" t="s">
        <v>125</v>
      </c>
      <c r="AU173" s="198" t="s">
        <v>75</v>
      </c>
      <c r="AY173" s="14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4" t="s">
        <v>83</v>
      </c>
      <c r="BK173" s="199">
        <f>ROUND(I173*H173,2)</f>
        <v>0</v>
      </c>
      <c r="BL173" s="14" t="s">
        <v>218</v>
      </c>
      <c r="BM173" s="198" t="s">
        <v>276</v>
      </c>
    </row>
    <row r="174" s="2" customFormat="1">
      <c r="A174" s="35"/>
      <c r="B174" s="36"/>
      <c r="C174" s="37"/>
      <c r="D174" s="200" t="s">
        <v>133</v>
      </c>
      <c r="E174" s="37"/>
      <c r="F174" s="201" t="s">
        <v>234</v>
      </c>
      <c r="G174" s="37"/>
      <c r="H174" s="37"/>
      <c r="I174" s="202"/>
      <c r="J174" s="37"/>
      <c r="K174" s="37"/>
      <c r="L174" s="41"/>
      <c r="M174" s="203"/>
      <c r="N174" s="20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133</v>
      </c>
      <c r="AU174" s="14" t="s">
        <v>75</v>
      </c>
    </row>
    <row r="175" s="2" customFormat="1" ht="16.5" customHeight="1">
      <c r="A175" s="35"/>
      <c r="B175" s="36"/>
      <c r="C175" s="187" t="s">
        <v>236</v>
      </c>
      <c r="D175" s="187" t="s">
        <v>125</v>
      </c>
      <c r="E175" s="188" t="s">
        <v>237</v>
      </c>
      <c r="F175" s="189" t="s">
        <v>238</v>
      </c>
      <c r="G175" s="190" t="s">
        <v>128</v>
      </c>
      <c r="H175" s="191">
        <v>1</v>
      </c>
      <c r="I175" s="192"/>
      <c r="J175" s="193">
        <f>ROUND(I175*H175,2)</f>
        <v>0</v>
      </c>
      <c r="K175" s="189" t="s">
        <v>129</v>
      </c>
      <c r="L175" s="41"/>
      <c r="M175" s="194" t="s">
        <v>1</v>
      </c>
      <c r="N175" s="195" t="s">
        <v>40</v>
      </c>
      <c r="O175" s="8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218</v>
      </c>
      <c r="AT175" s="198" t="s">
        <v>125</v>
      </c>
      <c r="AU175" s="198" t="s">
        <v>75</v>
      </c>
      <c r="AY175" s="14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4" t="s">
        <v>83</v>
      </c>
      <c r="BK175" s="199">
        <f>ROUND(I175*H175,2)</f>
        <v>0</v>
      </c>
      <c r="BL175" s="14" t="s">
        <v>218</v>
      </c>
      <c r="BM175" s="198" t="s">
        <v>277</v>
      </c>
    </row>
    <row r="176" s="2" customFormat="1">
      <c r="A176" s="35"/>
      <c r="B176" s="36"/>
      <c r="C176" s="37"/>
      <c r="D176" s="200" t="s">
        <v>133</v>
      </c>
      <c r="E176" s="37"/>
      <c r="F176" s="201" t="s">
        <v>238</v>
      </c>
      <c r="G176" s="37"/>
      <c r="H176" s="37"/>
      <c r="I176" s="202"/>
      <c r="J176" s="37"/>
      <c r="K176" s="37"/>
      <c r="L176" s="41"/>
      <c r="M176" s="206"/>
      <c r="N176" s="207"/>
      <c r="O176" s="208"/>
      <c r="P176" s="208"/>
      <c r="Q176" s="208"/>
      <c r="R176" s="208"/>
      <c r="S176" s="208"/>
      <c r="T176" s="20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133</v>
      </c>
      <c r="AU176" s="14" t="s">
        <v>75</v>
      </c>
    </row>
    <row r="177" s="2" customFormat="1" ht="6.96" customHeight="1">
      <c r="A177" s="35"/>
      <c r="B177" s="63"/>
      <c r="C177" s="64"/>
      <c r="D177" s="64"/>
      <c r="E177" s="64"/>
      <c r="F177" s="64"/>
      <c r="G177" s="64"/>
      <c r="H177" s="64"/>
      <c r="I177" s="64"/>
      <c r="J177" s="64"/>
      <c r="K177" s="64"/>
      <c r="L177" s="41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sheetProtection sheet="1" autoFilter="0" formatColumns="0" formatRows="0" objects="1" scenarios="1" spinCount="100000" saltValue="h9ow4TWHGd5rR1cyCXXS36HeBR/oKPOP9PyCxvjykcWHSJEEl9rNHNjb7el+DsqDl5RbDc0ejHywBixZtDBGHA==" hashValue="XKULNtC6cOsV6IVwvDpjValJPdJD5yRSblIP89MvWNv0sItG1nZWuuv8X3Oa8BiyC/qSZDziwSh3yOZX2FFYQA==" algorithmName="SHA-512" password="CC35"/>
  <autoFilter ref="C115:K176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278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ROUND((SUM(BE116:BE179)),  2)</f>
        <v>0</v>
      </c>
      <c r="G33" s="35"/>
      <c r="H33" s="35"/>
      <c r="I33" s="152">
        <v>0.20999999999999999</v>
      </c>
      <c r="J33" s="151">
        <f>ROUND(((SUM(BE116:BE179))*I33),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ROUND((SUM(BF116:BF179)),  2)</f>
        <v>0</v>
      </c>
      <c r="G34" s="35"/>
      <c r="H34" s="35"/>
      <c r="I34" s="152">
        <v>0.12</v>
      </c>
      <c r="J34" s="151">
        <f>ROUND(((SUM(BF116:BF179))*I34),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ROUND((SUM(BG116:BG179)),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ROUND((SUM(BH116:BH179)),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ROUND((SUM(BI116:BI179)),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04-05 - Tlumačov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04-05 - Tlumačov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SUM(P117:P179)</f>
        <v>0</v>
      </c>
      <c r="Q116" s="101"/>
      <c r="R116" s="184">
        <f>SUM(R117:R179)</f>
        <v>0</v>
      </c>
      <c r="S116" s="101"/>
      <c r="T116" s="185">
        <f>SUM(T117:T179)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SUM(BK117:BK179)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2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279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130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280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8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281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30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282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37.8" customHeight="1">
      <c r="A126" s="35"/>
      <c r="B126" s="36"/>
      <c r="C126" s="187" t="s">
        <v>245</v>
      </c>
      <c r="D126" s="187" t="s">
        <v>125</v>
      </c>
      <c r="E126" s="188" t="s">
        <v>246</v>
      </c>
      <c r="F126" s="189" t="s">
        <v>247</v>
      </c>
      <c r="G126" s="190" t="s">
        <v>192</v>
      </c>
      <c r="H126" s="191">
        <v>5</v>
      </c>
      <c r="I126" s="192"/>
      <c r="J126" s="193">
        <f>ROUND(I126*H126,2)</f>
        <v>0</v>
      </c>
      <c r="K126" s="189" t="s">
        <v>129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283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247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148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24.15" customHeight="1">
      <c r="A129" s="35"/>
      <c r="B129" s="36"/>
      <c r="C129" s="187" t="s">
        <v>284</v>
      </c>
      <c r="D129" s="187" t="s">
        <v>125</v>
      </c>
      <c r="E129" s="188" t="s">
        <v>285</v>
      </c>
      <c r="F129" s="189" t="s">
        <v>286</v>
      </c>
      <c r="G129" s="190" t="s">
        <v>152</v>
      </c>
      <c r="H129" s="191">
        <v>1</v>
      </c>
      <c r="I129" s="192"/>
      <c r="J129" s="193">
        <f>ROUND(I129*H129,2)</f>
        <v>0</v>
      </c>
      <c r="K129" s="189" t="s">
        <v>129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287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286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>
      <c r="A131" s="35"/>
      <c r="B131" s="36"/>
      <c r="C131" s="37"/>
      <c r="D131" s="200" t="s">
        <v>147</v>
      </c>
      <c r="E131" s="37"/>
      <c r="F131" s="205" t="s">
        <v>154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147</v>
      </c>
      <c r="AU131" s="14" t="s">
        <v>75</v>
      </c>
    </row>
    <row r="132" s="2" customFormat="1" ht="24.15" customHeight="1">
      <c r="A132" s="35"/>
      <c r="B132" s="36"/>
      <c r="C132" s="187" t="s">
        <v>288</v>
      </c>
      <c r="D132" s="187" t="s">
        <v>125</v>
      </c>
      <c r="E132" s="188" t="s">
        <v>289</v>
      </c>
      <c r="F132" s="189" t="s">
        <v>286</v>
      </c>
      <c r="G132" s="190" t="s">
        <v>152</v>
      </c>
      <c r="H132" s="191">
        <v>1</v>
      </c>
      <c r="I132" s="192"/>
      <c r="J132" s="193">
        <f>ROUND(I132*H132,2)</f>
        <v>0</v>
      </c>
      <c r="K132" s="189" t="s">
        <v>129</v>
      </c>
      <c r="L132" s="41"/>
      <c r="M132" s="194" t="s">
        <v>1</v>
      </c>
      <c r="N132" s="195" t="s">
        <v>40</v>
      </c>
      <c r="O132" s="8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130</v>
      </c>
      <c r="AT132" s="198" t="s">
        <v>125</v>
      </c>
      <c r="AU132" s="198" t="s">
        <v>75</v>
      </c>
      <c r="AY132" s="14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4" t="s">
        <v>83</v>
      </c>
      <c r="BK132" s="199">
        <f>ROUND(I132*H132,2)</f>
        <v>0</v>
      </c>
      <c r="BL132" s="14" t="s">
        <v>130</v>
      </c>
      <c r="BM132" s="198" t="s">
        <v>290</v>
      </c>
    </row>
    <row r="133" s="2" customFormat="1">
      <c r="A133" s="35"/>
      <c r="B133" s="36"/>
      <c r="C133" s="37"/>
      <c r="D133" s="200" t="s">
        <v>133</v>
      </c>
      <c r="E133" s="37"/>
      <c r="F133" s="201" t="s">
        <v>286</v>
      </c>
      <c r="G133" s="37"/>
      <c r="H133" s="37"/>
      <c r="I133" s="202"/>
      <c r="J133" s="37"/>
      <c r="K133" s="37"/>
      <c r="L133" s="41"/>
      <c r="M133" s="203"/>
      <c r="N133" s="20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133</v>
      </c>
      <c r="AU133" s="14" t="s">
        <v>75</v>
      </c>
    </row>
    <row r="134" s="2" customFormat="1">
      <c r="A134" s="35"/>
      <c r="B134" s="36"/>
      <c r="C134" s="37"/>
      <c r="D134" s="200" t="s">
        <v>147</v>
      </c>
      <c r="E134" s="37"/>
      <c r="F134" s="205" t="s">
        <v>154</v>
      </c>
      <c r="G134" s="37"/>
      <c r="H134" s="37"/>
      <c r="I134" s="202"/>
      <c r="J134" s="37"/>
      <c r="K134" s="37"/>
      <c r="L134" s="41"/>
      <c r="M134" s="203"/>
      <c r="N134" s="20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147</v>
      </c>
      <c r="AU134" s="14" t="s">
        <v>75</v>
      </c>
    </row>
    <row r="135" s="2" customFormat="1" ht="16.5" customHeight="1">
      <c r="A135" s="35"/>
      <c r="B135" s="36"/>
      <c r="C135" s="187" t="s">
        <v>155</v>
      </c>
      <c r="D135" s="187" t="s">
        <v>125</v>
      </c>
      <c r="E135" s="188" t="s">
        <v>156</v>
      </c>
      <c r="F135" s="189" t="s">
        <v>157</v>
      </c>
      <c r="G135" s="190" t="s">
        <v>152</v>
      </c>
      <c r="H135" s="191">
        <v>4</v>
      </c>
      <c r="I135" s="192"/>
      <c r="J135" s="193">
        <f>ROUND(I135*H135,2)</f>
        <v>0</v>
      </c>
      <c r="K135" s="189" t="s">
        <v>1</v>
      </c>
      <c r="L135" s="41"/>
      <c r="M135" s="194" t="s">
        <v>1</v>
      </c>
      <c r="N135" s="195" t="s">
        <v>40</v>
      </c>
      <c r="O135" s="8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130</v>
      </c>
      <c r="AT135" s="198" t="s">
        <v>125</v>
      </c>
      <c r="AU135" s="198" t="s">
        <v>75</v>
      </c>
      <c r="AY135" s="14" t="s">
        <v>131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4" t="s">
        <v>83</v>
      </c>
      <c r="BK135" s="199">
        <f>ROUND(I135*H135,2)</f>
        <v>0</v>
      </c>
      <c r="BL135" s="14" t="s">
        <v>130</v>
      </c>
      <c r="BM135" s="198" t="s">
        <v>291</v>
      </c>
    </row>
    <row r="136" s="2" customFormat="1">
      <c r="A136" s="35"/>
      <c r="B136" s="36"/>
      <c r="C136" s="37"/>
      <c r="D136" s="200" t="s">
        <v>133</v>
      </c>
      <c r="E136" s="37"/>
      <c r="F136" s="201" t="s">
        <v>157</v>
      </c>
      <c r="G136" s="37"/>
      <c r="H136" s="37"/>
      <c r="I136" s="202"/>
      <c r="J136" s="37"/>
      <c r="K136" s="37"/>
      <c r="L136" s="41"/>
      <c r="M136" s="203"/>
      <c r="N136" s="204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133</v>
      </c>
      <c r="AU136" s="14" t="s">
        <v>75</v>
      </c>
    </row>
    <row r="137" s="2" customFormat="1" ht="33" customHeight="1">
      <c r="A137" s="35"/>
      <c r="B137" s="36"/>
      <c r="C137" s="187" t="s">
        <v>159</v>
      </c>
      <c r="D137" s="187" t="s">
        <v>125</v>
      </c>
      <c r="E137" s="188" t="s">
        <v>160</v>
      </c>
      <c r="F137" s="189" t="s">
        <v>161</v>
      </c>
      <c r="G137" s="190" t="s">
        <v>152</v>
      </c>
      <c r="H137" s="191">
        <v>8</v>
      </c>
      <c r="I137" s="192"/>
      <c r="J137" s="193">
        <f>ROUND(I137*H137,2)</f>
        <v>0</v>
      </c>
      <c r="K137" s="189" t="s">
        <v>129</v>
      </c>
      <c r="L137" s="41"/>
      <c r="M137" s="194" t="s">
        <v>1</v>
      </c>
      <c r="N137" s="195" t="s">
        <v>40</v>
      </c>
      <c r="O137" s="8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130</v>
      </c>
      <c r="AT137" s="198" t="s">
        <v>125</v>
      </c>
      <c r="AU137" s="198" t="s">
        <v>75</v>
      </c>
      <c r="AY137" s="14" t="s">
        <v>131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4" t="s">
        <v>83</v>
      </c>
      <c r="BK137" s="199">
        <f>ROUND(I137*H137,2)</f>
        <v>0</v>
      </c>
      <c r="BL137" s="14" t="s">
        <v>130</v>
      </c>
      <c r="BM137" s="198" t="s">
        <v>292</v>
      </c>
    </row>
    <row r="138" s="2" customFormat="1">
      <c r="A138" s="35"/>
      <c r="B138" s="36"/>
      <c r="C138" s="37"/>
      <c r="D138" s="200" t="s">
        <v>133</v>
      </c>
      <c r="E138" s="37"/>
      <c r="F138" s="201" t="s">
        <v>161</v>
      </c>
      <c r="G138" s="37"/>
      <c r="H138" s="37"/>
      <c r="I138" s="202"/>
      <c r="J138" s="37"/>
      <c r="K138" s="37"/>
      <c r="L138" s="41"/>
      <c r="M138" s="203"/>
      <c r="N138" s="204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133</v>
      </c>
      <c r="AU138" s="14" t="s">
        <v>75</v>
      </c>
    </row>
    <row r="139" s="2" customFormat="1" ht="16.5" customHeight="1">
      <c r="A139" s="35"/>
      <c r="B139" s="36"/>
      <c r="C139" s="187" t="s">
        <v>101</v>
      </c>
      <c r="D139" s="187" t="s">
        <v>125</v>
      </c>
      <c r="E139" s="188" t="s">
        <v>163</v>
      </c>
      <c r="F139" s="189" t="s">
        <v>164</v>
      </c>
      <c r="G139" s="190" t="s">
        <v>152</v>
      </c>
      <c r="H139" s="191">
        <v>4</v>
      </c>
      <c r="I139" s="192"/>
      <c r="J139" s="193">
        <f>ROUND(I139*H139,2)</f>
        <v>0</v>
      </c>
      <c r="K139" s="189" t="s">
        <v>129</v>
      </c>
      <c r="L139" s="41"/>
      <c r="M139" s="194" t="s">
        <v>1</v>
      </c>
      <c r="N139" s="195" t="s">
        <v>40</v>
      </c>
      <c r="O139" s="8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130</v>
      </c>
      <c r="AT139" s="198" t="s">
        <v>125</v>
      </c>
      <c r="AU139" s="198" t="s">
        <v>75</v>
      </c>
      <c r="AY139" s="14" t="s">
        <v>131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4" t="s">
        <v>83</v>
      </c>
      <c r="BK139" s="199">
        <f>ROUND(I139*H139,2)</f>
        <v>0</v>
      </c>
      <c r="BL139" s="14" t="s">
        <v>130</v>
      </c>
      <c r="BM139" s="198" t="s">
        <v>293</v>
      </c>
    </row>
    <row r="140" s="2" customFormat="1">
      <c r="A140" s="35"/>
      <c r="B140" s="36"/>
      <c r="C140" s="37"/>
      <c r="D140" s="200" t="s">
        <v>133</v>
      </c>
      <c r="E140" s="37"/>
      <c r="F140" s="201" t="s">
        <v>164</v>
      </c>
      <c r="G140" s="37"/>
      <c r="H140" s="37"/>
      <c r="I140" s="202"/>
      <c r="J140" s="37"/>
      <c r="K140" s="37"/>
      <c r="L140" s="41"/>
      <c r="M140" s="203"/>
      <c r="N140" s="204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133</v>
      </c>
      <c r="AU140" s="14" t="s">
        <v>75</v>
      </c>
    </row>
    <row r="141" s="2" customFormat="1" ht="37.8" customHeight="1">
      <c r="A141" s="35"/>
      <c r="B141" s="36"/>
      <c r="C141" s="187" t="s">
        <v>166</v>
      </c>
      <c r="D141" s="187" t="s">
        <v>125</v>
      </c>
      <c r="E141" s="188" t="s">
        <v>167</v>
      </c>
      <c r="F141" s="189" t="s">
        <v>168</v>
      </c>
      <c r="G141" s="190" t="s">
        <v>152</v>
      </c>
      <c r="H141" s="191">
        <v>2</v>
      </c>
      <c r="I141" s="192"/>
      <c r="J141" s="193">
        <f>ROUND(I141*H141,2)</f>
        <v>0</v>
      </c>
      <c r="K141" s="189" t="s">
        <v>129</v>
      </c>
      <c r="L141" s="41"/>
      <c r="M141" s="194" t="s">
        <v>1</v>
      </c>
      <c r="N141" s="195" t="s">
        <v>40</v>
      </c>
      <c r="O141" s="8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130</v>
      </c>
      <c r="AT141" s="198" t="s">
        <v>125</v>
      </c>
      <c r="AU141" s="198" t="s">
        <v>75</v>
      </c>
      <c r="AY141" s="14" t="s">
        <v>131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4" t="s">
        <v>83</v>
      </c>
      <c r="BK141" s="199">
        <f>ROUND(I141*H141,2)</f>
        <v>0</v>
      </c>
      <c r="BL141" s="14" t="s">
        <v>130</v>
      </c>
      <c r="BM141" s="198" t="s">
        <v>294</v>
      </c>
    </row>
    <row r="142" s="2" customFormat="1">
      <c r="A142" s="35"/>
      <c r="B142" s="36"/>
      <c r="C142" s="37"/>
      <c r="D142" s="200" t="s">
        <v>133</v>
      </c>
      <c r="E142" s="37"/>
      <c r="F142" s="201" t="s">
        <v>168</v>
      </c>
      <c r="G142" s="37"/>
      <c r="H142" s="37"/>
      <c r="I142" s="202"/>
      <c r="J142" s="37"/>
      <c r="K142" s="37"/>
      <c r="L142" s="41"/>
      <c r="M142" s="203"/>
      <c r="N142" s="20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133</v>
      </c>
      <c r="AU142" s="14" t="s">
        <v>75</v>
      </c>
    </row>
    <row r="143" s="2" customFormat="1" ht="21.75" customHeight="1">
      <c r="A143" s="35"/>
      <c r="B143" s="36"/>
      <c r="C143" s="187" t="s">
        <v>8</v>
      </c>
      <c r="D143" s="187" t="s">
        <v>125</v>
      </c>
      <c r="E143" s="188" t="s">
        <v>254</v>
      </c>
      <c r="F143" s="189" t="s">
        <v>255</v>
      </c>
      <c r="G143" s="190" t="s">
        <v>152</v>
      </c>
      <c r="H143" s="191">
        <v>2</v>
      </c>
      <c r="I143" s="192"/>
      <c r="J143" s="193">
        <f>ROUND(I143*H143,2)</f>
        <v>0</v>
      </c>
      <c r="K143" s="189" t="s">
        <v>129</v>
      </c>
      <c r="L143" s="41"/>
      <c r="M143" s="194" t="s">
        <v>1</v>
      </c>
      <c r="N143" s="195" t="s">
        <v>40</v>
      </c>
      <c r="O143" s="8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130</v>
      </c>
      <c r="AT143" s="198" t="s">
        <v>125</v>
      </c>
      <c r="AU143" s="198" t="s">
        <v>75</v>
      </c>
      <c r="AY143" s="14" t="s">
        <v>131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4" t="s">
        <v>83</v>
      </c>
      <c r="BK143" s="199">
        <f>ROUND(I143*H143,2)</f>
        <v>0</v>
      </c>
      <c r="BL143" s="14" t="s">
        <v>130</v>
      </c>
      <c r="BM143" s="198" t="s">
        <v>295</v>
      </c>
    </row>
    <row r="144" s="2" customFormat="1">
      <c r="A144" s="35"/>
      <c r="B144" s="36"/>
      <c r="C144" s="37"/>
      <c r="D144" s="200" t="s">
        <v>133</v>
      </c>
      <c r="E144" s="37"/>
      <c r="F144" s="201" t="s">
        <v>255</v>
      </c>
      <c r="G144" s="37"/>
      <c r="H144" s="37"/>
      <c r="I144" s="202"/>
      <c r="J144" s="37"/>
      <c r="K144" s="37"/>
      <c r="L144" s="41"/>
      <c r="M144" s="203"/>
      <c r="N144" s="20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133</v>
      </c>
      <c r="AU144" s="14" t="s">
        <v>75</v>
      </c>
    </row>
    <row r="145" s="2" customFormat="1" ht="24.15" customHeight="1">
      <c r="A145" s="35"/>
      <c r="B145" s="36"/>
      <c r="C145" s="187" t="s">
        <v>174</v>
      </c>
      <c r="D145" s="187" t="s">
        <v>125</v>
      </c>
      <c r="E145" s="188" t="s">
        <v>175</v>
      </c>
      <c r="F145" s="189" t="s">
        <v>176</v>
      </c>
      <c r="G145" s="190" t="s">
        <v>152</v>
      </c>
      <c r="H145" s="191">
        <v>6</v>
      </c>
      <c r="I145" s="192"/>
      <c r="J145" s="193">
        <f>ROUND(I145*H145,2)</f>
        <v>0</v>
      </c>
      <c r="K145" s="189" t="s">
        <v>129</v>
      </c>
      <c r="L145" s="41"/>
      <c r="M145" s="194" t="s">
        <v>1</v>
      </c>
      <c r="N145" s="195" t="s">
        <v>40</v>
      </c>
      <c r="O145" s="8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130</v>
      </c>
      <c r="AT145" s="198" t="s">
        <v>125</v>
      </c>
      <c r="AU145" s="198" t="s">
        <v>75</v>
      </c>
      <c r="AY145" s="14" t="s">
        <v>131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4" t="s">
        <v>83</v>
      </c>
      <c r="BK145" s="199">
        <f>ROUND(I145*H145,2)</f>
        <v>0</v>
      </c>
      <c r="BL145" s="14" t="s">
        <v>130</v>
      </c>
      <c r="BM145" s="198" t="s">
        <v>296</v>
      </c>
    </row>
    <row r="146" s="2" customFormat="1">
      <c r="A146" s="35"/>
      <c r="B146" s="36"/>
      <c r="C146" s="37"/>
      <c r="D146" s="200" t="s">
        <v>133</v>
      </c>
      <c r="E146" s="37"/>
      <c r="F146" s="201" t="s">
        <v>176</v>
      </c>
      <c r="G146" s="37"/>
      <c r="H146" s="37"/>
      <c r="I146" s="202"/>
      <c r="J146" s="37"/>
      <c r="K146" s="37"/>
      <c r="L146" s="41"/>
      <c r="M146" s="203"/>
      <c r="N146" s="204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133</v>
      </c>
      <c r="AU146" s="14" t="s">
        <v>75</v>
      </c>
    </row>
    <row r="147" s="2" customFormat="1" ht="24.15" customHeight="1">
      <c r="A147" s="35"/>
      <c r="B147" s="36"/>
      <c r="C147" s="187" t="s">
        <v>259</v>
      </c>
      <c r="D147" s="187" t="s">
        <v>125</v>
      </c>
      <c r="E147" s="188" t="s">
        <v>260</v>
      </c>
      <c r="F147" s="189" t="s">
        <v>261</v>
      </c>
      <c r="G147" s="190" t="s">
        <v>152</v>
      </c>
      <c r="H147" s="191">
        <v>2</v>
      </c>
      <c r="I147" s="192"/>
      <c r="J147" s="193">
        <f>ROUND(I147*H147,2)</f>
        <v>0</v>
      </c>
      <c r="K147" s="189" t="s">
        <v>129</v>
      </c>
      <c r="L147" s="41"/>
      <c r="M147" s="194" t="s">
        <v>1</v>
      </c>
      <c r="N147" s="195" t="s">
        <v>40</v>
      </c>
      <c r="O147" s="8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130</v>
      </c>
      <c r="AT147" s="198" t="s">
        <v>125</v>
      </c>
      <c r="AU147" s="198" t="s">
        <v>75</v>
      </c>
      <c r="AY147" s="14" t="s">
        <v>131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4" t="s">
        <v>83</v>
      </c>
      <c r="BK147" s="199">
        <f>ROUND(I147*H147,2)</f>
        <v>0</v>
      </c>
      <c r="BL147" s="14" t="s">
        <v>130</v>
      </c>
      <c r="BM147" s="198" t="s">
        <v>297</v>
      </c>
    </row>
    <row r="148" s="2" customFormat="1">
      <c r="A148" s="35"/>
      <c r="B148" s="36"/>
      <c r="C148" s="37"/>
      <c r="D148" s="200" t="s">
        <v>133</v>
      </c>
      <c r="E148" s="37"/>
      <c r="F148" s="201" t="s">
        <v>261</v>
      </c>
      <c r="G148" s="37"/>
      <c r="H148" s="37"/>
      <c r="I148" s="202"/>
      <c r="J148" s="37"/>
      <c r="K148" s="37"/>
      <c r="L148" s="41"/>
      <c r="M148" s="203"/>
      <c r="N148" s="204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133</v>
      </c>
      <c r="AU148" s="14" t="s">
        <v>75</v>
      </c>
    </row>
    <row r="149" s="2" customFormat="1" ht="24.15" customHeight="1">
      <c r="A149" s="35"/>
      <c r="B149" s="36"/>
      <c r="C149" s="187" t="s">
        <v>178</v>
      </c>
      <c r="D149" s="187" t="s">
        <v>125</v>
      </c>
      <c r="E149" s="188" t="s">
        <v>179</v>
      </c>
      <c r="F149" s="189" t="s">
        <v>180</v>
      </c>
      <c r="G149" s="190" t="s">
        <v>152</v>
      </c>
      <c r="H149" s="191">
        <v>2</v>
      </c>
      <c r="I149" s="192"/>
      <c r="J149" s="193">
        <f>ROUND(I149*H149,2)</f>
        <v>0</v>
      </c>
      <c r="K149" s="189" t="s">
        <v>129</v>
      </c>
      <c r="L149" s="41"/>
      <c r="M149" s="194" t="s">
        <v>1</v>
      </c>
      <c r="N149" s="195" t="s">
        <v>40</v>
      </c>
      <c r="O149" s="8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130</v>
      </c>
      <c r="AT149" s="198" t="s">
        <v>125</v>
      </c>
      <c r="AU149" s="198" t="s">
        <v>75</v>
      </c>
      <c r="AY149" s="14" t="s">
        <v>131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4" t="s">
        <v>83</v>
      </c>
      <c r="BK149" s="199">
        <f>ROUND(I149*H149,2)</f>
        <v>0</v>
      </c>
      <c r="BL149" s="14" t="s">
        <v>130</v>
      </c>
      <c r="BM149" s="198" t="s">
        <v>298</v>
      </c>
    </row>
    <row r="150" s="2" customFormat="1">
      <c r="A150" s="35"/>
      <c r="B150" s="36"/>
      <c r="C150" s="37"/>
      <c r="D150" s="200" t="s">
        <v>133</v>
      </c>
      <c r="E150" s="37"/>
      <c r="F150" s="201" t="s">
        <v>180</v>
      </c>
      <c r="G150" s="37"/>
      <c r="H150" s="37"/>
      <c r="I150" s="202"/>
      <c r="J150" s="37"/>
      <c r="K150" s="37"/>
      <c r="L150" s="41"/>
      <c r="M150" s="203"/>
      <c r="N150" s="204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133</v>
      </c>
      <c r="AU150" s="14" t="s">
        <v>75</v>
      </c>
    </row>
    <row r="151" s="2" customFormat="1" ht="37.8" customHeight="1">
      <c r="A151" s="35"/>
      <c r="B151" s="36"/>
      <c r="C151" s="187" t="s">
        <v>130</v>
      </c>
      <c r="D151" s="187" t="s">
        <v>125</v>
      </c>
      <c r="E151" s="188" t="s">
        <v>182</v>
      </c>
      <c r="F151" s="189" t="s">
        <v>183</v>
      </c>
      <c r="G151" s="190" t="s">
        <v>152</v>
      </c>
      <c r="H151" s="191">
        <v>1</v>
      </c>
      <c r="I151" s="192"/>
      <c r="J151" s="193">
        <f>ROUND(I151*H151,2)</f>
        <v>0</v>
      </c>
      <c r="K151" s="189" t="s">
        <v>129</v>
      </c>
      <c r="L151" s="41"/>
      <c r="M151" s="194" t="s">
        <v>1</v>
      </c>
      <c r="N151" s="195" t="s">
        <v>40</v>
      </c>
      <c r="O151" s="8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130</v>
      </c>
      <c r="AT151" s="198" t="s">
        <v>125</v>
      </c>
      <c r="AU151" s="198" t="s">
        <v>75</v>
      </c>
      <c r="AY151" s="14" t="s">
        <v>131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4" t="s">
        <v>83</v>
      </c>
      <c r="BK151" s="199">
        <f>ROUND(I151*H151,2)</f>
        <v>0</v>
      </c>
      <c r="BL151" s="14" t="s">
        <v>130</v>
      </c>
      <c r="BM151" s="198" t="s">
        <v>299</v>
      </c>
    </row>
    <row r="152" s="2" customFormat="1">
      <c r="A152" s="35"/>
      <c r="B152" s="36"/>
      <c r="C152" s="37"/>
      <c r="D152" s="200" t="s">
        <v>133</v>
      </c>
      <c r="E152" s="37"/>
      <c r="F152" s="201" t="s">
        <v>183</v>
      </c>
      <c r="G152" s="37"/>
      <c r="H152" s="37"/>
      <c r="I152" s="202"/>
      <c r="J152" s="37"/>
      <c r="K152" s="37"/>
      <c r="L152" s="41"/>
      <c r="M152" s="203"/>
      <c r="N152" s="204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133</v>
      </c>
      <c r="AU152" s="14" t="s">
        <v>75</v>
      </c>
    </row>
    <row r="153" s="2" customFormat="1" ht="49.05" customHeight="1">
      <c r="A153" s="35"/>
      <c r="B153" s="36"/>
      <c r="C153" s="187" t="s">
        <v>185</v>
      </c>
      <c r="D153" s="187" t="s">
        <v>125</v>
      </c>
      <c r="E153" s="188" t="s">
        <v>186</v>
      </c>
      <c r="F153" s="189" t="s">
        <v>187</v>
      </c>
      <c r="G153" s="190" t="s">
        <v>152</v>
      </c>
      <c r="H153" s="191">
        <v>3</v>
      </c>
      <c r="I153" s="192"/>
      <c r="J153" s="193">
        <f>ROUND(I153*H153,2)</f>
        <v>0</v>
      </c>
      <c r="K153" s="189" t="s">
        <v>129</v>
      </c>
      <c r="L153" s="41"/>
      <c r="M153" s="194" t="s">
        <v>1</v>
      </c>
      <c r="N153" s="195" t="s">
        <v>40</v>
      </c>
      <c r="O153" s="8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130</v>
      </c>
      <c r="AT153" s="198" t="s">
        <v>125</v>
      </c>
      <c r="AU153" s="198" t="s">
        <v>75</v>
      </c>
      <c r="AY153" s="14" t="s">
        <v>131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4" t="s">
        <v>83</v>
      </c>
      <c r="BK153" s="199">
        <f>ROUND(I153*H153,2)</f>
        <v>0</v>
      </c>
      <c r="BL153" s="14" t="s">
        <v>130</v>
      </c>
      <c r="BM153" s="198" t="s">
        <v>300</v>
      </c>
    </row>
    <row r="154" s="2" customFormat="1">
      <c r="A154" s="35"/>
      <c r="B154" s="36"/>
      <c r="C154" s="37"/>
      <c r="D154" s="200" t="s">
        <v>133</v>
      </c>
      <c r="E154" s="37"/>
      <c r="F154" s="201" t="s">
        <v>187</v>
      </c>
      <c r="G154" s="37"/>
      <c r="H154" s="37"/>
      <c r="I154" s="202"/>
      <c r="J154" s="37"/>
      <c r="K154" s="37"/>
      <c r="L154" s="41"/>
      <c r="M154" s="203"/>
      <c r="N154" s="204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133</v>
      </c>
      <c r="AU154" s="14" t="s">
        <v>75</v>
      </c>
    </row>
    <row r="155" s="2" customFormat="1" ht="24.15" customHeight="1">
      <c r="A155" s="35"/>
      <c r="B155" s="36"/>
      <c r="C155" s="187" t="s">
        <v>189</v>
      </c>
      <c r="D155" s="187" t="s">
        <v>125</v>
      </c>
      <c r="E155" s="188" t="s">
        <v>190</v>
      </c>
      <c r="F155" s="189" t="s">
        <v>191</v>
      </c>
      <c r="G155" s="190" t="s">
        <v>192</v>
      </c>
      <c r="H155" s="191">
        <v>60</v>
      </c>
      <c r="I155" s="192"/>
      <c r="J155" s="193">
        <f>ROUND(I155*H155,2)</f>
        <v>0</v>
      </c>
      <c r="K155" s="189" t="s">
        <v>129</v>
      </c>
      <c r="L155" s="41"/>
      <c r="M155" s="194" t="s">
        <v>1</v>
      </c>
      <c r="N155" s="195" t="s">
        <v>40</v>
      </c>
      <c r="O155" s="8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130</v>
      </c>
      <c r="AT155" s="198" t="s">
        <v>125</v>
      </c>
      <c r="AU155" s="198" t="s">
        <v>75</v>
      </c>
      <c r="AY155" s="14" t="s">
        <v>131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4" t="s">
        <v>83</v>
      </c>
      <c r="BK155" s="199">
        <f>ROUND(I155*H155,2)</f>
        <v>0</v>
      </c>
      <c r="BL155" s="14" t="s">
        <v>130</v>
      </c>
      <c r="BM155" s="198" t="s">
        <v>301</v>
      </c>
    </row>
    <row r="156" s="2" customFormat="1">
      <c r="A156" s="35"/>
      <c r="B156" s="36"/>
      <c r="C156" s="37"/>
      <c r="D156" s="200" t="s">
        <v>133</v>
      </c>
      <c r="E156" s="37"/>
      <c r="F156" s="201" t="s">
        <v>191</v>
      </c>
      <c r="G156" s="37"/>
      <c r="H156" s="37"/>
      <c r="I156" s="202"/>
      <c r="J156" s="37"/>
      <c r="K156" s="37"/>
      <c r="L156" s="41"/>
      <c r="M156" s="203"/>
      <c r="N156" s="204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133</v>
      </c>
      <c r="AU156" s="14" t="s">
        <v>75</v>
      </c>
    </row>
    <row r="157" s="2" customFormat="1" ht="16.5" customHeight="1">
      <c r="A157" s="35"/>
      <c r="B157" s="36"/>
      <c r="C157" s="187" t="s">
        <v>194</v>
      </c>
      <c r="D157" s="187" t="s">
        <v>125</v>
      </c>
      <c r="E157" s="188" t="s">
        <v>195</v>
      </c>
      <c r="F157" s="189" t="s">
        <v>196</v>
      </c>
      <c r="G157" s="190" t="s">
        <v>152</v>
      </c>
      <c r="H157" s="191">
        <v>2</v>
      </c>
      <c r="I157" s="192"/>
      <c r="J157" s="193">
        <f>ROUND(I157*H157,2)</f>
        <v>0</v>
      </c>
      <c r="K157" s="189" t="s">
        <v>129</v>
      </c>
      <c r="L157" s="41"/>
      <c r="M157" s="194" t="s">
        <v>1</v>
      </c>
      <c r="N157" s="195" t="s">
        <v>40</v>
      </c>
      <c r="O157" s="8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130</v>
      </c>
      <c r="AT157" s="198" t="s">
        <v>125</v>
      </c>
      <c r="AU157" s="198" t="s">
        <v>75</v>
      </c>
      <c r="AY157" s="14" t="s">
        <v>131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4" t="s">
        <v>83</v>
      </c>
      <c r="BK157" s="199">
        <f>ROUND(I157*H157,2)</f>
        <v>0</v>
      </c>
      <c r="BL157" s="14" t="s">
        <v>130</v>
      </c>
      <c r="BM157" s="198" t="s">
        <v>302</v>
      </c>
    </row>
    <row r="158" s="2" customFormat="1">
      <c r="A158" s="35"/>
      <c r="B158" s="36"/>
      <c r="C158" s="37"/>
      <c r="D158" s="200" t="s">
        <v>133</v>
      </c>
      <c r="E158" s="37"/>
      <c r="F158" s="201" t="s">
        <v>196</v>
      </c>
      <c r="G158" s="37"/>
      <c r="H158" s="37"/>
      <c r="I158" s="202"/>
      <c r="J158" s="37"/>
      <c r="K158" s="37"/>
      <c r="L158" s="41"/>
      <c r="M158" s="203"/>
      <c r="N158" s="204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133</v>
      </c>
      <c r="AU158" s="14" t="s">
        <v>75</v>
      </c>
    </row>
    <row r="159" s="2" customFormat="1" ht="16.5" customHeight="1">
      <c r="A159" s="35"/>
      <c r="B159" s="36"/>
      <c r="C159" s="187" t="s">
        <v>198</v>
      </c>
      <c r="D159" s="187" t="s">
        <v>125</v>
      </c>
      <c r="E159" s="188" t="s">
        <v>199</v>
      </c>
      <c r="F159" s="189" t="s">
        <v>200</v>
      </c>
      <c r="G159" s="190" t="s">
        <v>201</v>
      </c>
      <c r="H159" s="191">
        <v>2</v>
      </c>
      <c r="I159" s="192"/>
      <c r="J159" s="193">
        <f>ROUND(I159*H159,2)</f>
        <v>0</v>
      </c>
      <c r="K159" s="189" t="s">
        <v>129</v>
      </c>
      <c r="L159" s="41"/>
      <c r="M159" s="194" t="s">
        <v>1</v>
      </c>
      <c r="N159" s="195" t="s">
        <v>40</v>
      </c>
      <c r="O159" s="8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130</v>
      </c>
      <c r="AT159" s="198" t="s">
        <v>125</v>
      </c>
      <c r="AU159" s="198" t="s">
        <v>75</v>
      </c>
      <c r="AY159" s="14" t="s">
        <v>131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4" t="s">
        <v>83</v>
      </c>
      <c r="BK159" s="199">
        <f>ROUND(I159*H159,2)</f>
        <v>0</v>
      </c>
      <c r="BL159" s="14" t="s">
        <v>130</v>
      </c>
      <c r="BM159" s="198" t="s">
        <v>303</v>
      </c>
    </row>
    <row r="160" s="2" customFormat="1">
      <c r="A160" s="35"/>
      <c r="B160" s="36"/>
      <c r="C160" s="37"/>
      <c r="D160" s="200" t="s">
        <v>133</v>
      </c>
      <c r="E160" s="37"/>
      <c r="F160" s="201" t="s">
        <v>200</v>
      </c>
      <c r="G160" s="37"/>
      <c r="H160" s="37"/>
      <c r="I160" s="202"/>
      <c r="J160" s="37"/>
      <c r="K160" s="37"/>
      <c r="L160" s="41"/>
      <c r="M160" s="203"/>
      <c r="N160" s="204"/>
      <c r="O160" s="88"/>
      <c r="P160" s="88"/>
      <c r="Q160" s="88"/>
      <c r="R160" s="88"/>
      <c r="S160" s="88"/>
      <c r="T160" s="89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4" t="s">
        <v>133</v>
      </c>
      <c r="AU160" s="14" t="s">
        <v>75</v>
      </c>
    </row>
    <row r="161" s="2" customFormat="1" ht="24.15" customHeight="1">
      <c r="A161" s="35"/>
      <c r="B161" s="36"/>
      <c r="C161" s="187" t="s">
        <v>7</v>
      </c>
      <c r="D161" s="187" t="s">
        <v>125</v>
      </c>
      <c r="E161" s="188" t="s">
        <v>203</v>
      </c>
      <c r="F161" s="189" t="s">
        <v>204</v>
      </c>
      <c r="G161" s="190" t="s">
        <v>201</v>
      </c>
      <c r="H161" s="191">
        <v>2</v>
      </c>
      <c r="I161" s="192"/>
      <c r="J161" s="193">
        <f>ROUND(I161*H161,2)</f>
        <v>0</v>
      </c>
      <c r="K161" s="189" t="s">
        <v>129</v>
      </c>
      <c r="L161" s="41"/>
      <c r="M161" s="194" t="s">
        <v>1</v>
      </c>
      <c r="N161" s="195" t="s">
        <v>40</v>
      </c>
      <c r="O161" s="8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130</v>
      </c>
      <c r="AT161" s="198" t="s">
        <v>125</v>
      </c>
      <c r="AU161" s="198" t="s">
        <v>75</v>
      </c>
      <c r="AY161" s="14" t="s">
        <v>131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4" t="s">
        <v>83</v>
      </c>
      <c r="BK161" s="199">
        <f>ROUND(I161*H161,2)</f>
        <v>0</v>
      </c>
      <c r="BL161" s="14" t="s">
        <v>130</v>
      </c>
      <c r="BM161" s="198" t="s">
        <v>304</v>
      </c>
    </row>
    <row r="162" s="2" customFormat="1">
      <c r="A162" s="35"/>
      <c r="B162" s="36"/>
      <c r="C162" s="37"/>
      <c r="D162" s="200" t="s">
        <v>133</v>
      </c>
      <c r="E162" s="37"/>
      <c r="F162" s="201" t="s">
        <v>204</v>
      </c>
      <c r="G162" s="37"/>
      <c r="H162" s="37"/>
      <c r="I162" s="202"/>
      <c r="J162" s="37"/>
      <c r="K162" s="37"/>
      <c r="L162" s="41"/>
      <c r="M162" s="203"/>
      <c r="N162" s="204"/>
      <c r="O162" s="88"/>
      <c r="P162" s="88"/>
      <c r="Q162" s="88"/>
      <c r="R162" s="88"/>
      <c r="S162" s="88"/>
      <c r="T162" s="89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4" t="s">
        <v>133</v>
      </c>
      <c r="AU162" s="14" t="s">
        <v>75</v>
      </c>
    </row>
    <row r="163" s="2" customFormat="1" ht="16.5" customHeight="1">
      <c r="A163" s="35"/>
      <c r="B163" s="36"/>
      <c r="C163" s="187" t="s">
        <v>206</v>
      </c>
      <c r="D163" s="187" t="s">
        <v>125</v>
      </c>
      <c r="E163" s="188" t="s">
        <v>207</v>
      </c>
      <c r="F163" s="189" t="s">
        <v>208</v>
      </c>
      <c r="G163" s="190" t="s">
        <v>152</v>
      </c>
      <c r="H163" s="191">
        <v>1</v>
      </c>
      <c r="I163" s="192"/>
      <c r="J163" s="193">
        <f>ROUND(I163*H163,2)</f>
        <v>0</v>
      </c>
      <c r="K163" s="189" t="s">
        <v>129</v>
      </c>
      <c r="L163" s="41"/>
      <c r="M163" s="194" t="s">
        <v>1</v>
      </c>
      <c r="N163" s="195" t="s">
        <v>40</v>
      </c>
      <c r="O163" s="8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130</v>
      </c>
      <c r="AT163" s="198" t="s">
        <v>125</v>
      </c>
      <c r="AU163" s="198" t="s">
        <v>75</v>
      </c>
      <c r="AY163" s="14" t="s">
        <v>131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4" t="s">
        <v>83</v>
      </c>
      <c r="BK163" s="199">
        <f>ROUND(I163*H163,2)</f>
        <v>0</v>
      </c>
      <c r="BL163" s="14" t="s">
        <v>130</v>
      </c>
      <c r="BM163" s="198" t="s">
        <v>305</v>
      </c>
    </row>
    <row r="164" s="2" customFormat="1">
      <c r="A164" s="35"/>
      <c r="B164" s="36"/>
      <c r="C164" s="37"/>
      <c r="D164" s="200" t="s">
        <v>133</v>
      </c>
      <c r="E164" s="37"/>
      <c r="F164" s="201" t="s">
        <v>208</v>
      </c>
      <c r="G164" s="37"/>
      <c r="H164" s="37"/>
      <c r="I164" s="202"/>
      <c r="J164" s="37"/>
      <c r="K164" s="37"/>
      <c r="L164" s="41"/>
      <c r="M164" s="203"/>
      <c r="N164" s="20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133</v>
      </c>
      <c r="AU164" s="14" t="s">
        <v>75</v>
      </c>
    </row>
    <row r="165" s="2" customFormat="1" ht="24.15" customHeight="1">
      <c r="A165" s="35"/>
      <c r="B165" s="36"/>
      <c r="C165" s="187" t="s">
        <v>210</v>
      </c>
      <c r="D165" s="187" t="s">
        <v>125</v>
      </c>
      <c r="E165" s="188" t="s">
        <v>211</v>
      </c>
      <c r="F165" s="189" t="s">
        <v>212</v>
      </c>
      <c r="G165" s="190" t="s">
        <v>152</v>
      </c>
      <c r="H165" s="191">
        <v>6</v>
      </c>
      <c r="I165" s="192"/>
      <c r="J165" s="193">
        <f>ROUND(I165*H165,2)</f>
        <v>0</v>
      </c>
      <c r="K165" s="189" t="s">
        <v>129</v>
      </c>
      <c r="L165" s="41"/>
      <c r="M165" s="194" t="s">
        <v>1</v>
      </c>
      <c r="N165" s="195" t="s">
        <v>40</v>
      </c>
      <c r="O165" s="8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130</v>
      </c>
      <c r="AT165" s="198" t="s">
        <v>125</v>
      </c>
      <c r="AU165" s="198" t="s">
        <v>75</v>
      </c>
      <c r="AY165" s="14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4" t="s">
        <v>83</v>
      </c>
      <c r="BK165" s="199">
        <f>ROUND(I165*H165,2)</f>
        <v>0</v>
      </c>
      <c r="BL165" s="14" t="s">
        <v>130</v>
      </c>
      <c r="BM165" s="198" t="s">
        <v>306</v>
      </c>
    </row>
    <row r="166" s="2" customFormat="1">
      <c r="A166" s="35"/>
      <c r="B166" s="36"/>
      <c r="C166" s="37"/>
      <c r="D166" s="200" t="s">
        <v>133</v>
      </c>
      <c r="E166" s="37"/>
      <c r="F166" s="201" t="s">
        <v>212</v>
      </c>
      <c r="G166" s="37"/>
      <c r="H166" s="37"/>
      <c r="I166" s="202"/>
      <c r="J166" s="37"/>
      <c r="K166" s="37"/>
      <c r="L166" s="41"/>
      <c r="M166" s="203"/>
      <c r="N166" s="20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133</v>
      </c>
      <c r="AU166" s="14" t="s">
        <v>75</v>
      </c>
    </row>
    <row r="167" s="2" customFormat="1">
      <c r="A167" s="35"/>
      <c r="B167" s="36"/>
      <c r="C167" s="37"/>
      <c r="D167" s="200" t="s">
        <v>147</v>
      </c>
      <c r="E167" s="37"/>
      <c r="F167" s="205" t="s">
        <v>214</v>
      </c>
      <c r="G167" s="37"/>
      <c r="H167" s="37"/>
      <c r="I167" s="202"/>
      <c r="J167" s="37"/>
      <c r="K167" s="37"/>
      <c r="L167" s="41"/>
      <c r="M167" s="203"/>
      <c r="N167" s="20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147</v>
      </c>
      <c r="AU167" s="14" t="s">
        <v>75</v>
      </c>
    </row>
    <row r="168" s="2" customFormat="1" ht="24.15" customHeight="1">
      <c r="A168" s="35"/>
      <c r="B168" s="36"/>
      <c r="C168" s="187" t="s">
        <v>215</v>
      </c>
      <c r="D168" s="187" t="s">
        <v>125</v>
      </c>
      <c r="E168" s="188" t="s">
        <v>216</v>
      </c>
      <c r="F168" s="189" t="s">
        <v>217</v>
      </c>
      <c r="G168" s="190" t="s">
        <v>128</v>
      </c>
      <c r="H168" s="191">
        <v>1</v>
      </c>
      <c r="I168" s="192"/>
      <c r="J168" s="193">
        <f>ROUND(I168*H168,2)</f>
        <v>0</v>
      </c>
      <c r="K168" s="189" t="s">
        <v>129</v>
      </c>
      <c r="L168" s="41"/>
      <c r="M168" s="194" t="s">
        <v>1</v>
      </c>
      <c r="N168" s="195" t="s">
        <v>40</v>
      </c>
      <c r="O168" s="8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218</v>
      </c>
      <c r="AT168" s="198" t="s">
        <v>125</v>
      </c>
      <c r="AU168" s="198" t="s">
        <v>75</v>
      </c>
      <c r="AY168" s="14" t="s">
        <v>131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4" t="s">
        <v>83</v>
      </c>
      <c r="BK168" s="199">
        <f>ROUND(I168*H168,2)</f>
        <v>0</v>
      </c>
      <c r="BL168" s="14" t="s">
        <v>218</v>
      </c>
      <c r="BM168" s="198" t="s">
        <v>307</v>
      </c>
    </row>
    <row r="169" s="2" customFormat="1">
      <c r="A169" s="35"/>
      <c r="B169" s="36"/>
      <c r="C169" s="37"/>
      <c r="D169" s="200" t="s">
        <v>133</v>
      </c>
      <c r="E169" s="37"/>
      <c r="F169" s="201" t="s">
        <v>217</v>
      </c>
      <c r="G169" s="37"/>
      <c r="H169" s="37"/>
      <c r="I169" s="202"/>
      <c r="J169" s="37"/>
      <c r="K169" s="37"/>
      <c r="L169" s="41"/>
      <c r="M169" s="203"/>
      <c r="N169" s="204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133</v>
      </c>
      <c r="AU169" s="14" t="s">
        <v>75</v>
      </c>
    </row>
    <row r="170" s="2" customFormat="1" ht="24.15" customHeight="1">
      <c r="A170" s="35"/>
      <c r="B170" s="36"/>
      <c r="C170" s="187" t="s">
        <v>220</v>
      </c>
      <c r="D170" s="187" t="s">
        <v>125</v>
      </c>
      <c r="E170" s="188" t="s">
        <v>221</v>
      </c>
      <c r="F170" s="189" t="s">
        <v>222</v>
      </c>
      <c r="G170" s="190" t="s">
        <v>128</v>
      </c>
      <c r="H170" s="191">
        <v>1</v>
      </c>
      <c r="I170" s="192"/>
      <c r="J170" s="193">
        <f>ROUND(I170*H170,2)</f>
        <v>0</v>
      </c>
      <c r="K170" s="189" t="s">
        <v>129</v>
      </c>
      <c r="L170" s="41"/>
      <c r="M170" s="194" t="s">
        <v>1</v>
      </c>
      <c r="N170" s="195" t="s">
        <v>40</v>
      </c>
      <c r="O170" s="8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130</v>
      </c>
      <c r="AT170" s="198" t="s">
        <v>125</v>
      </c>
      <c r="AU170" s="198" t="s">
        <v>75</v>
      </c>
      <c r="AY170" s="14" t="s">
        <v>131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4" t="s">
        <v>83</v>
      </c>
      <c r="BK170" s="199">
        <f>ROUND(I170*H170,2)</f>
        <v>0</v>
      </c>
      <c r="BL170" s="14" t="s">
        <v>130</v>
      </c>
      <c r="BM170" s="198" t="s">
        <v>308</v>
      </c>
    </row>
    <row r="171" s="2" customFormat="1">
      <c r="A171" s="35"/>
      <c r="B171" s="36"/>
      <c r="C171" s="37"/>
      <c r="D171" s="200" t="s">
        <v>133</v>
      </c>
      <c r="E171" s="37"/>
      <c r="F171" s="201" t="s">
        <v>222</v>
      </c>
      <c r="G171" s="37"/>
      <c r="H171" s="37"/>
      <c r="I171" s="202"/>
      <c r="J171" s="37"/>
      <c r="K171" s="37"/>
      <c r="L171" s="41"/>
      <c r="M171" s="203"/>
      <c r="N171" s="204"/>
      <c r="O171" s="88"/>
      <c r="P171" s="88"/>
      <c r="Q171" s="88"/>
      <c r="R171" s="88"/>
      <c r="S171" s="88"/>
      <c r="T171" s="8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133</v>
      </c>
      <c r="AU171" s="14" t="s">
        <v>75</v>
      </c>
    </row>
    <row r="172" s="2" customFormat="1" ht="16.5" customHeight="1">
      <c r="A172" s="35"/>
      <c r="B172" s="36"/>
      <c r="C172" s="187" t="s">
        <v>224</v>
      </c>
      <c r="D172" s="187" t="s">
        <v>125</v>
      </c>
      <c r="E172" s="188" t="s">
        <v>225</v>
      </c>
      <c r="F172" s="189" t="s">
        <v>226</v>
      </c>
      <c r="G172" s="190" t="s">
        <v>128</v>
      </c>
      <c r="H172" s="191">
        <v>1</v>
      </c>
      <c r="I172" s="192"/>
      <c r="J172" s="193">
        <f>ROUND(I172*H172,2)</f>
        <v>0</v>
      </c>
      <c r="K172" s="189" t="s">
        <v>129</v>
      </c>
      <c r="L172" s="41"/>
      <c r="M172" s="194" t="s">
        <v>1</v>
      </c>
      <c r="N172" s="195" t="s">
        <v>40</v>
      </c>
      <c r="O172" s="8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130</v>
      </c>
      <c r="AT172" s="198" t="s">
        <v>125</v>
      </c>
      <c r="AU172" s="198" t="s">
        <v>75</v>
      </c>
      <c r="AY172" s="14" t="s">
        <v>131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4" t="s">
        <v>83</v>
      </c>
      <c r="BK172" s="199">
        <f>ROUND(I172*H172,2)</f>
        <v>0</v>
      </c>
      <c r="BL172" s="14" t="s">
        <v>130</v>
      </c>
      <c r="BM172" s="198" t="s">
        <v>309</v>
      </c>
    </row>
    <row r="173" s="2" customFormat="1">
      <c r="A173" s="35"/>
      <c r="B173" s="36"/>
      <c r="C173" s="37"/>
      <c r="D173" s="200" t="s">
        <v>133</v>
      </c>
      <c r="E173" s="37"/>
      <c r="F173" s="201" t="s">
        <v>226</v>
      </c>
      <c r="G173" s="37"/>
      <c r="H173" s="37"/>
      <c r="I173" s="202"/>
      <c r="J173" s="37"/>
      <c r="K173" s="37"/>
      <c r="L173" s="41"/>
      <c r="M173" s="203"/>
      <c r="N173" s="204"/>
      <c r="O173" s="88"/>
      <c r="P173" s="88"/>
      <c r="Q173" s="88"/>
      <c r="R173" s="88"/>
      <c r="S173" s="88"/>
      <c r="T173" s="89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133</v>
      </c>
      <c r="AU173" s="14" t="s">
        <v>75</v>
      </c>
    </row>
    <row r="174" s="2" customFormat="1" ht="24.15" customHeight="1">
      <c r="A174" s="35"/>
      <c r="B174" s="36"/>
      <c r="C174" s="187" t="s">
        <v>228</v>
      </c>
      <c r="D174" s="187" t="s">
        <v>125</v>
      </c>
      <c r="E174" s="188" t="s">
        <v>229</v>
      </c>
      <c r="F174" s="189" t="s">
        <v>230</v>
      </c>
      <c r="G174" s="190" t="s">
        <v>128</v>
      </c>
      <c r="H174" s="191">
        <v>1</v>
      </c>
      <c r="I174" s="192"/>
      <c r="J174" s="193">
        <f>ROUND(I174*H174,2)</f>
        <v>0</v>
      </c>
      <c r="K174" s="189" t="s">
        <v>129</v>
      </c>
      <c r="L174" s="41"/>
      <c r="M174" s="194" t="s">
        <v>1</v>
      </c>
      <c r="N174" s="195" t="s">
        <v>40</v>
      </c>
      <c r="O174" s="8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218</v>
      </c>
      <c r="AT174" s="198" t="s">
        <v>125</v>
      </c>
      <c r="AU174" s="198" t="s">
        <v>75</v>
      </c>
      <c r="AY174" s="14" t="s">
        <v>131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4" t="s">
        <v>83</v>
      </c>
      <c r="BK174" s="199">
        <f>ROUND(I174*H174,2)</f>
        <v>0</v>
      </c>
      <c r="BL174" s="14" t="s">
        <v>218</v>
      </c>
      <c r="BM174" s="198" t="s">
        <v>310</v>
      </c>
    </row>
    <row r="175" s="2" customFormat="1">
      <c r="A175" s="35"/>
      <c r="B175" s="36"/>
      <c r="C175" s="37"/>
      <c r="D175" s="200" t="s">
        <v>133</v>
      </c>
      <c r="E175" s="37"/>
      <c r="F175" s="201" t="s">
        <v>230</v>
      </c>
      <c r="G175" s="37"/>
      <c r="H175" s="37"/>
      <c r="I175" s="202"/>
      <c r="J175" s="37"/>
      <c r="K175" s="37"/>
      <c r="L175" s="41"/>
      <c r="M175" s="203"/>
      <c r="N175" s="204"/>
      <c r="O175" s="88"/>
      <c r="P175" s="88"/>
      <c r="Q175" s="88"/>
      <c r="R175" s="88"/>
      <c r="S175" s="88"/>
      <c r="T175" s="89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4" t="s">
        <v>133</v>
      </c>
      <c r="AU175" s="14" t="s">
        <v>75</v>
      </c>
    </row>
    <row r="176" s="2" customFormat="1" ht="16.5" customHeight="1">
      <c r="A176" s="35"/>
      <c r="B176" s="36"/>
      <c r="C176" s="187" t="s">
        <v>232</v>
      </c>
      <c r="D176" s="187" t="s">
        <v>125</v>
      </c>
      <c r="E176" s="188" t="s">
        <v>233</v>
      </c>
      <c r="F176" s="189" t="s">
        <v>234</v>
      </c>
      <c r="G176" s="190" t="s">
        <v>128</v>
      </c>
      <c r="H176" s="191">
        <v>1</v>
      </c>
      <c r="I176" s="192"/>
      <c r="J176" s="193">
        <f>ROUND(I176*H176,2)</f>
        <v>0</v>
      </c>
      <c r="K176" s="189" t="s">
        <v>129</v>
      </c>
      <c r="L176" s="41"/>
      <c r="M176" s="194" t="s">
        <v>1</v>
      </c>
      <c r="N176" s="195" t="s">
        <v>40</v>
      </c>
      <c r="O176" s="8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218</v>
      </c>
      <c r="AT176" s="198" t="s">
        <v>125</v>
      </c>
      <c r="AU176" s="198" t="s">
        <v>75</v>
      </c>
      <c r="AY176" s="14" t="s">
        <v>131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4" t="s">
        <v>83</v>
      </c>
      <c r="BK176" s="199">
        <f>ROUND(I176*H176,2)</f>
        <v>0</v>
      </c>
      <c r="BL176" s="14" t="s">
        <v>218</v>
      </c>
      <c r="BM176" s="198" t="s">
        <v>311</v>
      </c>
    </row>
    <row r="177" s="2" customFormat="1">
      <c r="A177" s="35"/>
      <c r="B177" s="36"/>
      <c r="C177" s="37"/>
      <c r="D177" s="200" t="s">
        <v>133</v>
      </c>
      <c r="E177" s="37"/>
      <c r="F177" s="201" t="s">
        <v>234</v>
      </c>
      <c r="G177" s="37"/>
      <c r="H177" s="37"/>
      <c r="I177" s="202"/>
      <c r="J177" s="37"/>
      <c r="K177" s="37"/>
      <c r="L177" s="41"/>
      <c r="M177" s="203"/>
      <c r="N177" s="204"/>
      <c r="O177" s="88"/>
      <c r="P177" s="88"/>
      <c r="Q177" s="88"/>
      <c r="R177" s="88"/>
      <c r="S177" s="88"/>
      <c r="T177" s="89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4" t="s">
        <v>133</v>
      </c>
      <c r="AU177" s="14" t="s">
        <v>75</v>
      </c>
    </row>
    <row r="178" s="2" customFormat="1" ht="16.5" customHeight="1">
      <c r="A178" s="35"/>
      <c r="B178" s="36"/>
      <c r="C178" s="187" t="s">
        <v>236</v>
      </c>
      <c r="D178" s="187" t="s">
        <v>125</v>
      </c>
      <c r="E178" s="188" t="s">
        <v>237</v>
      </c>
      <c r="F178" s="189" t="s">
        <v>238</v>
      </c>
      <c r="G178" s="190" t="s">
        <v>128</v>
      </c>
      <c r="H178" s="191">
        <v>1</v>
      </c>
      <c r="I178" s="192"/>
      <c r="J178" s="193">
        <f>ROUND(I178*H178,2)</f>
        <v>0</v>
      </c>
      <c r="K178" s="189" t="s">
        <v>129</v>
      </c>
      <c r="L178" s="41"/>
      <c r="M178" s="194" t="s">
        <v>1</v>
      </c>
      <c r="N178" s="195" t="s">
        <v>40</v>
      </c>
      <c r="O178" s="8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218</v>
      </c>
      <c r="AT178" s="198" t="s">
        <v>125</v>
      </c>
      <c r="AU178" s="198" t="s">
        <v>75</v>
      </c>
      <c r="AY178" s="14" t="s">
        <v>131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4" t="s">
        <v>83</v>
      </c>
      <c r="BK178" s="199">
        <f>ROUND(I178*H178,2)</f>
        <v>0</v>
      </c>
      <c r="BL178" s="14" t="s">
        <v>218</v>
      </c>
      <c r="BM178" s="198" t="s">
        <v>312</v>
      </c>
    </row>
    <row r="179" s="2" customFormat="1">
      <c r="A179" s="35"/>
      <c r="B179" s="36"/>
      <c r="C179" s="37"/>
      <c r="D179" s="200" t="s">
        <v>133</v>
      </c>
      <c r="E179" s="37"/>
      <c r="F179" s="201" t="s">
        <v>238</v>
      </c>
      <c r="G179" s="37"/>
      <c r="H179" s="37"/>
      <c r="I179" s="202"/>
      <c r="J179" s="37"/>
      <c r="K179" s="37"/>
      <c r="L179" s="41"/>
      <c r="M179" s="206"/>
      <c r="N179" s="207"/>
      <c r="O179" s="208"/>
      <c r="P179" s="208"/>
      <c r="Q179" s="208"/>
      <c r="R179" s="208"/>
      <c r="S179" s="208"/>
      <c r="T179" s="209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4" t="s">
        <v>133</v>
      </c>
      <c r="AU179" s="14" t="s">
        <v>75</v>
      </c>
    </row>
    <row r="180" s="2" customFormat="1" ht="6.96" customHeight="1">
      <c r="A180" s="35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rHhnqdYQWUp7p+2aEa+Fv3KgfDd63mLW4G1OYL57lEz1kr700CKU4/bnHBseXqJdX1DH4etjrJpH+jGBMQeEkg==" hashValue="kGg7d5CqZ2N2hcJyuOlBpw3f44FOor/8aI/dudlmmn4wf/yBjXD3h9PxFX6oG/kmTv0GptsOiVQDRXTX5Lv4DQ==" algorithmName="SHA-512" password="CC35"/>
  <autoFilter ref="C115:K179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94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313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ROUND((SUM(BE118:BE180)),  2)</f>
        <v>0</v>
      </c>
      <c r="G33" s="35"/>
      <c r="H33" s="35"/>
      <c r="I33" s="152">
        <v>0.20999999999999999</v>
      </c>
      <c r="J33" s="151">
        <f>ROUND(((SUM(BE118:BE180))*I33),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ROUND((SUM(BF118:BF180)),  2)</f>
        <v>0</v>
      </c>
      <c r="G34" s="35"/>
      <c r="H34" s="35"/>
      <c r="I34" s="152">
        <v>0.12</v>
      </c>
      <c r="J34" s="151">
        <f>ROUND(((SUM(BF118:BF180))*I34),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ROUND((SUM(BG118:BG180)),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ROUND((SUM(BH118:BH180)),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ROUND((SUM(BI118:BI180)),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06-07 - Otrokovice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10" customFormat="1" ht="24.96" customHeight="1">
      <c r="A97" s="10"/>
      <c r="B97" s="210"/>
      <c r="C97" s="211"/>
      <c r="D97" s="212" t="s">
        <v>314</v>
      </c>
      <c r="E97" s="213"/>
      <c r="F97" s="213"/>
      <c r="G97" s="213"/>
      <c r="H97" s="213"/>
      <c r="I97" s="213"/>
      <c r="J97" s="214">
        <f>J119</f>
        <v>0</v>
      </c>
      <c r="K97" s="211"/>
      <c r="L97" s="215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1" customFormat="1" ht="19.92" customHeight="1">
      <c r="A98" s="11"/>
      <c r="B98" s="216"/>
      <c r="C98" s="217"/>
      <c r="D98" s="218" t="s">
        <v>315</v>
      </c>
      <c r="E98" s="219"/>
      <c r="F98" s="219"/>
      <c r="G98" s="219"/>
      <c r="H98" s="219"/>
      <c r="I98" s="219"/>
      <c r="J98" s="220">
        <f>J120</f>
        <v>0</v>
      </c>
      <c r="K98" s="217"/>
      <c r="L98" s="22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hidden="1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hidden="1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hidden="1"/>
    <row r="102" hidden="1"/>
    <row r="103" hidden="1"/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112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71" t="str">
        <f>E7</f>
        <v>OPTAK - Zlínský kraj</v>
      </c>
      <c r="F108" s="29"/>
      <c r="G108" s="29"/>
      <c r="H108" s="29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105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06-07 - Otrokovice</v>
      </c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>SEE Olomouc</v>
      </c>
      <c r="G112" s="37"/>
      <c r="H112" s="37"/>
      <c r="I112" s="29" t="s">
        <v>22</v>
      </c>
      <c r="J112" s="76" t="str">
        <f>IF(J12="","",J12)</f>
        <v>10. 12. 2024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24</v>
      </c>
      <c r="D114" s="37"/>
      <c r="E114" s="37"/>
      <c r="F114" s="24" t="str">
        <f>E15</f>
        <v xml:space="preserve"> </v>
      </c>
      <c r="G114" s="37"/>
      <c r="H114" s="37"/>
      <c r="I114" s="29" t="s">
        <v>30</v>
      </c>
      <c r="J114" s="33" t="str">
        <f>E21</f>
        <v xml:space="preserve"> 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28</v>
      </c>
      <c r="D115" s="37"/>
      <c r="E115" s="37"/>
      <c r="F115" s="24" t="str">
        <f>IF(E18="","",E18)</f>
        <v>Vyplň údaj</v>
      </c>
      <c r="G115" s="37"/>
      <c r="H115" s="37"/>
      <c r="I115" s="29" t="s">
        <v>32</v>
      </c>
      <c r="J115" s="33" t="str">
        <f>E24</f>
        <v>Ing. Petr Zajíček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9" customFormat="1" ht="29.28" customHeight="1">
      <c r="A117" s="176"/>
      <c r="B117" s="177"/>
      <c r="C117" s="178" t="s">
        <v>113</v>
      </c>
      <c r="D117" s="179" t="s">
        <v>60</v>
      </c>
      <c r="E117" s="179" t="s">
        <v>56</v>
      </c>
      <c r="F117" s="179" t="s">
        <v>57</v>
      </c>
      <c r="G117" s="179" t="s">
        <v>114</v>
      </c>
      <c r="H117" s="179" t="s">
        <v>115</v>
      </c>
      <c r="I117" s="179" t="s">
        <v>116</v>
      </c>
      <c r="J117" s="179" t="s">
        <v>109</v>
      </c>
      <c r="K117" s="180" t="s">
        <v>117</v>
      </c>
      <c r="L117" s="181"/>
      <c r="M117" s="97" t="s">
        <v>1</v>
      </c>
      <c r="N117" s="98" t="s">
        <v>39</v>
      </c>
      <c r="O117" s="98" t="s">
        <v>118</v>
      </c>
      <c r="P117" s="98" t="s">
        <v>119</v>
      </c>
      <c r="Q117" s="98" t="s">
        <v>120</v>
      </c>
      <c r="R117" s="98" t="s">
        <v>121</v>
      </c>
      <c r="S117" s="98" t="s">
        <v>122</v>
      </c>
      <c r="T117" s="99" t="s">
        <v>123</v>
      </c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</row>
    <row r="118" s="2" customFormat="1" ht="22.8" customHeight="1">
      <c r="A118" s="35"/>
      <c r="B118" s="36"/>
      <c r="C118" s="104" t="s">
        <v>124</v>
      </c>
      <c r="D118" s="37"/>
      <c r="E118" s="37"/>
      <c r="F118" s="37"/>
      <c r="G118" s="37"/>
      <c r="H118" s="37"/>
      <c r="I118" s="37"/>
      <c r="J118" s="182">
        <f>BK118</f>
        <v>0</v>
      </c>
      <c r="K118" s="37"/>
      <c r="L118" s="41"/>
      <c r="M118" s="100"/>
      <c r="N118" s="183"/>
      <c r="O118" s="101"/>
      <c r="P118" s="184">
        <f>P119</f>
        <v>0</v>
      </c>
      <c r="Q118" s="101"/>
      <c r="R118" s="184">
        <f>R119</f>
        <v>0</v>
      </c>
      <c r="S118" s="101"/>
      <c r="T118" s="185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74</v>
      </c>
      <c r="AU118" s="14" t="s">
        <v>111</v>
      </c>
      <c r="BK118" s="186">
        <f>BK119</f>
        <v>0</v>
      </c>
    </row>
    <row r="119" s="12" customFormat="1" ht="25.92" customHeight="1">
      <c r="A119" s="12"/>
      <c r="B119" s="222"/>
      <c r="C119" s="223"/>
      <c r="D119" s="224" t="s">
        <v>74</v>
      </c>
      <c r="E119" s="225" t="s">
        <v>316</v>
      </c>
      <c r="F119" s="225" t="s">
        <v>317</v>
      </c>
      <c r="G119" s="223"/>
      <c r="H119" s="223"/>
      <c r="I119" s="226"/>
      <c r="J119" s="227">
        <f>BK119</f>
        <v>0</v>
      </c>
      <c r="K119" s="223"/>
      <c r="L119" s="228"/>
      <c r="M119" s="229"/>
      <c r="N119" s="230"/>
      <c r="O119" s="230"/>
      <c r="P119" s="231">
        <f>P120</f>
        <v>0</v>
      </c>
      <c r="Q119" s="230"/>
      <c r="R119" s="231">
        <f>R120</f>
        <v>0</v>
      </c>
      <c r="S119" s="230"/>
      <c r="T119" s="23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33" t="s">
        <v>85</v>
      </c>
      <c r="AT119" s="234" t="s">
        <v>74</v>
      </c>
      <c r="AU119" s="234" t="s">
        <v>75</v>
      </c>
      <c r="AY119" s="233" t="s">
        <v>131</v>
      </c>
      <c r="BK119" s="235">
        <f>BK120</f>
        <v>0</v>
      </c>
    </row>
    <row r="120" s="12" customFormat="1" ht="22.8" customHeight="1">
      <c r="A120" s="12"/>
      <c r="B120" s="222"/>
      <c r="C120" s="223"/>
      <c r="D120" s="224" t="s">
        <v>74</v>
      </c>
      <c r="E120" s="236" t="s">
        <v>318</v>
      </c>
      <c r="F120" s="236" t="s">
        <v>319</v>
      </c>
      <c r="G120" s="223"/>
      <c r="H120" s="223"/>
      <c r="I120" s="226"/>
      <c r="J120" s="237">
        <f>BK120</f>
        <v>0</v>
      </c>
      <c r="K120" s="223"/>
      <c r="L120" s="228"/>
      <c r="M120" s="229"/>
      <c r="N120" s="230"/>
      <c r="O120" s="230"/>
      <c r="P120" s="231">
        <f>SUM(P121:P180)</f>
        <v>0</v>
      </c>
      <c r="Q120" s="230"/>
      <c r="R120" s="231">
        <f>SUM(R121:R180)</f>
        <v>0</v>
      </c>
      <c r="S120" s="230"/>
      <c r="T120" s="232">
        <f>SUM(T121:T180)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3" t="s">
        <v>85</v>
      </c>
      <c r="AT120" s="234" t="s">
        <v>74</v>
      </c>
      <c r="AU120" s="234" t="s">
        <v>83</v>
      </c>
      <c r="AY120" s="233" t="s">
        <v>131</v>
      </c>
      <c r="BK120" s="235">
        <f>SUM(BK121:BK180)</f>
        <v>0</v>
      </c>
    </row>
    <row r="121" s="2" customFormat="1" ht="24.15" customHeight="1">
      <c r="A121" s="35"/>
      <c r="B121" s="36"/>
      <c r="C121" s="187" t="s">
        <v>83</v>
      </c>
      <c r="D121" s="187" t="s">
        <v>125</v>
      </c>
      <c r="E121" s="188" t="s">
        <v>126</v>
      </c>
      <c r="F121" s="189" t="s">
        <v>127</v>
      </c>
      <c r="G121" s="190" t="s">
        <v>128</v>
      </c>
      <c r="H121" s="191">
        <v>2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85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320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127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85</v>
      </c>
    </row>
    <row r="123" s="2" customFormat="1" ht="24.15" customHeight="1">
      <c r="A123" s="35"/>
      <c r="B123" s="36"/>
      <c r="C123" s="187" t="s">
        <v>85</v>
      </c>
      <c r="D123" s="187" t="s">
        <v>125</v>
      </c>
      <c r="E123" s="188" t="s">
        <v>134</v>
      </c>
      <c r="F123" s="189" t="s">
        <v>135</v>
      </c>
      <c r="G123" s="190" t="s">
        <v>136</v>
      </c>
      <c r="H123" s="191">
        <v>140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85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321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135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85</v>
      </c>
    </row>
    <row r="125" s="2" customFormat="1" ht="24.15" customHeight="1">
      <c r="A125" s="35"/>
      <c r="B125" s="36"/>
      <c r="C125" s="187" t="s">
        <v>138</v>
      </c>
      <c r="D125" s="187" t="s">
        <v>125</v>
      </c>
      <c r="E125" s="188" t="s">
        <v>139</v>
      </c>
      <c r="F125" s="189" t="s">
        <v>140</v>
      </c>
      <c r="G125" s="190" t="s">
        <v>141</v>
      </c>
      <c r="H125" s="191">
        <v>8</v>
      </c>
      <c r="I125" s="192"/>
      <c r="J125" s="193">
        <f>ROUND(I125*H125,2)</f>
        <v>0</v>
      </c>
      <c r="K125" s="189" t="s">
        <v>129</v>
      </c>
      <c r="L125" s="41"/>
      <c r="M125" s="194" t="s">
        <v>1</v>
      </c>
      <c r="N125" s="195" t="s">
        <v>40</v>
      </c>
      <c r="O125" s="8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8" t="s">
        <v>130</v>
      </c>
      <c r="AT125" s="198" t="s">
        <v>125</v>
      </c>
      <c r="AU125" s="198" t="s">
        <v>85</v>
      </c>
      <c r="AY125" s="14" t="s">
        <v>131</v>
      </c>
      <c r="BE125" s="199">
        <f>IF(N125="základní",J125,0)</f>
        <v>0</v>
      </c>
      <c r="BF125" s="199">
        <f>IF(N125="snížená",J125,0)</f>
        <v>0</v>
      </c>
      <c r="BG125" s="199">
        <f>IF(N125="zákl. přenesená",J125,0)</f>
        <v>0</v>
      </c>
      <c r="BH125" s="199">
        <f>IF(N125="sníž. přenesená",J125,0)</f>
        <v>0</v>
      </c>
      <c r="BI125" s="199">
        <f>IF(N125="nulová",J125,0)</f>
        <v>0</v>
      </c>
      <c r="BJ125" s="14" t="s">
        <v>83</v>
      </c>
      <c r="BK125" s="199">
        <f>ROUND(I125*H125,2)</f>
        <v>0</v>
      </c>
      <c r="BL125" s="14" t="s">
        <v>130</v>
      </c>
      <c r="BM125" s="198" t="s">
        <v>322</v>
      </c>
    </row>
    <row r="126" s="2" customFormat="1">
      <c r="A126" s="35"/>
      <c r="B126" s="36"/>
      <c r="C126" s="37"/>
      <c r="D126" s="200" t="s">
        <v>133</v>
      </c>
      <c r="E126" s="37"/>
      <c r="F126" s="201" t="s">
        <v>140</v>
      </c>
      <c r="G126" s="37"/>
      <c r="H126" s="37"/>
      <c r="I126" s="202"/>
      <c r="J126" s="37"/>
      <c r="K126" s="37"/>
      <c r="L126" s="41"/>
      <c r="M126" s="203"/>
      <c r="N126" s="204"/>
      <c r="O126" s="88"/>
      <c r="P126" s="88"/>
      <c r="Q126" s="88"/>
      <c r="R126" s="88"/>
      <c r="S126" s="88"/>
      <c r="T126" s="89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133</v>
      </c>
      <c r="AU126" s="14" t="s">
        <v>85</v>
      </c>
    </row>
    <row r="127" s="2" customFormat="1" ht="21.75" customHeight="1">
      <c r="A127" s="35"/>
      <c r="B127" s="36"/>
      <c r="C127" s="187" t="s">
        <v>143</v>
      </c>
      <c r="D127" s="187" t="s">
        <v>125</v>
      </c>
      <c r="E127" s="188" t="s">
        <v>144</v>
      </c>
      <c r="F127" s="189" t="s">
        <v>145</v>
      </c>
      <c r="G127" s="190" t="s">
        <v>141</v>
      </c>
      <c r="H127" s="191">
        <v>30</v>
      </c>
      <c r="I127" s="192"/>
      <c r="J127" s="193">
        <f>ROUND(I127*H127,2)</f>
        <v>0</v>
      </c>
      <c r="K127" s="189" t="s">
        <v>129</v>
      </c>
      <c r="L127" s="41"/>
      <c r="M127" s="194" t="s">
        <v>1</v>
      </c>
      <c r="N127" s="195" t="s">
        <v>40</v>
      </c>
      <c r="O127" s="8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8" t="s">
        <v>130</v>
      </c>
      <c r="AT127" s="198" t="s">
        <v>125</v>
      </c>
      <c r="AU127" s="198" t="s">
        <v>85</v>
      </c>
      <c r="AY127" s="14" t="s">
        <v>131</v>
      </c>
      <c r="BE127" s="199">
        <f>IF(N127="základní",J127,0)</f>
        <v>0</v>
      </c>
      <c r="BF127" s="199">
        <f>IF(N127="snížená",J127,0)</f>
        <v>0</v>
      </c>
      <c r="BG127" s="199">
        <f>IF(N127="zákl. přenesená",J127,0)</f>
        <v>0</v>
      </c>
      <c r="BH127" s="199">
        <f>IF(N127="sníž. přenesená",J127,0)</f>
        <v>0</v>
      </c>
      <c r="BI127" s="199">
        <f>IF(N127="nulová",J127,0)</f>
        <v>0</v>
      </c>
      <c r="BJ127" s="14" t="s">
        <v>83</v>
      </c>
      <c r="BK127" s="199">
        <f>ROUND(I127*H127,2)</f>
        <v>0</v>
      </c>
      <c r="BL127" s="14" t="s">
        <v>130</v>
      </c>
      <c r="BM127" s="198" t="s">
        <v>323</v>
      </c>
    </row>
    <row r="128" s="2" customFormat="1">
      <c r="A128" s="35"/>
      <c r="B128" s="36"/>
      <c r="C128" s="37"/>
      <c r="D128" s="200" t="s">
        <v>133</v>
      </c>
      <c r="E128" s="37"/>
      <c r="F128" s="201" t="s">
        <v>145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133</v>
      </c>
      <c r="AU128" s="14" t="s">
        <v>85</v>
      </c>
    </row>
    <row r="129" s="2" customFormat="1">
      <c r="A129" s="35"/>
      <c r="B129" s="36"/>
      <c r="C129" s="37"/>
      <c r="D129" s="200" t="s">
        <v>147</v>
      </c>
      <c r="E129" s="37"/>
      <c r="F129" s="205" t="s">
        <v>148</v>
      </c>
      <c r="G129" s="37"/>
      <c r="H129" s="37"/>
      <c r="I129" s="202"/>
      <c r="J129" s="37"/>
      <c r="K129" s="37"/>
      <c r="L129" s="41"/>
      <c r="M129" s="203"/>
      <c r="N129" s="204"/>
      <c r="O129" s="88"/>
      <c r="P129" s="88"/>
      <c r="Q129" s="88"/>
      <c r="R129" s="88"/>
      <c r="S129" s="88"/>
      <c r="T129" s="89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147</v>
      </c>
      <c r="AU129" s="14" t="s">
        <v>85</v>
      </c>
    </row>
    <row r="130" s="2" customFormat="1" ht="37.8" customHeight="1">
      <c r="A130" s="35"/>
      <c r="B130" s="36"/>
      <c r="C130" s="187" t="s">
        <v>245</v>
      </c>
      <c r="D130" s="187" t="s">
        <v>125</v>
      </c>
      <c r="E130" s="188" t="s">
        <v>246</v>
      </c>
      <c r="F130" s="189" t="s">
        <v>247</v>
      </c>
      <c r="G130" s="190" t="s">
        <v>192</v>
      </c>
      <c r="H130" s="191">
        <v>5</v>
      </c>
      <c r="I130" s="192"/>
      <c r="J130" s="193">
        <f>ROUND(I130*H130,2)</f>
        <v>0</v>
      </c>
      <c r="K130" s="189" t="s">
        <v>129</v>
      </c>
      <c r="L130" s="41"/>
      <c r="M130" s="194" t="s">
        <v>1</v>
      </c>
      <c r="N130" s="195" t="s">
        <v>40</v>
      </c>
      <c r="O130" s="8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8" t="s">
        <v>130</v>
      </c>
      <c r="AT130" s="198" t="s">
        <v>125</v>
      </c>
      <c r="AU130" s="198" t="s">
        <v>85</v>
      </c>
      <c r="AY130" s="14" t="s">
        <v>131</v>
      </c>
      <c r="BE130" s="199">
        <f>IF(N130="základní",J130,0)</f>
        <v>0</v>
      </c>
      <c r="BF130" s="199">
        <f>IF(N130="snížená",J130,0)</f>
        <v>0</v>
      </c>
      <c r="BG130" s="199">
        <f>IF(N130="zákl. přenesená",J130,0)</f>
        <v>0</v>
      </c>
      <c r="BH130" s="199">
        <f>IF(N130="sníž. přenesená",J130,0)</f>
        <v>0</v>
      </c>
      <c r="BI130" s="199">
        <f>IF(N130="nulová",J130,0)</f>
        <v>0</v>
      </c>
      <c r="BJ130" s="14" t="s">
        <v>83</v>
      </c>
      <c r="BK130" s="199">
        <f>ROUND(I130*H130,2)</f>
        <v>0</v>
      </c>
      <c r="BL130" s="14" t="s">
        <v>130</v>
      </c>
      <c r="BM130" s="198" t="s">
        <v>324</v>
      </c>
    </row>
    <row r="131" s="2" customFormat="1">
      <c r="A131" s="35"/>
      <c r="B131" s="36"/>
      <c r="C131" s="37"/>
      <c r="D131" s="200" t="s">
        <v>133</v>
      </c>
      <c r="E131" s="37"/>
      <c r="F131" s="201" t="s">
        <v>247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133</v>
      </c>
      <c r="AU131" s="14" t="s">
        <v>85</v>
      </c>
    </row>
    <row r="132" s="2" customFormat="1">
      <c r="A132" s="35"/>
      <c r="B132" s="36"/>
      <c r="C132" s="37"/>
      <c r="D132" s="200" t="s">
        <v>147</v>
      </c>
      <c r="E132" s="37"/>
      <c r="F132" s="205" t="s">
        <v>148</v>
      </c>
      <c r="G132" s="37"/>
      <c r="H132" s="37"/>
      <c r="I132" s="202"/>
      <c r="J132" s="37"/>
      <c r="K132" s="37"/>
      <c r="L132" s="41"/>
      <c r="M132" s="203"/>
      <c r="N132" s="204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147</v>
      </c>
      <c r="AU132" s="14" t="s">
        <v>85</v>
      </c>
    </row>
    <row r="133" s="2" customFormat="1" ht="24.15" customHeight="1">
      <c r="A133" s="35"/>
      <c r="B133" s="36"/>
      <c r="C133" s="187" t="s">
        <v>149</v>
      </c>
      <c r="D133" s="187" t="s">
        <v>125</v>
      </c>
      <c r="E133" s="188" t="s">
        <v>150</v>
      </c>
      <c r="F133" s="189" t="s">
        <v>151</v>
      </c>
      <c r="G133" s="190" t="s">
        <v>152</v>
      </c>
      <c r="H133" s="191">
        <v>2</v>
      </c>
      <c r="I133" s="192"/>
      <c r="J133" s="193">
        <f>ROUND(I133*H133,2)</f>
        <v>0</v>
      </c>
      <c r="K133" s="189" t="s">
        <v>1</v>
      </c>
      <c r="L133" s="41"/>
      <c r="M133" s="194" t="s">
        <v>1</v>
      </c>
      <c r="N133" s="195" t="s">
        <v>40</v>
      </c>
      <c r="O133" s="8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130</v>
      </c>
      <c r="AT133" s="198" t="s">
        <v>125</v>
      </c>
      <c r="AU133" s="198" t="s">
        <v>85</v>
      </c>
      <c r="AY133" s="14" t="s">
        <v>131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4" t="s">
        <v>83</v>
      </c>
      <c r="BK133" s="199">
        <f>ROUND(I133*H133,2)</f>
        <v>0</v>
      </c>
      <c r="BL133" s="14" t="s">
        <v>130</v>
      </c>
      <c r="BM133" s="198" t="s">
        <v>325</v>
      </c>
    </row>
    <row r="134" s="2" customFormat="1">
      <c r="A134" s="35"/>
      <c r="B134" s="36"/>
      <c r="C134" s="37"/>
      <c r="D134" s="200" t="s">
        <v>133</v>
      </c>
      <c r="E134" s="37"/>
      <c r="F134" s="201" t="s">
        <v>151</v>
      </c>
      <c r="G134" s="37"/>
      <c r="H134" s="37"/>
      <c r="I134" s="202"/>
      <c r="J134" s="37"/>
      <c r="K134" s="37"/>
      <c r="L134" s="41"/>
      <c r="M134" s="203"/>
      <c r="N134" s="20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133</v>
      </c>
      <c r="AU134" s="14" t="s">
        <v>85</v>
      </c>
    </row>
    <row r="135" s="2" customFormat="1">
      <c r="A135" s="35"/>
      <c r="B135" s="36"/>
      <c r="C135" s="37"/>
      <c r="D135" s="200" t="s">
        <v>147</v>
      </c>
      <c r="E135" s="37"/>
      <c r="F135" s="205" t="s">
        <v>154</v>
      </c>
      <c r="G135" s="37"/>
      <c r="H135" s="37"/>
      <c r="I135" s="202"/>
      <c r="J135" s="37"/>
      <c r="K135" s="37"/>
      <c r="L135" s="41"/>
      <c r="M135" s="203"/>
      <c r="N135" s="20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147</v>
      </c>
      <c r="AU135" s="14" t="s">
        <v>85</v>
      </c>
    </row>
    <row r="136" s="2" customFormat="1" ht="16.5" customHeight="1">
      <c r="A136" s="35"/>
      <c r="B136" s="36"/>
      <c r="C136" s="187" t="s">
        <v>155</v>
      </c>
      <c r="D136" s="187" t="s">
        <v>125</v>
      </c>
      <c r="E136" s="188" t="s">
        <v>156</v>
      </c>
      <c r="F136" s="189" t="s">
        <v>157</v>
      </c>
      <c r="G136" s="190" t="s">
        <v>152</v>
      </c>
      <c r="H136" s="191">
        <v>4</v>
      </c>
      <c r="I136" s="192"/>
      <c r="J136" s="193">
        <f>ROUND(I136*H136,2)</f>
        <v>0</v>
      </c>
      <c r="K136" s="189" t="s">
        <v>1</v>
      </c>
      <c r="L136" s="41"/>
      <c r="M136" s="194" t="s">
        <v>1</v>
      </c>
      <c r="N136" s="195" t="s">
        <v>40</v>
      </c>
      <c r="O136" s="8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130</v>
      </c>
      <c r="AT136" s="198" t="s">
        <v>125</v>
      </c>
      <c r="AU136" s="198" t="s">
        <v>85</v>
      </c>
      <c r="AY136" s="14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4" t="s">
        <v>83</v>
      </c>
      <c r="BK136" s="199">
        <f>ROUND(I136*H136,2)</f>
        <v>0</v>
      </c>
      <c r="BL136" s="14" t="s">
        <v>130</v>
      </c>
      <c r="BM136" s="198" t="s">
        <v>326</v>
      </c>
    </row>
    <row r="137" s="2" customFormat="1">
      <c r="A137" s="35"/>
      <c r="B137" s="36"/>
      <c r="C137" s="37"/>
      <c r="D137" s="200" t="s">
        <v>133</v>
      </c>
      <c r="E137" s="37"/>
      <c r="F137" s="201" t="s">
        <v>157</v>
      </c>
      <c r="G137" s="37"/>
      <c r="H137" s="37"/>
      <c r="I137" s="202"/>
      <c r="J137" s="37"/>
      <c r="K137" s="37"/>
      <c r="L137" s="41"/>
      <c r="M137" s="203"/>
      <c r="N137" s="20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133</v>
      </c>
      <c r="AU137" s="14" t="s">
        <v>85</v>
      </c>
    </row>
    <row r="138" s="2" customFormat="1" ht="33" customHeight="1">
      <c r="A138" s="35"/>
      <c r="B138" s="36"/>
      <c r="C138" s="187" t="s">
        <v>159</v>
      </c>
      <c r="D138" s="187" t="s">
        <v>125</v>
      </c>
      <c r="E138" s="188" t="s">
        <v>160</v>
      </c>
      <c r="F138" s="189" t="s">
        <v>161</v>
      </c>
      <c r="G138" s="190" t="s">
        <v>152</v>
      </c>
      <c r="H138" s="191">
        <v>8</v>
      </c>
      <c r="I138" s="192"/>
      <c r="J138" s="193">
        <f>ROUND(I138*H138,2)</f>
        <v>0</v>
      </c>
      <c r="K138" s="189" t="s">
        <v>129</v>
      </c>
      <c r="L138" s="41"/>
      <c r="M138" s="194" t="s">
        <v>1</v>
      </c>
      <c r="N138" s="195" t="s">
        <v>40</v>
      </c>
      <c r="O138" s="8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130</v>
      </c>
      <c r="AT138" s="198" t="s">
        <v>125</v>
      </c>
      <c r="AU138" s="198" t="s">
        <v>85</v>
      </c>
      <c r="AY138" s="14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4" t="s">
        <v>83</v>
      </c>
      <c r="BK138" s="199">
        <f>ROUND(I138*H138,2)</f>
        <v>0</v>
      </c>
      <c r="BL138" s="14" t="s">
        <v>130</v>
      </c>
      <c r="BM138" s="198" t="s">
        <v>327</v>
      </c>
    </row>
    <row r="139" s="2" customFormat="1">
      <c r="A139" s="35"/>
      <c r="B139" s="36"/>
      <c r="C139" s="37"/>
      <c r="D139" s="200" t="s">
        <v>133</v>
      </c>
      <c r="E139" s="37"/>
      <c r="F139" s="201" t="s">
        <v>161</v>
      </c>
      <c r="G139" s="37"/>
      <c r="H139" s="37"/>
      <c r="I139" s="202"/>
      <c r="J139" s="37"/>
      <c r="K139" s="37"/>
      <c r="L139" s="41"/>
      <c r="M139" s="203"/>
      <c r="N139" s="20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133</v>
      </c>
      <c r="AU139" s="14" t="s">
        <v>85</v>
      </c>
    </row>
    <row r="140" s="2" customFormat="1" ht="16.5" customHeight="1">
      <c r="A140" s="35"/>
      <c r="B140" s="36"/>
      <c r="C140" s="187" t="s">
        <v>101</v>
      </c>
      <c r="D140" s="187" t="s">
        <v>125</v>
      </c>
      <c r="E140" s="188" t="s">
        <v>163</v>
      </c>
      <c r="F140" s="189" t="s">
        <v>164</v>
      </c>
      <c r="G140" s="190" t="s">
        <v>152</v>
      </c>
      <c r="H140" s="191">
        <v>4</v>
      </c>
      <c r="I140" s="192"/>
      <c r="J140" s="193">
        <f>ROUND(I140*H140,2)</f>
        <v>0</v>
      </c>
      <c r="K140" s="189" t="s">
        <v>129</v>
      </c>
      <c r="L140" s="41"/>
      <c r="M140" s="194" t="s">
        <v>1</v>
      </c>
      <c r="N140" s="195" t="s">
        <v>40</v>
      </c>
      <c r="O140" s="8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130</v>
      </c>
      <c r="AT140" s="198" t="s">
        <v>125</v>
      </c>
      <c r="AU140" s="198" t="s">
        <v>85</v>
      </c>
      <c r="AY140" s="14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4" t="s">
        <v>83</v>
      </c>
      <c r="BK140" s="199">
        <f>ROUND(I140*H140,2)</f>
        <v>0</v>
      </c>
      <c r="BL140" s="14" t="s">
        <v>130</v>
      </c>
      <c r="BM140" s="198" t="s">
        <v>328</v>
      </c>
    </row>
    <row r="141" s="2" customFormat="1">
      <c r="A141" s="35"/>
      <c r="B141" s="36"/>
      <c r="C141" s="37"/>
      <c r="D141" s="200" t="s">
        <v>133</v>
      </c>
      <c r="E141" s="37"/>
      <c r="F141" s="201" t="s">
        <v>164</v>
      </c>
      <c r="G141" s="37"/>
      <c r="H141" s="37"/>
      <c r="I141" s="202"/>
      <c r="J141" s="37"/>
      <c r="K141" s="37"/>
      <c r="L141" s="41"/>
      <c r="M141" s="203"/>
      <c r="N141" s="20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133</v>
      </c>
      <c r="AU141" s="14" t="s">
        <v>85</v>
      </c>
    </row>
    <row r="142" s="2" customFormat="1" ht="37.8" customHeight="1">
      <c r="A142" s="35"/>
      <c r="B142" s="36"/>
      <c r="C142" s="187" t="s">
        <v>166</v>
      </c>
      <c r="D142" s="187" t="s">
        <v>125</v>
      </c>
      <c r="E142" s="188" t="s">
        <v>167</v>
      </c>
      <c r="F142" s="189" t="s">
        <v>168</v>
      </c>
      <c r="G142" s="190" t="s">
        <v>152</v>
      </c>
      <c r="H142" s="191">
        <v>2</v>
      </c>
      <c r="I142" s="192"/>
      <c r="J142" s="193">
        <f>ROUND(I142*H142,2)</f>
        <v>0</v>
      </c>
      <c r="K142" s="189" t="s">
        <v>129</v>
      </c>
      <c r="L142" s="41"/>
      <c r="M142" s="194" t="s">
        <v>1</v>
      </c>
      <c r="N142" s="195" t="s">
        <v>40</v>
      </c>
      <c r="O142" s="8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130</v>
      </c>
      <c r="AT142" s="198" t="s">
        <v>125</v>
      </c>
      <c r="AU142" s="198" t="s">
        <v>85</v>
      </c>
      <c r="AY142" s="14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4" t="s">
        <v>83</v>
      </c>
      <c r="BK142" s="199">
        <f>ROUND(I142*H142,2)</f>
        <v>0</v>
      </c>
      <c r="BL142" s="14" t="s">
        <v>130</v>
      </c>
      <c r="BM142" s="198" t="s">
        <v>329</v>
      </c>
    </row>
    <row r="143" s="2" customFormat="1">
      <c r="A143" s="35"/>
      <c r="B143" s="36"/>
      <c r="C143" s="37"/>
      <c r="D143" s="200" t="s">
        <v>133</v>
      </c>
      <c r="E143" s="37"/>
      <c r="F143" s="201" t="s">
        <v>168</v>
      </c>
      <c r="G143" s="37"/>
      <c r="H143" s="37"/>
      <c r="I143" s="202"/>
      <c r="J143" s="37"/>
      <c r="K143" s="37"/>
      <c r="L143" s="41"/>
      <c r="M143" s="203"/>
      <c r="N143" s="204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133</v>
      </c>
      <c r="AU143" s="14" t="s">
        <v>85</v>
      </c>
    </row>
    <row r="144" s="2" customFormat="1" ht="21.75" customHeight="1">
      <c r="A144" s="35"/>
      <c r="B144" s="36"/>
      <c r="C144" s="187" t="s">
        <v>8</v>
      </c>
      <c r="D144" s="187" t="s">
        <v>125</v>
      </c>
      <c r="E144" s="188" t="s">
        <v>254</v>
      </c>
      <c r="F144" s="189" t="s">
        <v>255</v>
      </c>
      <c r="G144" s="190" t="s">
        <v>152</v>
      </c>
      <c r="H144" s="191">
        <v>2</v>
      </c>
      <c r="I144" s="192"/>
      <c r="J144" s="193">
        <f>ROUND(I144*H144,2)</f>
        <v>0</v>
      </c>
      <c r="K144" s="189" t="s">
        <v>256</v>
      </c>
      <c r="L144" s="41"/>
      <c r="M144" s="194" t="s">
        <v>1</v>
      </c>
      <c r="N144" s="195" t="s">
        <v>40</v>
      </c>
      <c r="O144" s="8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130</v>
      </c>
      <c r="AT144" s="198" t="s">
        <v>125</v>
      </c>
      <c r="AU144" s="198" t="s">
        <v>85</v>
      </c>
      <c r="AY144" s="14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4" t="s">
        <v>83</v>
      </c>
      <c r="BK144" s="199">
        <f>ROUND(I144*H144,2)</f>
        <v>0</v>
      </c>
      <c r="BL144" s="14" t="s">
        <v>130</v>
      </c>
      <c r="BM144" s="198" t="s">
        <v>330</v>
      </c>
    </row>
    <row r="145" s="2" customFormat="1">
      <c r="A145" s="35"/>
      <c r="B145" s="36"/>
      <c r="C145" s="37"/>
      <c r="D145" s="200" t="s">
        <v>133</v>
      </c>
      <c r="E145" s="37"/>
      <c r="F145" s="201" t="s">
        <v>255</v>
      </c>
      <c r="G145" s="37"/>
      <c r="H145" s="37"/>
      <c r="I145" s="202"/>
      <c r="J145" s="37"/>
      <c r="K145" s="37"/>
      <c r="L145" s="41"/>
      <c r="M145" s="203"/>
      <c r="N145" s="20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133</v>
      </c>
      <c r="AU145" s="14" t="s">
        <v>85</v>
      </c>
    </row>
    <row r="146" s="2" customFormat="1" ht="24.15" customHeight="1">
      <c r="A146" s="35"/>
      <c r="B146" s="36"/>
      <c r="C146" s="187" t="s">
        <v>174</v>
      </c>
      <c r="D146" s="187" t="s">
        <v>125</v>
      </c>
      <c r="E146" s="188" t="s">
        <v>175</v>
      </c>
      <c r="F146" s="189" t="s">
        <v>176</v>
      </c>
      <c r="G146" s="190" t="s">
        <v>152</v>
      </c>
      <c r="H146" s="191">
        <v>6</v>
      </c>
      <c r="I146" s="192"/>
      <c r="J146" s="193">
        <f>ROUND(I146*H146,2)</f>
        <v>0</v>
      </c>
      <c r="K146" s="189" t="s">
        <v>129</v>
      </c>
      <c r="L146" s="41"/>
      <c r="M146" s="194" t="s">
        <v>1</v>
      </c>
      <c r="N146" s="195" t="s">
        <v>40</v>
      </c>
      <c r="O146" s="8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130</v>
      </c>
      <c r="AT146" s="198" t="s">
        <v>125</v>
      </c>
      <c r="AU146" s="198" t="s">
        <v>85</v>
      </c>
      <c r="AY146" s="14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4" t="s">
        <v>83</v>
      </c>
      <c r="BK146" s="199">
        <f>ROUND(I146*H146,2)</f>
        <v>0</v>
      </c>
      <c r="BL146" s="14" t="s">
        <v>130</v>
      </c>
      <c r="BM146" s="198" t="s">
        <v>331</v>
      </c>
    </row>
    <row r="147" s="2" customFormat="1">
      <c r="A147" s="35"/>
      <c r="B147" s="36"/>
      <c r="C147" s="37"/>
      <c r="D147" s="200" t="s">
        <v>133</v>
      </c>
      <c r="E147" s="37"/>
      <c r="F147" s="201" t="s">
        <v>176</v>
      </c>
      <c r="G147" s="37"/>
      <c r="H147" s="37"/>
      <c r="I147" s="202"/>
      <c r="J147" s="37"/>
      <c r="K147" s="37"/>
      <c r="L147" s="41"/>
      <c r="M147" s="203"/>
      <c r="N147" s="20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133</v>
      </c>
      <c r="AU147" s="14" t="s">
        <v>85</v>
      </c>
    </row>
    <row r="148" s="2" customFormat="1" ht="24.15" customHeight="1">
      <c r="A148" s="35"/>
      <c r="B148" s="36"/>
      <c r="C148" s="187" t="s">
        <v>259</v>
      </c>
      <c r="D148" s="187" t="s">
        <v>125</v>
      </c>
      <c r="E148" s="188" t="s">
        <v>260</v>
      </c>
      <c r="F148" s="189" t="s">
        <v>261</v>
      </c>
      <c r="G148" s="190" t="s">
        <v>152</v>
      </c>
      <c r="H148" s="191">
        <v>2</v>
      </c>
      <c r="I148" s="192"/>
      <c r="J148" s="193">
        <f>ROUND(I148*H148,2)</f>
        <v>0</v>
      </c>
      <c r="K148" s="189" t="s">
        <v>129</v>
      </c>
      <c r="L148" s="41"/>
      <c r="M148" s="194" t="s">
        <v>1</v>
      </c>
      <c r="N148" s="195" t="s">
        <v>40</v>
      </c>
      <c r="O148" s="8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130</v>
      </c>
      <c r="AT148" s="198" t="s">
        <v>125</v>
      </c>
      <c r="AU148" s="198" t="s">
        <v>85</v>
      </c>
      <c r="AY148" s="14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4" t="s">
        <v>83</v>
      </c>
      <c r="BK148" s="199">
        <f>ROUND(I148*H148,2)</f>
        <v>0</v>
      </c>
      <c r="BL148" s="14" t="s">
        <v>130</v>
      </c>
      <c r="BM148" s="198" t="s">
        <v>332</v>
      </c>
    </row>
    <row r="149" s="2" customFormat="1">
      <c r="A149" s="35"/>
      <c r="B149" s="36"/>
      <c r="C149" s="37"/>
      <c r="D149" s="200" t="s">
        <v>133</v>
      </c>
      <c r="E149" s="37"/>
      <c r="F149" s="201" t="s">
        <v>261</v>
      </c>
      <c r="G149" s="37"/>
      <c r="H149" s="37"/>
      <c r="I149" s="202"/>
      <c r="J149" s="37"/>
      <c r="K149" s="37"/>
      <c r="L149" s="41"/>
      <c r="M149" s="203"/>
      <c r="N149" s="20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133</v>
      </c>
      <c r="AU149" s="14" t="s">
        <v>85</v>
      </c>
    </row>
    <row r="150" s="2" customFormat="1" ht="24.15" customHeight="1">
      <c r="A150" s="35"/>
      <c r="B150" s="36"/>
      <c r="C150" s="187" t="s">
        <v>178</v>
      </c>
      <c r="D150" s="187" t="s">
        <v>125</v>
      </c>
      <c r="E150" s="188" t="s">
        <v>179</v>
      </c>
      <c r="F150" s="189" t="s">
        <v>180</v>
      </c>
      <c r="G150" s="190" t="s">
        <v>152</v>
      </c>
      <c r="H150" s="191">
        <v>2</v>
      </c>
      <c r="I150" s="192"/>
      <c r="J150" s="193">
        <f>ROUND(I150*H150,2)</f>
        <v>0</v>
      </c>
      <c r="K150" s="189" t="s">
        <v>129</v>
      </c>
      <c r="L150" s="41"/>
      <c r="M150" s="194" t="s">
        <v>1</v>
      </c>
      <c r="N150" s="195" t="s">
        <v>40</v>
      </c>
      <c r="O150" s="8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130</v>
      </c>
      <c r="AT150" s="198" t="s">
        <v>125</v>
      </c>
      <c r="AU150" s="198" t="s">
        <v>85</v>
      </c>
      <c r="AY150" s="14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4" t="s">
        <v>83</v>
      </c>
      <c r="BK150" s="199">
        <f>ROUND(I150*H150,2)</f>
        <v>0</v>
      </c>
      <c r="BL150" s="14" t="s">
        <v>130</v>
      </c>
      <c r="BM150" s="198" t="s">
        <v>333</v>
      </c>
    </row>
    <row r="151" s="2" customFormat="1">
      <c r="A151" s="35"/>
      <c r="B151" s="36"/>
      <c r="C151" s="37"/>
      <c r="D151" s="200" t="s">
        <v>133</v>
      </c>
      <c r="E151" s="37"/>
      <c r="F151" s="201" t="s">
        <v>180</v>
      </c>
      <c r="G151" s="37"/>
      <c r="H151" s="37"/>
      <c r="I151" s="202"/>
      <c r="J151" s="37"/>
      <c r="K151" s="37"/>
      <c r="L151" s="41"/>
      <c r="M151" s="203"/>
      <c r="N151" s="20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133</v>
      </c>
      <c r="AU151" s="14" t="s">
        <v>85</v>
      </c>
    </row>
    <row r="152" s="2" customFormat="1" ht="37.8" customHeight="1">
      <c r="A152" s="35"/>
      <c r="B152" s="36"/>
      <c r="C152" s="187" t="s">
        <v>130</v>
      </c>
      <c r="D152" s="187" t="s">
        <v>125</v>
      </c>
      <c r="E152" s="188" t="s">
        <v>182</v>
      </c>
      <c r="F152" s="189" t="s">
        <v>183</v>
      </c>
      <c r="G152" s="190" t="s">
        <v>152</v>
      </c>
      <c r="H152" s="191">
        <v>1</v>
      </c>
      <c r="I152" s="192"/>
      <c r="J152" s="193">
        <f>ROUND(I152*H152,2)</f>
        <v>0</v>
      </c>
      <c r="K152" s="189" t="s">
        <v>129</v>
      </c>
      <c r="L152" s="41"/>
      <c r="M152" s="194" t="s">
        <v>1</v>
      </c>
      <c r="N152" s="195" t="s">
        <v>40</v>
      </c>
      <c r="O152" s="8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130</v>
      </c>
      <c r="AT152" s="198" t="s">
        <v>125</v>
      </c>
      <c r="AU152" s="198" t="s">
        <v>85</v>
      </c>
      <c r="AY152" s="14" t="s">
        <v>131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4" t="s">
        <v>83</v>
      </c>
      <c r="BK152" s="199">
        <f>ROUND(I152*H152,2)</f>
        <v>0</v>
      </c>
      <c r="BL152" s="14" t="s">
        <v>130</v>
      </c>
      <c r="BM152" s="198" t="s">
        <v>334</v>
      </c>
    </row>
    <row r="153" s="2" customFormat="1">
      <c r="A153" s="35"/>
      <c r="B153" s="36"/>
      <c r="C153" s="37"/>
      <c r="D153" s="200" t="s">
        <v>133</v>
      </c>
      <c r="E153" s="37"/>
      <c r="F153" s="201" t="s">
        <v>183</v>
      </c>
      <c r="G153" s="37"/>
      <c r="H153" s="37"/>
      <c r="I153" s="202"/>
      <c r="J153" s="37"/>
      <c r="K153" s="37"/>
      <c r="L153" s="41"/>
      <c r="M153" s="203"/>
      <c r="N153" s="20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133</v>
      </c>
      <c r="AU153" s="14" t="s">
        <v>85</v>
      </c>
    </row>
    <row r="154" s="2" customFormat="1" ht="49.05" customHeight="1">
      <c r="A154" s="35"/>
      <c r="B154" s="36"/>
      <c r="C154" s="187" t="s">
        <v>185</v>
      </c>
      <c r="D154" s="187" t="s">
        <v>125</v>
      </c>
      <c r="E154" s="188" t="s">
        <v>186</v>
      </c>
      <c r="F154" s="189" t="s">
        <v>187</v>
      </c>
      <c r="G154" s="190" t="s">
        <v>152</v>
      </c>
      <c r="H154" s="191">
        <v>3</v>
      </c>
      <c r="I154" s="192"/>
      <c r="J154" s="193">
        <f>ROUND(I154*H154,2)</f>
        <v>0</v>
      </c>
      <c r="K154" s="189" t="s">
        <v>129</v>
      </c>
      <c r="L154" s="41"/>
      <c r="M154" s="194" t="s">
        <v>1</v>
      </c>
      <c r="N154" s="195" t="s">
        <v>40</v>
      </c>
      <c r="O154" s="8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130</v>
      </c>
      <c r="AT154" s="198" t="s">
        <v>125</v>
      </c>
      <c r="AU154" s="198" t="s">
        <v>85</v>
      </c>
      <c r="AY154" s="14" t="s">
        <v>131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4" t="s">
        <v>83</v>
      </c>
      <c r="BK154" s="199">
        <f>ROUND(I154*H154,2)</f>
        <v>0</v>
      </c>
      <c r="BL154" s="14" t="s">
        <v>130</v>
      </c>
      <c r="BM154" s="198" t="s">
        <v>335</v>
      </c>
    </row>
    <row r="155" s="2" customFormat="1">
      <c r="A155" s="35"/>
      <c r="B155" s="36"/>
      <c r="C155" s="37"/>
      <c r="D155" s="200" t="s">
        <v>133</v>
      </c>
      <c r="E155" s="37"/>
      <c r="F155" s="201" t="s">
        <v>187</v>
      </c>
      <c r="G155" s="37"/>
      <c r="H155" s="37"/>
      <c r="I155" s="202"/>
      <c r="J155" s="37"/>
      <c r="K155" s="37"/>
      <c r="L155" s="41"/>
      <c r="M155" s="203"/>
      <c r="N155" s="20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133</v>
      </c>
      <c r="AU155" s="14" t="s">
        <v>85</v>
      </c>
    </row>
    <row r="156" s="2" customFormat="1" ht="24.15" customHeight="1">
      <c r="A156" s="35"/>
      <c r="B156" s="36"/>
      <c r="C156" s="187" t="s">
        <v>189</v>
      </c>
      <c r="D156" s="187" t="s">
        <v>125</v>
      </c>
      <c r="E156" s="188" t="s">
        <v>190</v>
      </c>
      <c r="F156" s="189" t="s">
        <v>191</v>
      </c>
      <c r="G156" s="190" t="s">
        <v>192</v>
      </c>
      <c r="H156" s="191">
        <v>60</v>
      </c>
      <c r="I156" s="192"/>
      <c r="J156" s="193">
        <f>ROUND(I156*H156,2)</f>
        <v>0</v>
      </c>
      <c r="K156" s="189" t="s">
        <v>129</v>
      </c>
      <c r="L156" s="41"/>
      <c r="M156" s="194" t="s">
        <v>1</v>
      </c>
      <c r="N156" s="195" t="s">
        <v>40</v>
      </c>
      <c r="O156" s="8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130</v>
      </c>
      <c r="AT156" s="198" t="s">
        <v>125</v>
      </c>
      <c r="AU156" s="198" t="s">
        <v>85</v>
      </c>
      <c r="AY156" s="14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4" t="s">
        <v>83</v>
      </c>
      <c r="BK156" s="199">
        <f>ROUND(I156*H156,2)</f>
        <v>0</v>
      </c>
      <c r="BL156" s="14" t="s">
        <v>130</v>
      </c>
      <c r="BM156" s="198" t="s">
        <v>336</v>
      </c>
    </row>
    <row r="157" s="2" customFormat="1">
      <c r="A157" s="35"/>
      <c r="B157" s="36"/>
      <c r="C157" s="37"/>
      <c r="D157" s="200" t="s">
        <v>133</v>
      </c>
      <c r="E157" s="37"/>
      <c r="F157" s="201" t="s">
        <v>191</v>
      </c>
      <c r="G157" s="37"/>
      <c r="H157" s="37"/>
      <c r="I157" s="202"/>
      <c r="J157" s="37"/>
      <c r="K157" s="37"/>
      <c r="L157" s="41"/>
      <c r="M157" s="203"/>
      <c r="N157" s="20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133</v>
      </c>
      <c r="AU157" s="14" t="s">
        <v>85</v>
      </c>
    </row>
    <row r="158" s="2" customFormat="1" ht="16.5" customHeight="1">
      <c r="A158" s="35"/>
      <c r="B158" s="36"/>
      <c r="C158" s="187" t="s">
        <v>194</v>
      </c>
      <c r="D158" s="187" t="s">
        <v>125</v>
      </c>
      <c r="E158" s="188" t="s">
        <v>195</v>
      </c>
      <c r="F158" s="189" t="s">
        <v>196</v>
      </c>
      <c r="G158" s="190" t="s">
        <v>152</v>
      </c>
      <c r="H158" s="191">
        <v>2</v>
      </c>
      <c r="I158" s="192"/>
      <c r="J158" s="193">
        <f>ROUND(I158*H158,2)</f>
        <v>0</v>
      </c>
      <c r="K158" s="189" t="s">
        <v>129</v>
      </c>
      <c r="L158" s="41"/>
      <c r="M158" s="194" t="s">
        <v>1</v>
      </c>
      <c r="N158" s="195" t="s">
        <v>40</v>
      </c>
      <c r="O158" s="8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130</v>
      </c>
      <c r="AT158" s="198" t="s">
        <v>125</v>
      </c>
      <c r="AU158" s="198" t="s">
        <v>85</v>
      </c>
      <c r="AY158" s="14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4" t="s">
        <v>83</v>
      </c>
      <c r="BK158" s="199">
        <f>ROUND(I158*H158,2)</f>
        <v>0</v>
      </c>
      <c r="BL158" s="14" t="s">
        <v>130</v>
      </c>
      <c r="BM158" s="198" t="s">
        <v>337</v>
      </c>
    </row>
    <row r="159" s="2" customFormat="1">
      <c r="A159" s="35"/>
      <c r="B159" s="36"/>
      <c r="C159" s="37"/>
      <c r="D159" s="200" t="s">
        <v>133</v>
      </c>
      <c r="E159" s="37"/>
      <c r="F159" s="201" t="s">
        <v>196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133</v>
      </c>
      <c r="AU159" s="14" t="s">
        <v>85</v>
      </c>
    </row>
    <row r="160" s="2" customFormat="1" ht="16.5" customHeight="1">
      <c r="A160" s="35"/>
      <c r="B160" s="36"/>
      <c r="C160" s="187" t="s">
        <v>198</v>
      </c>
      <c r="D160" s="187" t="s">
        <v>125</v>
      </c>
      <c r="E160" s="188" t="s">
        <v>199</v>
      </c>
      <c r="F160" s="189" t="s">
        <v>200</v>
      </c>
      <c r="G160" s="190" t="s">
        <v>201</v>
      </c>
      <c r="H160" s="191">
        <v>2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130</v>
      </c>
      <c r="AT160" s="198" t="s">
        <v>125</v>
      </c>
      <c r="AU160" s="198" t="s">
        <v>85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130</v>
      </c>
      <c r="BM160" s="198" t="s">
        <v>338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200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85</v>
      </c>
    </row>
    <row r="162" s="2" customFormat="1" ht="24.15" customHeight="1">
      <c r="A162" s="35"/>
      <c r="B162" s="36"/>
      <c r="C162" s="187" t="s">
        <v>7</v>
      </c>
      <c r="D162" s="187" t="s">
        <v>125</v>
      </c>
      <c r="E162" s="188" t="s">
        <v>203</v>
      </c>
      <c r="F162" s="189" t="s">
        <v>204</v>
      </c>
      <c r="G162" s="190" t="s">
        <v>201</v>
      </c>
      <c r="H162" s="191">
        <v>2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85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339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204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85</v>
      </c>
    </row>
    <row r="164" s="2" customFormat="1" ht="16.5" customHeight="1">
      <c r="A164" s="35"/>
      <c r="B164" s="36"/>
      <c r="C164" s="187" t="s">
        <v>206</v>
      </c>
      <c r="D164" s="187" t="s">
        <v>125</v>
      </c>
      <c r="E164" s="188" t="s">
        <v>207</v>
      </c>
      <c r="F164" s="189" t="s">
        <v>208</v>
      </c>
      <c r="G164" s="190" t="s">
        <v>152</v>
      </c>
      <c r="H164" s="191">
        <v>1</v>
      </c>
      <c r="I164" s="192"/>
      <c r="J164" s="193">
        <f>ROUND(I164*H164,2)</f>
        <v>0</v>
      </c>
      <c r="K164" s="189" t="s">
        <v>129</v>
      </c>
      <c r="L164" s="41"/>
      <c r="M164" s="194" t="s">
        <v>1</v>
      </c>
      <c r="N164" s="195" t="s">
        <v>40</v>
      </c>
      <c r="O164" s="8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130</v>
      </c>
      <c r="AT164" s="198" t="s">
        <v>125</v>
      </c>
      <c r="AU164" s="198" t="s">
        <v>85</v>
      </c>
      <c r="AY164" s="14" t="s">
        <v>131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4" t="s">
        <v>83</v>
      </c>
      <c r="BK164" s="199">
        <f>ROUND(I164*H164,2)</f>
        <v>0</v>
      </c>
      <c r="BL164" s="14" t="s">
        <v>130</v>
      </c>
      <c r="BM164" s="198" t="s">
        <v>340</v>
      </c>
    </row>
    <row r="165" s="2" customFormat="1">
      <c r="A165" s="35"/>
      <c r="B165" s="36"/>
      <c r="C165" s="37"/>
      <c r="D165" s="200" t="s">
        <v>133</v>
      </c>
      <c r="E165" s="37"/>
      <c r="F165" s="201" t="s">
        <v>208</v>
      </c>
      <c r="G165" s="37"/>
      <c r="H165" s="37"/>
      <c r="I165" s="202"/>
      <c r="J165" s="37"/>
      <c r="K165" s="37"/>
      <c r="L165" s="41"/>
      <c r="M165" s="203"/>
      <c r="N165" s="204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133</v>
      </c>
      <c r="AU165" s="14" t="s">
        <v>85</v>
      </c>
    </row>
    <row r="166" s="2" customFormat="1" ht="24.15" customHeight="1">
      <c r="A166" s="35"/>
      <c r="B166" s="36"/>
      <c r="C166" s="187" t="s">
        <v>210</v>
      </c>
      <c r="D166" s="187" t="s">
        <v>125</v>
      </c>
      <c r="E166" s="188" t="s">
        <v>211</v>
      </c>
      <c r="F166" s="189" t="s">
        <v>212</v>
      </c>
      <c r="G166" s="190" t="s">
        <v>152</v>
      </c>
      <c r="H166" s="191">
        <v>6</v>
      </c>
      <c r="I166" s="192"/>
      <c r="J166" s="193">
        <f>ROUND(I166*H166,2)</f>
        <v>0</v>
      </c>
      <c r="K166" s="189" t="s">
        <v>129</v>
      </c>
      <c r="L166" s="41"/>
      <c r="M166" s="194" t="s">
        <v>1</v>
      </c>
      <c r="N166" s="195" t="s">
        <v>40</v>
      </c>
      <c r="O166" s="8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130</v>
      </c>
      <c r="AT166" s="198" t="s">
        <v>125</v>
      </c>
      <c r="AU166" s="198" t="s">
        <v>85</v>
      </c>
      <c r="AY166" s="14" t="s">
        <v>131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4" t="s">
        <v>83</v>
      </c>
      <c r="BK166" s="199">
        <f>ROUND(I166*H166,2)</f>
        <v>0</v>
      </c>
      <c r="BL166" s="14" t="s">
        <v>130</v>
      </c>
      <c r="BM166" s="198" t="s">
        <v>341</v>
      </c>
    </row>
    <row r="167" s="2" customFormat="1">
      <c r="A167" s="35"/>
      <c r="B167" s="36"/>
      <c r="C167" s="37"/>
      <c r="D167" s="200" t="s">
        <v>133</v>
      </c>
      <c r="E167" s="37"/>
      <c r="F167" s="201" t="s">
        <v>212</v>
      </c>
      <c r="G167" s="37"/>
      <c r="H167" s="37"/>
      <c r="I167" s="202"/>
      <c r="J167" s="37"/>
      <c r="K167" s="37"/>
      <c r="L167" s="41"/>
      <c r="M167" s="203"/>
      <c r="N167" s="20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133</v>
      </c>
      <c r="AU167" s="14" t="s">
        <v>85</v>
      </c>
    </row>
    <row r="168" s="2" customFormat="1">
      <c r="A168" s="35"/>
      <c r="B168" s="36"/>
      <c r="C168" s="37"/>
      <c r="D168" s="200" t="s">
        <v>147</v>
      </c>
      <c r="E168" s="37"/>
      <c r="F168" s="205" t="s">
        <v>214</v>
      </c>
      <c r="G168" s="37"/>
      <c r="H168" s="37"/>
      <c r="I168" s="202"/>
      <c r="J168" s="37"/>
      <c r="K168" s="37"/>
      <c r="L168" s="41"/>
      <c r="M168" s="203"/>
      <c r="N168" s="20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147</v>
      </c>
      <c r="AU168" s="14" t="s">
        <v>85</v>
      </c>
    </row>
    <row r="169" s="2" customFormat="1" ht="24.15" customHeight="1">
      <c r="A169" s="35"/>
      <c r="B169" s="36"/>
      <c r="C169" s="187" t="s">
        <v>215</v>
      </c>
      <c r="D169" s="187" t="s">
        <v>125</v>
      </c>
      <c r="E169" s="188" t="s">
        <v>216</v>
      </c>
      <c r="F169" s="189" t="s">
        <v>217</v>
      </c>
      <c r="G169" s="190" t="s">
        <v>128</v>
      </c>
      <c r="H169" s="191">
        <v>1</v>
      </c>
      <c r="I169" s="192"/>
      <c r="J169" s="193">
        <f>ROUND(I169*H169,2)</f>
        <v>0</v>
      </c>
      <c r="K169" s="189" t="s">
        <v>129</v>
      </c>
      <c r="L169" s="41"/>
      <c r="M169" s="194" t="s">
        <v>1</v>
      </c>
      <c r="N169" s="195" t="s">
        <v>40</v>
      </c>
      <c r="O169" s="8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218</v>
      </c>
      <c r="AT169" s="198" t="s">
        <v>125</v>
      </c>
      <c r="AU169" s="198" t="s">
        <v>85</v>
      </c>
      <c r="AY169" s="14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4" t="s">
        <v>83</v>
      </c>
      <c r="BK169" s="199">
        <f>ROUND(I169*H169,2)</f>
        <v>0</v>
      </c>
      <c r="BL169" s="14" t="s">
        <v>218</v>
      </c>
      <c r="BM169" s="198" t="s">
        <v>342</v>
      </c>
    </row>
    <row r="170" s="2" customFormat="1">
      <c r="A170" s="35"/>
      <c r="B170" s="36"/>
      <c r="C170" s="37"/>
      <c r="D170" s="200" t="s">
        <v>133</v>
      </c>
      <c r="E170" s="37"/>
      <c r="F170" s="201" t="s">
        <v>217</v>
      </c>
      <c r="G170" s="37"/>
      <c r="H170" s="37"/>
      <c r="I170" s="202"/>
      <c r="J170" s="37"/>
      <c r="K170" s="37"/>
      <c r="L170" s="41"/>
      <c r="M170" s="203"/>
      <c r="N170" s="20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133</v>
      </c>
      <c r="AU170" s="14" t="s">
        <v>85</v>
      </c>
    </row>
    <row r="171" s="2" customFormat="1" ht="24.15" customHeight="1">
      <c r="A171" s="35"/>
      <c r="B171" s="36"/>
      <c r="C171" s="187" t="s">
        <v>220</v>
      </c>
      <c r="D171" s="187" t="s">
        <v>125</v>
      </c>
      <c r="E171" s="188" t="s">
        <v>221</v>
      </c>
      <c r="F171" s="189" t="s">
        <v>222</v>
      </c>
      <c r="G171" s="190" t="s">
        <v>128</v>
      </c>
      <c r="H171" s="191">
        <v>1</v>
      </c>
      <c r="I171" s="192"/>
      <c r="J171" s="193">
        <f>ROUND(I171*H171,2)</f>
        <v>0</v>
      </c>
      <c r="K171" s="189" t="s">
        <v>129</v>
      </c>
      <c r="L171" s="41"/>
      <c r="M171" s="194" t="s">
        <v>1</v>
      </c>
      <c r="N171" s="195" t="s">
        <v>40</v>
      </c>
      <c r="O171" s="8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130</v>
      </c>
      <c r="AT171" s="198" t="s">
        <v>125</v>
      </c>
      <c r="AU171" s="198" t="s">
        <v>85</v>
      </c>
      <c r="AY171" s="14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4" t="s">
        <v>83</v>
      </c>
      <c r="BK171" s="199">
        <f>ROUND(I171*H171,2)</f>
        <v>0</v>
      </c>
      <c r="BL171" s="14" t="s">
        <v>130</v>
      </c>
      <c r="BM171" s="198" t="s">
        <v>343</v>
      </c>
    </row>
    <row r="172" s="2" customFormat="1">
      <c r="A172" s="35"/>
      <c r="B172" s="36"/>
      <c r="C172" s="37"/>
      <c r="D172" s="200" t="s">
        <v>133</v>
      </c>
      <c r="E172" s="37"/>
      <c r="F172" s="201" t="s">
        <v>222</v>
      </c>
      <c r="G172" s="37"/>
      <c r="H172" s="37"/>
      <c r="I172" s="202"/>
      <c r="J172" s="37"/>
      <c r="K172" s="37"/>
      <c r="L172" s="41"/>
      <c r="M172" s="203"/>
      <c r="N172" s="204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133</v>
      </c>
      <c r="AU172" s="14" t="s">
        <v>85</v>
      </c>
    </row>
    <row r="173" s="2" customFormat="1" ht="16.5" customHeight="1">
      <c r="A173" s="35"/>
      <c r="B173" s="36"/>
      <c r="C173" s="187" t="s">
        <v>224</v>
      </c>
      <c r="D173" s="187" t="s">
        <v>125</v>
      </c>
      <c r="E173" s="188" t="s">
        <v>225</v>
      </c>
      <c r="F173" s="189" t="s">
        <v>226</v>
      </c>
      <c r="G173" s="190" t="s">
        <v>128</v>
      </c>
      <c r="H173" s="191">
        <v>1</v>
      </c>
      <c r="I173" s="192"/>
      <c r="J173" s="193">
        <f>ROUND(I173*H173,2)</f>
        <v>0</v>
      </c>
      <c r="K173" s="189" t="s">
        <v>129</v>
      </c>
      <c r="L173" s="41"/>
      <c r="M173" s="194" t="s">
        <v>1</v>
      </c>
      <c r="N173" s="195" t="s">
        <v>40</v>
      </c>
      <c r="O173" s="8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130</v>
      </c>
      <c r="AT173" s="198" t="s">
        <v>125</v>
      </c>
      <c r="AU173" s="198" t="s">
        <v>85</v>
      </c>
      <c r="AY173" s="14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4" t="s">
        <v>83</v>
      </c>
      <c r="BK173" s="199">
        <f>ROUND(I173*H173,2)</f>
        <v>0</v>
      </c>
      <c r="BL173" s="14" t="s">
        <v>130</v>
      </c>
      <c r="BM173" s="198" t="s">
        <v>344</v>
      </c>
    </row>
    <row r="174" s="2" customFormat="1">
      <c r="A174" s="35"/>
      <c r="B174" s="36"/>
      <c r="C174" s="37"/>
      <c r="D174" s="200" t="s">
        <v>133</v>
      </c>
      <c r="E174" s="37"/>
      <c r="F174" s="201" t="s">
        <v>226</v>
      </c>
      <c r="G174" s="37"/>
      <c r="H174" s="37"/>
      <c r="I174" s="202"/>
      <c r="J174" s="37"/>
      <c r="K174" s="37"/>
      <c r="L174" s="41"/>
      <c r="M174" s="203"/>
      <c r="N174" s="20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133</v>
      </c>
      <c r="AU174" s="14" t="s">
        <v>85</v>
      </c>
    </row>
    <row r="175" s="2" customFormat="1" ht="24.15" customHeight="1">
      <c r="A175" s="35"/>
      <c r="B175" s="36"/>
      <c r="C175" s="187" t="s">
        <v>228</v>
      </c>
      <c r="D175" s="187" t="s">
        <v>125</v>
      </c>
      <c r="E175" s="188" t="s">
        <v>229</v>
      </c>
      <c r="F175" s="189" t="s">
        <v>230</v>
      </c>
      <c r="G175" s="190" t="s">
        <v>128</v>
      </c>
      <c r="H175" s="191">
        <v>1</v>
      </c>
      <c r="I175" s="192"/>
      <c r="J175" s="193">
        <f>ROUND(I175*H175,2)</f>
        <v>0</v>
      </c>
      <c r="K175" s="189" t="s">
        <v>129</v>
      </c>
      <c r="L175" s="41"/>
      <c r="M175" s="194" t="s">
        <v>1</v>
      </c>
      <c r="N175" s="195" t="s">
        <v>40</v>
      </c>
      <c r="O175" s="8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218</v>
      </c>
      <c r="AT175" s="198" t="s">
        <v>125</v>
      </c>
      <c r="AU175" s="198" t="s">
        <v>85</v>
      </c>
      <c r="AY175" s="14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4" t="s">
        <v>83</v>
      </c>
      <c r="BK175" s="199">
        <f>ROUND(I175*H175,2)</f>
        <v>0</v>
      </c>
      <c r="BL175" s="14" t="s">
        <v>218</v>
      </c>
      <c r="BM175" s="198" t="s">
        <v>345</v>
      </c>
    </row>
    <row r="176" s="2" customFormat="1">
      <c r="A176" s="35"/>
      <c r="B176" s="36"/>
      <c r="C176" s="37"/>
      <c r="D176" s="200" t="s">
        <v>133</v>
      </c>
      <c r="E176" s="37"/>
      <c r="F176" s="201" t="s">
        <v>230</v>
      </c>
      <c r="G176" s="37"/>
      <c r="H176" s="37"/>
      <c r="I176" s="202"/>
      <c r="J176" s="37"/>
      <c r="K176" s="37"/>
      <c r="L176" s="41"/>
      <c r="M176" s="203"/>
      <c r="N176" s="204"/>
      <c r="O176" s="88"/>
      <c r="P176" s="88"/>
      <c r="Q176" s="88"/>
      <c r="R176" s="88"/>
      <c r="S176" s="88"/>
      <c r="T176" s="8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133</v>
      </c>
      <c r="AU176" s="14" t="s">
        <v>85</v>
      </c>
    </row>
    <row r="177" s="2" customFormat="1" ht="16.5" customHeight="1">
      <c r="A177" s="35"/>
      <c r="B177" s="36"/>
      <c r="C177" s="187" t="s">
        <v>232</v>
      </c>
      <c r="D177" s="187" t="s">
        <v>125</v>
      </c>
      <c r="E177" s="188" t="s">
        <v>233</v>
      </c>
      <c r="F177" s="189" t="s">
        <v>234</v>
      </c>
      <c r="G177" s="190" t="s">
        <v>128</v>
      </c>
      <c r="H177" s="191">
        <v>1</v>
      </c>
      <c r="I177" s="192"/>
      <c r="J177" s="193">
        <f>ROUND(I177*H177,2)</f>
        <v>0</v>
      </c>
      <c r="K177" s="189" t="s">
        <v>129</v>
      </c>
      <c r="L177" s="41"/>
      <c r="M177" s="194" t="s">
        <v>1</v>
      </c>
      <c r="N177" s="195" t="s">
        <v>40</v>
      </c>
      <c r="O177" s="8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218</v>
      </c>
      <c r="AT177" s="198" t="s">
        <v>125</v>
      </c>
      <c r="AU177" s="198" t="s">
        <v>85</v>
      </c>
      <c r="AY177" s="14" t="s">
        <v>131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4" t="s">
        <v>83</v>
      </c>
      <c r="BK177" s="199">
        <f>ROUND(I177*H177,2)</f>
        <v>0</v>
      </c>
      <c r="BL177" s="14" t="s">
        <v>218</v>
      </c>
      <c r="BM177" s="198" t="s">
        <v>346</v>
      </c>
    </row>
    <row r="178" s="2" customFormat="1">
      <c r="A178" s="35"/>
      <c r="B178" s="36"/>
      <c r="C178" s="37"/>
      <c r="D178" s="200" t="s">
        <v>133</v>
      </c>
      <c r="E178" s="37"/>
      <c r="F178" s="201" t="s">
        <v>234</v>
      </c>
      <c r="G178" s="37"/>
      <c r="H178" s="37"/>
      <c r="I178" s="202"/>
      <c r="J178" s="37"/>
      <c r="K178" s="37"/>
      <c r="L178" s="41"/>
      <c r="M178" s="203"/>
      <c r="N178" s="204"/>
      <c r="O178" s="88"/>
      <c r="P178" s="88"/>
      <c r="Q178" s="88"/>
      <c r="R178" s="88"/>
      <c r="S178" s="88"/>
      <c r="T178" s="89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4" t="s">
        <v>133</v>
      </c>
      <c r="AU178" s="14" t="s">
        <v>85</v>
      </c>
    </row>
    <row r="179" s="2" customFormat="1" ht="16.5" customHeight="1">
      <c r="A179" s="35"/>
      <c r="B179" s="36"/>
      <c r="C179" s="187" t="s">
        <v>236</v>
      </c>
      <c r="D179" s="187" t="s">
        <v>125</v>
      </c>
      <c r="E179" s="188" t="s">
        <v>237</v>
      </c>
      <c r="F179" s="189" t="s">
        <v>238</v>
      </c>
      <c r="G179" s="190" t="s">
        <v>128</v>
      </c>
      <c r="H179" s="191">
        <v>1</v>
      </c>
      <c r="I179" s="192"/>
      <c r="J179" s="193">
        <f>ROUND(I179*H179,2)</f>
        <v>0</v>
      </c>
      <c r="K179" s="189" t="s">
        <v>129</v>
      </c>
      <c r="L179" s="41"/>
      <c r="M179" s="194" t="s">
        <v>1</v>
      </c>
      <c r="N179" s="195" t="s">
        <v>40</v>
      </c>
      <c r="O179" s="8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218</v>
      </c>
      <c r="AT179" s="198" t="s">
        <v>125</v>
      </c>
      <c r="AU179" s="198" t="s">
        <v>85</v>
      </c>
      <c r="AY179" s="14" t="s">
        <v>131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4" t="s">
        <v>83</v>
      </c>
      <c r="BK179" s="199">
        <f>ROUND(I179*H179,2)</f>
        <v>0</v>
      </c>
      <c r="BL179" s="14" t="s">
        <v>218</v>
      </c>
      <c r="BM179" s="198" t="s">
        <v>347</v>
      </c>
    </row>
    <row r="180" s="2" customFormat="1">
      <c r="A180" s="35"/>
      <c r="B180" s="36"/>
      <c r="C180" s="37"/>
      <c r="D180" s="200" t="s">
        <v>133</v>
      </c>
      <c r="E180" s="37"/>
      <c r="F180" s="201" t="s">
        <v>238</v>
      </c>
      <c r="G180" s="37"/>
      <c r="H180" s="37"/>
      <c r="I180" s="202"/>
      <c r="J180" s="37"/>
      <c r="K180" s="37"/>
      <c r="L180" s="41"/>
      <c r="M180" s="206"/>
      <c r="N180" s="207"/>
      <c r="O180" s="208"/>
      <c r="P180" s="208"/>
      <c r="Q180" s="208"/>
      <c r="R180" s="208"/>
      <c r="S180" s="208"/>
      <c r="T180" s="209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4" t="s">
        <v>133</v>
      </c>
      <c r="AU180" s="14" t="s">
        <v>85</v>
      </c>
    </row>
    <row r="181" s="2" customFormat="1" ht="6.96" customHeight="1">
      <c r="A181" s="35"/>
      <c r="B181" s="63"/>
      <c r="C181" s="64"/>
      <c r="D181" s="64"/>
      <c r="E181" s="64"/>
      <c r="F181" s="64"/>
      <c r="G181" s="64"/>
      <c r="H181" s="64"/>
      <c r="I181" s="64"/>
      <c r="J181" s="64"/>
      <c r="K181" s="64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/Blp7Nc+08y547eOvR3IJ89lJ6S7MQGJk+zEz5OIIljkZ+Iud0q1OiKw/vhAzPC4CgW0qm1/mujP7Mhc1CFdoA==" hashValue="Ka9yFbZ9oO8lr5B8YbOTqY+vTq8cwy1SIK98u0RwoHhs5bExy4qDOH5XiWzWVeoPQj15EEswaI1WMZJbr72w/A==" algorithmName="SHA-512" password="CC35"/>
  <autoFilter ref="C117:K18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348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ROUND((SUM(BE116:BE176)),  2)</f>
        <v>0</v>
      </c>
      <c r="G33" s="35"/>
      <c r="H33" s="35"/>
      <c r="I33" s="152">
        <v>0.20999999999999999</v>
      </c>
      <c r="J33" s="151">
        <f>ROUND(((SUM(BE116:BE176))*I33),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ROUND((SUM(BF116:BF176)),  2)</f>
        <v>0</v>
      </c>
      <c r="G34" s="35"/>
      <c r="H34" s="35"/>
      <c r="I34" s="152">
        <v>0.12</v>
      </c>
      <c r="J34" s="151">
        <f>ROUND(((SUM(BF116:BF176))*I34),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ROUND((SUM(BG116:BG176)),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ROUND((SUM(BH116:BH176)),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ROUND((SUM(BI116:BI176)),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08 - Napajedla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08 - Napajedla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SUM(P117:P176)</f>
        <v>0</v>
      </c>
      <c r="Q116" s="101"/>
      <c r="R116" s="184">
        <f>SUM(R117:R176)</f>
        <v>0</v>
      </c>
      <c r="S116" s="101"/>
      <c r="T116" s="185">
        <f>SUM(T117:T176)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SUM(BK117:BK176)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1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349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150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350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4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351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30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352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37.8" customHeight="1">
      <c r="A126" s="35"/>
      <c r="B126" s="36"/>
      <c r="C126" s="187" t="s">
        <v>245</v>
      </c>
      <c r="D126" s="187" t="s">
        <v>125</v>
      </c>
      <c r="E126" s="188" t="s">
        <v>246</v>
      </c>
      <c r="F126" s="189" t="s">
        <v>247</v>
      </c>
      <c r="G126" s="190" t="s">
        <v>192</v>
      </c>
      <c r="H126" s="191">
        <v>5</v>
      </c>
      <c r="I126" s="192"/>
      <c r="J126" s="193">
        <f>ROUND(I126*H126,2)</f>
        <v>0</v>
      </c>
      <c r="K126" s="189" t="s">
        <v>129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353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247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148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24.15" customHeight="1">
      <c r="A129" s="35"/>
      <c r="B129" s="36"/>
      <c r="C129" s="187" t="s">
        <v>284</v>
      </c>
      <c r="D129" s="187" t="s">
        <v>125</v>
      </c>
      <c r="E129" s="188" t="s">
        <v>285</v>
      </c>
      <c r="F129" s="189" t="s">
        <v>286</v>
      </c>
      <c r="G129" s="190" t="s">
        <v>152</v>
      </c>
      <c r="H129" s="191">
        <v>1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354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286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>
      <c r="A131" s="35"/>
      <c r="B131" s="36"/>
      <c r="C131" s="37"/>
      <c r="D131" s="200" t="s">
        <v>147</v>
      </c>
      <c r="E131" s="37"/>
      <c r="F131" s="205" t="s">
        <v>154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147</v>
      </c>
      <c r="AU131" s="14" t="s">
        <v>75</v>
      </c>
    </row>
    <row r="132" s="2" customFormat="1" ht="16.5" customHeight="1">
      <c r="A132" s="35"/>
      <c r="B132" s="36"/>
      <c r="C132" s="187" t="s">
        <v>155</v>
      </c>
      <c r="D132" s="187" t="s">
        <v>125</v>
      </c>
      <c r="E132" s="188" t="s">
        <v>156</v>
      </c>
      <c r="F132" s="189" t="s">
        <v>157</v>
      </c>
      <c r="G132" s="190" t="s">
        <v>152</v>
      </c>
      <c r="H132" s="191">
        <v>2</v>
      </c>
      <c r="I132" s="192"/>
      <c r="J132" s="193">
        <f>ROUND(I132*H132,2)</f>
        <v>0</v>
      </c>
      <c r="K132" s="189" t="s">
        <v>1</v>
      </c>
      <c r="L132" s="41"/>
      <c r="M132" s="194" t="s">
        <v>1</v>
      </c>
      <c r="N132" s="195" t="s">
        <v>40</v>
      </c>
      <c r="O132" s="8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130</v>
      </c>
      <c r="AT132" s="198" t="s">
        <v>125</v>
      </c>
      <c r="AU132" s="198" t="s">
        <v>75</v>
      </c>
      <c r="AY132" s="14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4" t="s">
        <v>83</v>
      </c>
      <c r="BK132" s="199">
        <f>ROUND(I132*H132,2)</f>
        <v>0</v>
      </c>
      <c r="BL132" s="14" t="s">
        <v>130</v>
      </c>
      <c r="BM132" s="198" t="s">
        <v>355</v>
      </c>
    </row>
    <row r="133" s="2" customFormat="1">
      <c r="A133" s="35"/>
      <c r="B133" s="36"/>
      <c r="C133" s="37"/>
      <c r="D133" s="200" t="s">
        <v>133</v>
      </c>
      <c r="E133" s="37"/>
      <c r="F133" s="201" t="s">
        <v>157</v>
      </c>
      <c r="G133" s="37"/>
      <c r="H133" s="37"/>
      <c r="I133" s="202"/>
      <c r="J133" s="37"/>
      <c r="K133" s="37"/>
      <c r="L133" s="41"/>
      <c r="M133" s="203"/>
      <c r="N133" s="20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133</v>
      </c>
      <c r="AU133" s="14" t="s">
        <v>75</v>
      </c>
    </row>
    <row r="134" s="2" customFormat="1" ht="33" customHeight="1">
      <c r="A134" s="35"/>
      <c r="B134" s="36"/>
      <c r="C134" s="187" t="s">
        <v>159</v>
      </c>
      <c r="D134" s="187" t="s">
        <v>125</v>
      </c>
      <c r="E134" s="188" t="s">
        <v>160</v>
      </c>
      <c r="F134" s="189" t="s">
        <v>161</v>
      </c>
      <c r="G134" s="190" t="s">
        <v>152</v>
      </c>
      <c r="H134" s="191">
        <v>4</v>
      </c>
      <c r="I134" s="192"/>
      <c r="J134" s="193">
        <f>ROUND(I134*H134,2)</f>
        <v>0</v>
      </c>
      <c r="K134" s="189" t="s">
        <v>129</v>
      </c>
      <c r="L134" s="41"/>
      <c r="M134" s="194" t="s">
        <v>1</v>
      </c>
      <c r="N134" s="195" t="s">
        <v>40</v>
      </c>
      <c r="O134" s="8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130</v>
      </c>
      <c r="AT134" s="198" t="s">
        <v>125</v>
      </c>
      <c r="AU134" s="198" t="s">
        <v>75</v>
      </c>
      <c r="AY134" s="14" t="s">
        <v>131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4" t="s">
        <v>83</v>
      </c>
      <c r="BK134" s="199">
        <f>ROUND(I134*H134,2)</f>
        <v>0</v>
      </c>
      <c r="BL134" s="14" t="s">
        <v>130</v>
      </c>
      <c r="BM134" s="198" t="s">
        <v>356</v>
      </c>
    </row>
    <row r="135" s="2" customFormat="1">
      <c r="A135" s="35"/>
      <c r="B135" s="36"/>
      <c r="C135" s="37"/>
      <c r="D135" s="200" t="s">
        <v>133</v>
      </c>
      <c r="E135" s="37"/>
      <c r="F135" s="201" t="s">
        <v>161</v>
      </c>
      <c r="G135" s="37"/>
      <c r="H135" s="37"/>
      <c r="I135" s="202"/>
      <c r="J135" s="37"/>
      <c r="K135" s="37"/>
      <c r="L135" s="41"/>
      <c r="M135" s="203"/>
      <c r="N135" s="20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133</v>
      </c>
      <c r="AU135" s="14" t="s">
        <v>75</v>
      </c>
    </row>
    <row r="136" s="2" customFormat="1" ht="16.5" customHeight="1">
      <c r="A136" s="35"/>
      <c r="B136" s="36"/>
      <c r="C136" s="187" t="s">
        <v>101</v>
      </c>
      <c r="D136" s="187" t="s">
        <v>125</v>
      </c>
      <c r="E136" s="188" t="s">
        <v>163</v>
      </c>
      <c r="F136" s="189" t="s">
        <v>164</v>
      </c>
      <c r="G136" s="190" t="s">
        <v>152</v>
      </c>
      <c r="H136" s="191">
        <v>2</v>
      </c>
      <c r="I136" s="192"/>
      <c r="J136" s="193">
        <f>ROUND(I136*H136,2)</f>
        <v>0</v>
      </c>
      <c r="K136" s="189" t="s">
        <v>129</v>
      </c>
      <c r="L136" s="41"/>
      <c r="M136" s="194" t="s">
        <v>1</v>
      </c>
      <c r="N136" s="195" t="s">
        <v>40</v>
      </c>
      <c r="O136" s="8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130</v>
      </c>
      <c r="AT136" s="198" t="s">
        <v>125</v>
      </c>
      <c r="AU136" s="198" t="s">
        <v>75</v>
      </c>
      <c r="AY136" s="14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4" t="s">
        <v>83</v>
      </c>
      <c r="BK136" s="199">
        <f>ROUND(I136*H136,2)</f>
        <v>0</v>
      </c>
      <c r="BL136" s="14" t="s">
        <v>130</v>
      </c>
      <c r="BM136" s="198" t="s">
        <v>357</v>
      </c>
    </row>
    <row r="137" s="2" customFormat="1">
      <c r="A137" s="35"/>
      <c r="B137" s="36"/>
      <c r="C137" s="37"/>
      <c r="D137" s="200" t="s">
        <v>133</v>
      </c>
      <c r="E137" s="37"/>
      <c r="F137" s="201" t="s">
        <v>164</v>
      </c>
      <c r="G137" s="37"/>
      <c r="H137" s="37"/>
      <c r="I137" s="202"/>
      <c r="J137" s="37"/>
      <c r="K137" s="37"/>
      <c r="L137" s="41"/>
      <c r="M137" s="203"/>
      <c r="N137" s="20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133</v>
      </c>
      <c r="AU137" s="14" t="s">
        <v>75</v>
      </c>
    </row>
    <row r="138" s="2" customFormat="1" ht="37.8" customHeight="1">
      <c r="A138" s="35"/>
      <c r="B138" s="36"/>
      <c r="C138" s="187" t="s">
        <v>166</v>
      </c>
      <c r="D138" s="187" t="s">
        <v>125</v>
      </c>
      <c r="E138" s="188" t="s">
        <v>167</v>
      </c>
      <c r="F138" s="189" t="s">
        <v>168</v>
      </c>
      <c r="G138" s="190" t="s">
        <v>152</v>
      </c>
      <c r="H138" s="191">
        <v>1</v>
      </c>
      <c r="I138" s="192"/>
      <c r="J138" s="193">
        <f>ROUND(I138*H138,2)</f>
        <v>0</v>
      </c>
      <c r="K138" s="189" t="s">
        <v>129</v>
      </c>
      <c r="L138" s="41"/>
      <c r="M138" s="194" t="s">
        <v>1</v>
      </c>
      <c r="N138" s="195" t="s">
        <v>40</v>
      </c>
      <c r="O138" s="8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130</v>
      </c>
      <c r="AT138" s="198" t="s">
        <v>125</v>
      </c>
      <c r="AU138" s="198" t="s">
        <v>75</v>
      </c>
      <c r="AY138" s="14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4" t="s">
        <v>83</v>
      </c>
      <c r="BK138" s="199">
        <f>ROUND(I138*H138,2)</f>
        <v>0</v>
      </c>
      <c r="BL138" s="14" t="s">
        <v>130</v>
      </c>
      <c r="BM138" s="198" t="s">
        <v>358</v>
      </c>
    </row>
    <row r="139" s="2" customFormat="1">
      <c r="A139" s="35"/>
      <c r="B139" s="36"/>
      <c r="C139" s="37"/>
      <c r="D139" s="200" t="s">
        <v>133</v>
      </c>
      <c r="E139" s="37"/>
      <c r="F139" s="201" t="s">
        <v>168</v>
      </c>
      <c r="G139" s="37"/>
      <c r="H139" s="37"/>
      <c r="I139" s="202"/>
      <c r="J139" s="37"/>
      <c r="K139" s="37"/>
      <c r="L139" s="41"/>
      <c r="M139" s="203"/>
      <c r="N139" s="20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133</v>
      </c>
      <c r="AU139" s="14" t="s">
        <v>75</v>
      </c>
    </row>
    <row r="140" s="2" customFormat="1" ht="21.75" customHeight="1">
      <c r="A140" s="35"/>
      <c r="B140" s="36"/>
      <c r="C140" s="187" t="s">
        <v>8</v>
      </c>
      <c r="D140" s="187" t="s">
        <v>125</v>
      </c>
      <c r="E140" s="188" t="s">
        <v>254</v>
      </c>
      <c r="F140" s="189" t="s">
        <v>255</v>
      </c>
      <c r="G140" s="190" t="s">
        <v>152</v>
      </c>
      <c r="H140" s="191">
        <v>1</v>
      </c>
      <c r="I140" s="192"/>
      <c r="J140" s="193">
        <f>ROUND(I140*H140,2)</f>
        <v>0</v>
      </c>
      <c r="K140" s="189" t="s">
        <v>129</v>
      </c>
      <c r="L140" s="41"/>
      <c r="M140" s="194" t="s">
        <v>1</v>
      </c>
      <c r="N140" s="195" t="s">
        <v>40</v>
      </c>
      <c r="O140" s="8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130</v>
      </c>
      <c r="AT140" s="198" t="s">
        <v>125</v>
      </c>
      <c r="AU140" s="198" t="s">
        <v>75</v>
      </c>
      <c r="AY140" s="14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4" t="s">
        <v>83</v>
      </c>
      <c r="BK140" s="199">
        <f>ROUND(I140*H140,2)</f>
        <v>0</v>
      </c>
      <c r="BL140" s="14" t="s">
        <v>130</v>
      </c>
      <c r="BM140" s="198" t="s">
        <v>359</v>
      </c>
    </row>
    <row r="141" s="2" customFormat="1">
      <c r="A141" s="35"/>
      <c r="B141" s="36"/>
      <c r="C141" s="37"/>
      <c r="D141" s="200" t="s">
        <v>133</v>
      </c>
      <c r="E141" s="37"/>
      <c r="F141" s="201" t="s">
        <v>255</v>
      </c>
      <c r="G141" s="37"/>
      <c r="H141" s="37"/>
      <c r="I141" s="202"/>
      <c r="J141" s="37"/>
      <c r="K141" s="37"/>
      <c r="L141" s="41"/>
      <c r="M141" s="203"/>
      <c r="N141" s="20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133</v>
      </c>
      <c r="AU141" s="14" t="s">
        <v>75</v>
      </c>
    </row>
    <row r="142" s="2" customFormat="1" ht="24.15" customHeight="1">
      <c r="A142" s="35"/>
      <c r="B142" s="36"/>
      <c r="C142" s="187" t="s">
        <v>174</v>
      </c>
      <c r="D142" s="187" t="s">
        <v>125</v>
      </c>
      <c r="E142" s="188" t="s">
        <v>175</v>
      </c>
      <c r="F142" s="189" t="s">
        <v>176</v>
      </c>
      <c r="G142" s="190" t="s">
        <v>152</v>
      </c>
      <c r="H142" s="191">
        <v>3</v>
      </c>
      <c r="I142" s="192"/>
      <c r="J142" s="193">
        <f>ROUND(I142*H142,2)</f>
        <v>0</v>
      </c>
      <c r="K142" s="189" t="s">
        <v>129</v>
      </c>
      <c r="L142" s="41"/>
      <c r="M142" s="194" t="s">
        <v>1</v>
      </c>
      <c r="N142" s="195" t="s">
        <v>40</v>
      </c>
      <c r="O142" s="8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130</v>
      </c>
      <c r="AT142" s="198" t="s">
        <v>125</v>
      </c>
      <c r="AU142" s="198" t="s">
        <v>75</v>
      </c>
      <c r="AY142" s="14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4" t="s">
        <v>83</v>
      </c>
      <c r="BK142" s="199">
        <f>ROUND(I142*H142,2)</f>
        <v>0</v>
      </c>
      <c r="BL142" s="14" t="s">
        <v>130</v>
      </c>
      <c r="BM142" s="198" t="s">
        <v>360</v>
      </c>
    </row>
    <row r="143" s="2" customFormat="1">
      <c r="A143" s="35"/>
      <c r="B143" s="36"/>
      <c r="C143" s="37"/>
      <c r="D143" s="200" t="s">
        <v>133</v>
      </c>
      <c r="E143" s="37"/>
      <c r="F143" s="201" t="s">
        <v>176</v>
      </c>
      <c r="G143" s="37"/>
      <c r="H143" s="37"/>
      <c r="I143" s="202"/>
      <c r="J143" s="37"/>
      <c r="K143" s="37"/>
      <c r="L143" s="41"/>
      <c r="M143" s="203"/>
      <c r="N143" s="204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133</v>
      </c>
      <c r="AU143" s="14" t="s">
        <v>75</v>
      </c>
    </row>
    <row r="144" s="2" customFormat="1" ht="24.15" customHeight="1">
      <c r="A144" s="35"/>
      <c r="B144" s="36"/>
      <c r="C144" s="187" t="s">
        <v>259</v>
      </c>
      <c r="D144" s="187" t="s">
        <v>125</v>
      </c>
      <c r="E144" s="188" t="s">
        <v>260</v>
      </c>
      <c r="F144" s="189" t="s">
        <v>261</v>
      </c>
      <c r="G144" s="190" t="s">
        <v>152</v>
      </c>
      <c r="H144" s="191">
        <v>1</v>
      </c>
      <c r="I144" s="192"/>
      <c r="J144" s="193">
        <f>ROUND(I144*H144,2)</f>
        <v>0</v>
      </c>
      <c r="K144" s="189" t="s">
        <v>129</v>
      </c>
      <c r="L144" s="41"/>
      <c r="M144" s="194" t="s">
        <v>1</v>
      </c>
      <c r="N144" s="195" t="s">
        <v>40</v>
      </c>
      <c r="O144" s="8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130</v>
      </c>
      <c r="AT144" s="198" t="s">
        <v>125</v>
      </c>
      <c r="AU144" s="198" t="s">
        <v>75</v>
      </c>
      <c r="AY144" s="14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4" t="s">
        <v>83</v>
      </c>
      <c r="BK144" s="199">
        <f>ROUND(I144*H144,2)</f>
        <v>0</v>
      </c>
      <c r="BL144" s="14" t="s">
        <v>130</v>
      </c>
      <c r="BM144" s="198" t="s">
        <v>361</v>
      </c>
    </row>
    <row r="145" s="2" customFormat="1">
      <c r="A145" s="35"/>
      <c r="B145" s="36"/>
      <c r="C145" s="37"/>
      <c r="D145" s="200" t="s">
        <v>133</v>
      </c>
      <c r="E145" s="37"/>
      <c r="F145" s="201" t="s">
        <v>261</v>
      </c>
      <c r="G145" s="37"/>
      <c r="H145" s="37"/>
      <c r="I145" s="202"/>
      <c r="J145" s="37"/>
      <c r="K145" s="37"/>
      <c r="L145" s="41"/>
      <c r="M145" s="203"/>
      <c r="N145" s="20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133</v>
      </c>
      <c r="AU145" s="14" t="s">
        <v>75</v>
      </c>
    </row>
    <row r="146" s="2" customFormat="1" ht="24.15" customHeight="1">
      <c r="A146" s="35"/>
      <c r="B146" s="36"/>
      <c r="C146" s="187" t="s">
        <v>178</v>
      </c>
      <c r="D146" s="187" t="s">
        <v>125</v>
      </c>
      <c r="E146" s="188" t="s">
        <v>179</v>
      </c>
      <c r="F146" s="189" t="s">
        <v>180</v>
      </c>
      <c r="G146" s="190" t="s">
        <v>152</v>
      </c>
      <c r="H146" s="191">
        <v>1</v>
      </c>
      <c r="I146" s="192"/>
      <c r="J146" s="193">
        <f>ROUND(I146*H146,2)</f>
        <v>0</v>
      </c>
      <c r="K146" s="189" t="s">
        <v>129</v>
      </c>
      <c r="L146" s="41"/>
      <c r="M146" s="194" t="s">
        <v>1</v>
      </c>
      <c r="N146" s="195" t="s">
        <v>40</v>
      </c>
      <c r="O146" s="8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130</v>
      </c>
      <c r="AT146" s="198" t="s">
        <v>125</v>
      </c>
      <c r="AU146" s="198" t="s">
        <v>75</v>
      </c>
      <c r="AY146" s="14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4" t="s">
        <v>83</v>
      </c>
      <c r="BK146" s="199">
        <f>ROUND(I146*H146,2)</f>
        <v>0</v>
      </c>
      <c r="BL146" s="14" t="s">
        <v>130</v>
      </c>
      <c r="BM146" s="198" t="s">
        <v>362</v>
      </c>
    </row>
    <row r="147" s="2" customFormat="1">
      <c r="A147" s="35"/>
      <c r="B147" s="36"/>
      <c r="C147" s="37"/>
      <c r="D147" s="200" t="s">
        <v>133</v>
      </c>
      <c r="E147" s="37"/>
      <c r="F147" s="201" t="s">
        <v>180</v>
      </c>
      <c r="G147" s="37"/>
      <c r="H147" s="37"/>
      <c r="I147" s="202"/>
      <c r="J147" s="37"/>
      <c r="K147" s="37"/>
      <c r="L147" s="41"/>
      <c r="M147" s="203"/>
      <c r="N147" s="20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133</v>
      </c>
      <c r="AU147" s="14" t="s">
        <v>75</v>
      </c>
    </row>
    <row r="148" s="2" customFormat="1" ht="37.8" customHeight="1">
      <c r="A148" s="35"/>
      <c r="B148" s="36"/>
      <c r="C148" s="187" t="s">
        <v>130</v>
      </c>
      <c r="D148" s="187" t="s">
        <v>125</v>
      </c>
      <c r="E148" s="188" t="s">
        <v>182</v>
      </c>
      <c r="F148" s="189" t="s">
        <v>183</v>
      </c>
      <c r="G148" s="190" t="s">
        <v>152</v>
      </c>
      <c r="H148" s="191">
        <v>1</v>
      </c>
      <c r="I148" s="192"/>
      <c r="J148" s="193">
        <f>ROUND(I148*H148,2)</f>
        <v>0</v>
      </c>
      <c r="K148" s="189" t="s">
        <v>129</v>
      </c>
      <c r="L148" s="41"/>
      <c r="M148" s="194" t="s">
        <v>1</v>
      </c>
      <c r="N148" s="195" t="s">
        <v>40</v>
      </c>
      <c r="O148" s="8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130</v>
      </c>
      <c r="AT148" s="198" t="s">
        <v>125</v>
      </c>
      <c r="AU148" s="198" t="s">
        <v>75</v>
      </c>
      <c r="AY148" s="14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4" t="s">
        <v>83</v>
      </c>
      <c r="BK148" s="199">
        <f>ROUND(I148*H148,2)</f>
        <v>0</v>
      </c>
      <c r="BL148" s="14" t="s">
        <v>130</v>
      </c>
      <c r="BM148" s="198" t="s">
        <v>363</v>
      </c>
    </row>
    <row r="149" s="2" customFormat="1">
      <c r="A149" s="35"/>
      <c r="B149" s="36"/>
      <c r="C149" s="37"/>
      <c r="D149" s="200" t="s">
        <v>133</v>
      </c>
      <c r="E149" s="37"/>
      <c r="F149" s="201" t="s">
        <v>183</v>
      </c>
      <c r="G149" s="37"/>
      <c r="H149" s="37"/>
      <c r="I149" s="202"/>
      <c r="J149" s="37"/>
      <c r="K149" s="37"/>
      <c r="L149" s="41"/>
      <c r="M149" s="203"/>
      <c r="N149" s="20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133</v>
      </c>
      <c r="AU149" s="14" t="s">
        <v>75</v>
      </c>
    </row>
    <row r="150" s="2" customFormat="1" ht="49.05" customHeight="1">
      <c r="A150" s="35"/>
      <c r="B150" s="36"/>
      <c r="C150" s="187" t="s">
        <v>185</v>
      </c>
      <c r="D150" s="187" t="s">
        <v>125</v>
      </c>
      <c r="E150" s="188" t="s">
        <v>186</v>
      </c>
      <c r="F150" s="189" t="s">
        <v>187</v>
      </c>
      <c r="G150" s="190" t="s">
        <v>152</v>
      </c>
      <c r="H150" s="191">
        <v>1</v>
      </c>
      <c r="I150" s="192"/>
      <c r="J150" s="193">
        <f>ROUND(I150*H150,2)</f>
        <v>0</v>
      </c>
      <c r="K150" s="189" t="s">
        <v>129</v>
      </c>
      <c r="L150" s="41"/>
      <c r="M150" s="194" t="s">
        <v>1</v>
      </c>
      <c r="N150" s="195" t="s">
        <v>40</v>
      </c>
      <c r="O150" s="8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130</v>
      </c>
      <c r="AT150" s="198" t="s">
        <v>125</v>
      </c>
      <c r="AU150" s="198" t="s">
        <v>75</v>
      </c>
      <c r="AY150" s="14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4" t="s">
        <v>83</v>
      </c>
      <c r="BK150" s="199">
        <f>ROUND(I150*H150,2)</f>
        <v>0</v>
      </c>
      <c r="BL150" s="14" t="s">
        <v>130</v>
      </c>
      <c r="BM150" s="198" t="s">
        <v>364</v>
      </c>
    </row>
    <row r="151" s="2" customFormat="1">
      <c r="A151" s="35"/>
      <c r="B151" s="36"/>
      <c r="C151" s="37"/>
      <c r="D151" s="200" t="s">
        <v>133</v>
      </c>
      <c r="E151" s="37"/>
      <c r="F151" s="201" t="s">
        <v>187</v>
      </c>
      <c r="G151" s="37"/>
      <c r="H151" s="37"/>
      <c r="I151" s="202"/>
      <c r="J151" s="37"/>
      <c r="K151" s="37"/>
      <c r="L151" s="41"/>
      <c r="M151" s="203"/>
      <c r="N151" s="20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133</v>
      </c>
      <c r="AU151" s="14" t="s">
        <v>75</v>
      </c>
    </row>
    <row r="152" s="2" customFormat="1" ht="24.15" customHeight="1">
      <c r="A152" s="35"/>
      <c r="B152" s="36"/>
      <c r="C152" s="187" t="s">
        <v>189</v>
      </c>
      <c r="D152" s="187" t="s">
        <v>125</v>
      </c>
      <c r="E152" s="188" t="s">
        <v>190</v>
      </c>
      <c r="F152" s="189" t="s">
        <v>191</v>
      </c>
      <c r="G152" s="190" t="s">
        <v>192</v>
      </c>
      <c r="H152" s="191">
        <v>15</v>
      </c>
      <c r="I152" s="192"/>
      <c r="J152" s="193">
        <f>ROUND(I152*H152,2)</f>
        <v>0</v>
      </c>
      <c r="K152" s="189" t="s">
        <v>129</v>
      </c>
      <c r="L152" s="41"/>
      <c r="M152" s="194" t="s">
        <v>1</v>
      </c>
      <c r="N152" s="195" t="s">
        <v>40</v>
      </c>
      <c r="O152" s="8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130</v>
      </c>
      <c r="AT152" s="198" t="s">
        <v>125</v>
      </c>
      <c r="AU152" s="198" t="s">
        <v>75</v>
      </c>
      <c r="AY152" s="14" t="s">
        <v>131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4" t="s">
        <v>83</v>
      </c>
      <c r="BK152" s="199">
        <f>ROUND(I152*H152,2)</f>
        <v>0</v>
      </c>
      <c r="BL152" s="14" t="s">
        <v>130</v>
      </c>
      <c r="BM152" s="198" t="s">
        <v>365</v>
      </c>
    </row>
    <row r="153" s="2" customFormat="1">
      <c r="A153" s="35"/>
      <c r="B153" s="36"/>
      <c r="C153" s="37"/>
      <c r="D153" s="200" t="s">
        <v>133</v>
      </c>
      <c r="E153" s="37"/>
      <c r="F153" s="201" t="s">
        <v>191</v>
      </c>
      <c r="G153" s="37"/>
      <c r="H153" s="37"/>
      <c r="I153" s="202"/>
      <c r="J153" s="37"/>
      <c r="K153" s="37"/>
      <c r="L153" s="41"/>
      <c r="M153" s="203"/>
      <c r="N153" s="20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133</v>
      </c>
      <c r="AU153" s="14" t="s">
        <v>75</v>
      </c>
    </row>
    <row r="154" s="2" customFormat="1" ht="16.5" customHeight="1">
      <c r="A154" s="35"/>
      <c r="B154" s="36"/>
      <c r="C154" s="187" t="s">
        <v>194</v>
      </c>
      <c r="D154" s="187" t="s">
        <v>125</v>
      </c>
      <c r="E154" s="188" t="s">
        <v>195</v>
      </c>
      <c r="F154" s="189" t="s">
        <v>196</v>
      </c>
      <c r="G154" s="190" t="s">
        <v>152</v>
      </c>
      <c r="H154" s="191">
        <v>1</v>
      </c>
      <c r="I154" s="192"/>
      <c r="J154" s="193">
        <f>ROUND(I154*H154,2)</f>
        <v>0</v>
      </c>
      <c r="K154" s="189" t="s">
        <v>129</v>
      </c>
      <c r="L154" s="41"/>
      <c r="M154" s="194" t="s">
        <v>1</v>
      </c>
      <c r="N154" s="195" t="s">
        <v>40</v>
      </c>
      <c r="O154" s="8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130</v>
      </c>
      <c r="AT154" s="198" t="s">
        <v>125</v>
      </c>
      <c r="AU154" s="198" t="s">
        <v>75</v>
      </c>
      <c r="AY154" s="14" t="s">
        <v>131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4" t="s">
        <v>83</v>
      </c>
      <c r="BK154" s="199">
        <f>ROUND(I154*H154,2)</f>
        <v>0</v>
      </c>
      <c r="BL154" s="14" t="s">
        <v>130</v>
      </c>
      <c r="BM154" s="198" t="s">
        <v>366</v>
      </c>
    </row>
    <row r="155" s="2" customFormat="1">
      <c r="A155" s="35"/>
      <c r="B155" s="36"/>
      <c r="C155" s="37"/>
      <c r="D155" s="200" t="s">
        <v>133</v>
      </c>
      <c r="E155" s="37"/>
      <c r="F155" s="201" t="s">
        <v>196</v>
      </c>
      <c r="G155" s="37"/>
      <c r="H155" s="37"/>
      <c r="I155" s="202"/>
      <c r="J155" s="37"/>
      <c r="K155" s="37"/>
      <c r="L155" s="41"/>
      <c r="M155" s="203"/>
      <c r="N155" s="20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133</v>
      </c>
      <c r="AU155" s="14" t="s">
        <v>75</v>
      </c>
    </row>
    <row r="156" s="2" customFormat="1" ht="16.5" customHeight="1">
      <c r="A156" s="35"/>
      <c r="B156" s="36"/>
      <c r="C156" s="187" t="s">
        <v>198</v>
      </c>
      <c r="D156" s="187" t="s">
        <v>125</v>
      </c>
      <c r="E156" s="188" t="s">
        <v>199</v>
      </c>
      <c r="F156" s="189" t="s">
        <v>200</v>
      </c>
      <c r="G156" s="190" t="s">
        <v>201</v>
      </c>
      <c r="H156" s="191">
        <v>1</v>
      </c>
      <c r="I156" s="192"/>
      <c r="J156" s="193">
        <f>ROUND(I156*H156,2)</f>
        <v>0</v>
      </c>
      <c r="K156" s="189" t="s">
        <v>129</v>
      </c>
      <c r="L156" s="41"/>
      <c r="M156" s="194" t="s">
        <v>1</v>
      </c>
      <c r="N156" s="195" t="s">
        <v>40</v>
      </c>
      <c r="O156" s="8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130</v>
      </c>
      <c r="AT156" s="198" t="s">
        <v>125</v>
      </c>
      <c r="AU156" s="198" t="s">
        <v>75</v>
      </c>
      <c r="AY156" s="14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4" t="s">
        <v>83</v>
      </c>
      <c r="BK156" s="199">
        <f>ROUND(I156*H156,2)</f>
        <v>0</v>
      </c>
      <c r="BL156" s="14" t="s">
        <v>130</v>
      </c>
      <c r="BM156" s="198" t="s">
        <v>367</v>
      </c>
    </row>
    <row r="157" s="2" customFormat="1">
      <c r="A157" s="35"/>
      <c r="B157" s="36"/>
      <c r="C157" s="37"/>
      <c r="D157" s="200" t="s">
        <v>133</v>
      </c>
      <c r="E157" s="37"/>
      <c r="F157" s="201" t="s">
        <v>200</v>
      </c>
      <c r="G157" s="37"/>
      <c r="H157" s="37"/>
      <c r="I157" s="202"/>
      <c r="J157" s="37"/>
      <c r="K157" s="37"/>
      <c r="L157" s="41"/>
      <c r="M157" s="203"/>
      <c r="N157" s="20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133</v>
      </c>
      <c r="AU157" s="14" t="s">
        <v>75</v>
      </c>
    </row>
    <row r="158" s="2" customFormat="1" ht="24.15" customHeight="1">
      <c r="A158" s="35"/>
      <c r="B158" s="36"/>
      <c r="C158" s="187" t="s">
        <v>7</v>
      </c>
      <c r="D158" s="187" t="s">
        <v>125</v>
      </c>
      <c r="E158" s="188" t="s">
        <v>203</v>
      </c>
      <c r="F158" s="189" t="s">
        <v>204</v>
      </c>
      <c r="G158" s="190" t="s">
        <v>201</v>
      </c>
      <c r="H158" s="191">
        <v>1</v>
      </c>
      <c r="I158" s="192"/>
      <c r="J158" s="193">
        <f>ROUND(I158*H158,2)</f>
        <v>0</v>
      </c>
      <c r="K158" s="189" t="s">
        <v>129</v>
      </c>
      <c r="L158" s="41"/>
      <c r="M158" s="194" t="s">
        <v>1</v>
      </c>
      <c r="N158" s="195" t="s">
        <v>40</v>
      </c>
      <c r="O158" s="8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130</v>
      </c>
      <c r="AT158" s="198" t="s">
        <v>125</v>
      </c>
      <c r="AU158" s="198" t="s">
        <v>75</v>
      </c>
      <c r="AY158" s="14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4" t="s">
        <v>83</v>
      </c>
      <c r="BK158" s="199">
        <f>ROUND(I158*H158,2)</f>
        <v>0</v>
      </c>
      <c r="BL158" s="14" t="s">
        <v>130</v>
      </c>
      <c r="BM158" s="198" t="s">
        <v>368</v>
      </c>
    </row>
    <row r="159" s="2" customFormat="1">
      <c r="A159" s="35"/>
      <c r="B159" s="36"/>
      <c r="C159" s="37"/>
      <c r="D159" s="200" t="s">
        <v>133</v>
      </c>
      <c r="E159" s="37"/>
      <c r="F159" s="201" t="s">
        <v>204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133</v>
      </c>
      <c r="AU159" s="14" t="s">
        <v>75</v>
      </c>
    </row>
    <row r="160" s="2" customFormat="1" ht="16.5" customHeight="1">
      <c r="A160" s="35"/>
      <c r="B160" s="36"/>
      <c r="C160" s="187" t="s">
        <v>206</v>
      </c>
      <c r="D160" s="187" t="s">
        <v>125</v>
      </c>
      <c r="E160" s="188" t="s">
        <v>207</v>
      </c>
      <c r="F160" s="189" t="s">
        <v>208</v>
      </c>
      <c r="G160" s="190" t="s">
        <v>152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130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130</v>
      </c>
      <c r="BM160" s="198" t="s">
        <v>369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208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210</v>
      </c>
      <c r="D162" s="187" t="s">
        <v>125</v>
      </c>
      <c r="E162" s="188" t="s">
        <v>211</v>
      </c>
      <c r="F162" s="189" t="s">
        <v>212</v>
      </c>
      <c r="G162" s="190" t="s">
        <v>152</v>
      </c>
      <c r="H162" s="191">
        <v>3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370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212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>
      <c r="A164" s="35"/>
      <c r="B164" s="36"/>
      <c r="C164" s="37"/>
      <c r="D164" s="200" t="s">
        <v>147</v>
      </c>
      <c r="E164" s="37"/>
      <c r="F164" s="205" t="s">
        <v>214</v>
      </c>
      <c r="G164" s="37"/>
      <c r="H164" s="37"/>
      <c r="I164" s="202"/>
      <c r="J164" s="37"/>
      <c r="K164" s="37"/>
      <c r="L164" s="41"/>
      <c r="M164" s="203"/>
      <c r="N164" s="20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147</v>
      </c>
      <c r="AU164" s="14" t="s">
        <v>75</v>
      </c>
    </row>
    <row r="165" s="2" customFormat="1" ht="24.15" customHeight="1">
      <c r="A165" s="35"/>
      <c r="B165" s="36"/>
      <c r="C165" s="187" t="s">
        <v>215</v>
      </c>
      <c r="D165" s="187" t="s">
        <v>125</v>
      </c>
      <c r="E165" s="188" t="s">
        <v>216</v>
      </c>
      <c r="F165" s="189" t="s">
        <v>217</v>
      </c>
      <c r="G165" s="190" t="s">
        <v>128</v>
      </c>
      <c r="H165" s="191">
        <v>1</v>
      </c>
      <c r="I165" s="192"/>
      <c r="J165" s="193">
        <f>ROUND(I165*H165,2)</f>
        <v>0</v>
      </c>
      <c r="K165" s="189" t="s">
        <v>129</v>
      </c>
      <c r="L165" s="41"/>
      <c r="M165" s="194" t="s">
        <v>1</v>
      </c>
      <c r="N165" s="195" t="s">
        <v>40</v>
      </c>
      <c r="O165" s="8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218</v>
      </c>
      <c r="AT165" s="198" t="s">
        <v>125</v>
      </c>
      <c r="AU165" s="198" t="s">
        <v>75</v>
      </c>
      <c r="AY165" s="14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4" t="s">
        <v>83</v>
      </c>
      <c r="BK165" s="199">
        <f>ROUND(I165*H165,2)</f>
        <v>0</v>
      </c>
      <c r="BL165" s="14" t="s">
        <v>218</v>
      </c>
      <c r="BM165" s="198" t="s">
        <v>371</v>
      </c>
    </row>
    <row r="166" s="2" customFormat="1">
      <c r="A166" s="35"/>
      <c r="B166" s="36"/>
      <c r="C166" s="37"/>
      <c r="D166" s="200" t="s">
        <v>133</v>
      </c>
      <c r="E166" s="37"/>
      <c r="F166" s="201" t="s">
        <v>217</v>
      </c>
      <c r="G166" s="37"/>
      <c r="H166" s="37"/>
      <c r="I166" s="202"/>
      <c r="J166" s="37"/>
      <c r="K166" s="37"/>
      <c r="L166" s="41"/>
      <c r="M166" s="203"/>
      <c r="N166" s="20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133</v>
      </c>
      <c r="AU166" s="14" t="s">
        <v>75</v>
      </c>
    </row>
    <row r="167" s="2" customFormat="1" ht="24.15" customHeight="1">
      <c r="A167" s="35"/>
      <c r="B167" s="36"/>
      <c r="C167" s="187" t="s">
        <v>220</v>
      </c>
      <c r="D167" s="187" t="s">
        <v>125</v>
      </c>
      <c r="E167" s="188" t="s">
        <v>221</v>
      </c>
      <c r="F167" s="189" t="s">
        <v>222</v>
      </c>
      <c r="G167" s="190" t="s">
        <v>128</v>
      </c>
      <c r="H167" s="191">
        <v>1</v>
      </c>
      <c r="I167" s="192"/>
      <c r="J167" s="193">
        <f>ROUND(I167*H167,2)</f>
        <v>0</v>
      </c>
      <c r="K167" s="189" t="s">
        <v>129</v>
      </c>
      <c r="L167" s="41"/>
      <c r="M167" s="194" t="s">
        <v>1</v>
      </c>
      <c r="N167" s="195" t="s">
        <v>40</v>
      </c>
      <c r="O167" s="8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130</v>
      </c>
      <c r="AT167" s="198" t="s">
        <v>125</v>
      </c>
      <c r="AU167" s="198" t="s">
        <v>75</v>
      </c>
      <c r="AY167" s="14" t="s">
        <v>131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4" t="s">
        <v>83</v>
      </c>
      <c r="BK167" s="199">
        <f>ROUND(I167*H167,2)</f>
        <v>0</v>
      </c>
      <c r="BL167" s="14" t="s">
        <v>130</v>
      </c>
      <c r="BM167" s="198" t="s">
        <v>372</v>
      </c>
    </row>
    <row r="168" s="2" customFormat="1">
      <c r="A168" s="35"/>
      <c r="B168" s="36"/>
      <c r="C168" s="37"/>
      <c r="D168" s="200" t="s">
        <v>133</v>
      </c>
      <c r="E168" s="37"/>
      <c r="F168" s="201" t="s">
        <v>222</v>
      </c>
      <c r="G168" s="37"/>
      <c r="H168" s="37"/>
      <c r="I168" s="202"/>
      <c r="J168" s="37"/>
      <c r="K168" s="37"/>
      <c r="L168" s="41"/>
      <c r="M168" s="203"/>
      <c r="N168" s="20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133</v>
      </c>
      <c r="AU168" s="14" t="s">
        <v>75</v>
      </c>
    </row>
    <row r="169" s="2" customFormat="1" ht="16.5" customHeight="1">
      <c r="A169" s="35"/>
      <c r="B169" s="36"/>
      <c r="C169" s="187" t="s">
        <v>224</v>
      </c>
      <c r="D169" s="187" t="s">
        <v>125</v>
      </c>
      <c r="E169" s="188" t="s">
        <v>225</v>
      </c>
      <c r="F169" s="189" t="s">
        <v>226</v>
      </c>
      <c r="G169" s="190" t="s">
        <v>128</v>
      </c>
      <c r="H169" s="191">
        <v>1</v>
      </c>
      <c r="I169" s="192"/>
      <c r="J169" s="193">
        <f>ROUND(I169*H169,2)</f>
        <v>0</v>
      </c>
      <c r="K169" s="189" t="s">
        <v>129</v>
      </c>
      <c r="L169" s="41"/>
      <c r="M169" s="194" t="s">
        <v>1</v>
      </c>
      <c r="N169" s="195" t="s">
        <v>40</v>
      </c>
      <c r="O169" s="8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130</v>
      </c>
      <c r="AT169" s="198" t="s">
        <v>125</v>
      </c>
      <c r="AU169" s="198" t="s">
        <v>75</v>
      </c>
      <c r="AY169" s="14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4" t="s">
        <v>83</v>
      </c>
      <c r="BK169" s="199">
        <f>ROUND(I169*H169,2)</f>
        <v>0</v>
      </c>
      <c r="BL169" s="14" t="s">
        <v>130</v>
      </c>
      <c r="BM169" s="198" t="s">
        <v>373</v>
      </c>
    </row>
    <row r="170" s="2" customFormat="1">
      <c r="A170" s="35"/>
      <c r="B170" s="36"/>
      <c r="C170" s="37"/>
      <c r="D170" s="200" t="s">
        <v>133</v>
      </c>
      <c r="E170" s="37"/>
      <c r="F170" s="201" t="s">
        <v>226</v>
      </c>
      <c r="G170" s="37"/>
      <c r="H170" s="37"/>
      <c r="I170" s="202"/>
      <c r="J170" s="37"/>
      <c r="K170" s="37"/>
      <c r="L170" s="41"/>
      <c r="M170" s="203"/>
      <c r="N170" s="20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133</v>
      </c>
      <c r="AU170" s="14" t="s">
        <v>75</v>
      </c>
    </row>
    <row r="171" s="2" customFormat="1" ht="24.15" customHeight="1">
      <c r="A171" s="35"/>
      <c r="B171" s="36"/>
      <c r="C171" s="187" t="s">
        <v>228</v>
      </c>
      <c r="D171" s="187" t="s">
        <v>125</v>
      </c>
      <c r="E171" s="188" t="s">
        <v>229</v>
      </c>
      <c r="F171" s="189" t="s">
        <v>230</v>
      </c>
      <c r="G171" s="190" t="s">
        <v>128</v>
      </c>
      <c r="H171" s="191">
        <v>1</v>
      </c>
      <c r="I171" s="192"/>
      <c r="J171" s="193">
        <f>ROUND(I171*H171,2)</f>
        <v>0</v>
      </c>
      <c r="K171" s="189" t="s">
        <v>129</v>
      </c>
      <c r="L171" s="41"/>
      <c r="M171" s="194" t="s">
        <v>1</v>
      </c>
      <c r="N171" s="195" t="s">
        <v>40</v>
      </c>
      <c r="O171" s="8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218</v>
      </c>
      <c r="AT171" s="198" t="s">
        <v>125</v>
      </c>
      <c r="AU171" s="198" t="s">
        <v>75</v>
      </c>
      <c r="AY171" s="14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4" t="s">
        <v>83</v>
      </c>
      <c r="BK171" s="199">
        <f>ROUND(I171*H171,2)</f>
        <v>0</v>
      </c>
      <c r="BL171" s="14" t="s">
        <v>218</v>
      </c>
      <c r="BM171" s="198" t="s">
        <v>374</v>
      </c>
    </row>
    <row r="172" s="2" customFormat="1">
      <c r="A172" s="35"/>
      <c r="B172" s="36"/>
      <c r="C172" s="37"/>
      <c r="D172" s="200" t="s">
        <v>133</v>
      </c>
      <c r="E172" s="37"/>
      <c r="F172" s="201" t="s">
        <v>230</v>
      </c>
      <c r="G172" s="37"/>
      <c r="H172" s="37"/>
      <c r="I172" s="202"/>
      <c r="J172" s="37"/>
      <c r="K172" s="37"/>
      <c r="L172" s="41"/>
      <c r="M172" s="203"/>
      <c r="N172" s="204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133</v>
      </c>
      <c r="AU172" s="14" t="s">
        <v>75</v>
      </c>
    </row>
    <row r="173" s="2" customFormat="1" ht="16.5" customHeight="1">
      <c r="A173" s="35"/>
      <c r="B173" s="36"/>
      <c r="C173" s="187" t="s">
        <v>232</v>
      </c>
      <c r="D173" s="187" t="s">
        <v>125</v>
      </c>
      <c r="E173" s="188" t="s">
        <v>233</v>
      </c>
      <c r="F173" s="189" t="s">
        <v>234</v>
      </c>
      <c r="G173" s="190" t="s">
        <v>128</v>
      </c>
      <c r="H173" s="191">
        <v>1</v>
      </c>
      <c r="I173" s="192"/>
      <c r="J173" s="193">
        <f>ROUND(I173*H173,2)</f>
        <v>0</v>
      </c>
      <c r="K173" s="189" t="s">
        <v>129</v>
      </c>
      <c r="L173" s="41"/>
      <c r="M173" s="194" t="s">
        <v>1</v>
      </c>
      <c r="N173" s="195" t="s">
        <v>40</v>
      </c>
      <c r="O173" s="8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218</v>
      </c>
      <c r="AT173" s="198" t="s">
        <v>125</v>
      </c>
      <c r="AU173" s="198" t="s">
        <v>75</v>
      </c>
      <c r="AY173" s="14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4" t="s">
        <v>83</v>
      </c>
      <c r="BK173" s="199">
        <f>ROUND(I173*H173,2)</f>
        <v>0</v>
      </c>
      <c r="BL173" s="14" t="s">
        <v>218</v>
      </c>
      <c r="BM173" s="198" t="s">
        <v>375</v>
      </c>
    </row>
    <row r="174" s="2" customFormat="1">
      <c r="A174" s="35"/>
      <c r="B174" s="36"/>
      <c r="C174" s="37"/>
      <c r="D174" s="200" t="s">
        <v>133</v>
      </c>
      <c r="E174" s="37"/>
      <c r="F174" s="201" t="s">
        <v>234</v>
      </c>
      <c r="G174" s="37"/>
      <c r="H174" s="37"/>
      <c r="I174" s="202"/>
      <c r="J174" s="37"/>
      <c r="K174" s="37"/>
      <c r="L174" s="41"/>
      <c r="M174" s="203"/>
      <c r="N174" s="20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133</v>
      </c>
      <c r="AU174" s="14" t="s">
        <v>75</v>
      </c>
    </row>
    <row r="175" s="2" customFormat="1" ht="16.5" customHeight="1">
      <c r="A175" s="35"/>
      <c r="B175" s="36"/>
      <c r="C175" s="187" t="s">
        <v>236</v>
      </c>
      <c r="D175" s="187" t="s">
        <v>125</v>
      </c>
      <c r="E175" s="188" t="s">
        <v>237</v>
      </c>
      <c r="F175" s="189" t="s">
        <v>238</v>
      </c>
      <c r="G175" s="190" t="s">
        <v>128</v>
      </c>
      <c r="H175" s="191">
        <v>1</v>
      </c>
      <c r="I175" s="192"/>
      <c r="J175" s="193">
        <f>ROUND(I175*H175,2)</f>
        <v>0</v>
      </c>
      <c r="K175" s="189" t="s">
        <v>129</v>
      </c>
      <c r="L175" s="41"/>
      <c r="M175" s="194" t="s">
        <v>1</v>
      </c>
      <c r="N175" s="195" t="s">
        <v>40</v>
      </c>
      <c r="O175" s="8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218</v>
      </c>
      <c r="AT175" s="198" t="s">
        <v>125</v>
      </c>
      <c r="AU175" s="198" t="s">
        <v>75</v>
      </c>
      <c r="AY175" s="14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4" t="s">
        <v>83</v>
      </c>
      <c r="BK175" s="199">
        <f>ROUND(I175*H175,2)</f>
        <v>0</v>
      </c>
      <c r="BL175" s="14" t="s">
        <v>218</v>
      </c>
      <c r="BM175" s="198" t="s">
        <v>376</v>
      </c>
    </row>
    <row r="176" s="2" customFormat="1">
      <c r="A176" s="35"/>
      <c r="B176" s="36"/>
      <c r="C176" s="37"/>
      <c r="D176" s="200" t="s">
        <v>133</v>
      </c>
      <c r="E176" s="37"/>
      <c r="F176" s="201" t="s">
        <v>238</v>
      </c>
      <c r="G176" s="37"/>
      <c r="H176" s="37"/>
      <c r="I176" s="202"/>
      <c r="J176" s="37"/>
      <c r="K176" s="37"/>
      <c r="L176" s="41"/>
      <c r="M176" s="206"/>
      <c r="N176" s="207"/>
      <c r="O176" s="208"/>
      <c r="P176" s="208"/>
      <c r="Q176" s="208"/>
      <c r="R176" s="208"/>
      <c r="S176" s="208"/>
      <c r="T176" s="20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133</v>
      </c>
      <c r="AU176" s="14" t="s">
        <v>75</v>
      </c>
    </row>
    <row r="177" s="2" customFormat="1" ht="6.96" customHeight="1">
      <c r="A177" s="35"/>
      <c r="B177" s="63"/>
      <c r="C177" s="64"/>
      <c r="D177" s="64"/>
      <c r="E177" s="64"/>
      <c r="F177" s="64"/>
      <c r="G177" s="64"/>
      <c r="H177" s="64"/>
      <c r="I177" s="64"/>
      <c r="J177" s="64"/>
      <c r="K177" s="64"/>
      <c r="L177" s="41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sheetProtection sheet="1" autoFilter="0" formatColumns="0" formatRows="0" objects="1" scenarios="1" spinCount="100000" saltValue="P4uiAr/9kvAWhZ1Lz0abRNuSjQX1nMNi0HBhKNExill4ItG0yobUJZ5xyeFQWt8u7Bc3psIFDuKdl4casPY42w==" hashValue="XnhnFqSy8sdaLmNyyKREH1zDndB2NyCsC7BdSL1t4u1rqX0Ict9/mbmG7vAXiZW3OQbKWQPG/vXT9LynvYbg7w==" algorithmName="SHA-512" password="CC35"/>
  <autoFilter ref="C115:K176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377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ROUND((SUM(BE116:BE176)),  2)</f>
        <v>0</v>
      </c>
      <c r="G33" s="35"/>
      <c r="H33" s="35"/>
      <c r="I33" s="152">
        <v>0.20999999999999999</v>
      </c>
      <c r="J33" s="151">
        <f>ROUND(((SUM(BE116:BE176))*I33),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ROUND((SUM(BF116:BF176)),  2)</f>
        <v>0</v>
      </c>
      <c r="G34" s="35"/>
      <c r="H34" s="35"/>
      <c r="I34" s="152">
        <v>0.12</v>
      </c>
      <c r="J34" s="151">
        <f>ROUND(((SUM(BF116:BF176))*I34),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ROUND((SUM(BG116:BG176)),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ROUND((SUM(BH116:BH176)),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ROUND((SUM(BI116:BI176)),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09 - Staré Město u UH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09 - Staré Město u UH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SUM(P117:P176)</f>
        <v>0</v>
      </c>
      <c r="Q116" s="101"/>
      <c r="R116" s="184">
        <f>SUM(R117:R176)</f>
        <v>0</v>
      </c>
      <c r="S116" s="101"/>
      <c r="T116" s="185">
        <f>SUM(T117:T176)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SUM(BK117:BK176)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1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378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130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379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4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380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15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381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37.8" customHeight="1">
      <c r="A126" s="35"/>
      <c r="B126" s="36"/>
      <c r="C126" s="187" t="s">
        <v>245</v>
      </c>
      <c r="D126" s="187" t="s">
        <v>125</v>
      </c>
      <c r="E126" s="188" t="s">
        <v>246</v>
      </c>
      <c r="F126" s="189" t="s">
        <v>247</v>
      </c>
      <c r="G126" s="190" t="s">
        <v>192</v>
      </c>
      <c r="H126" s="191">
        <v>5</v>
      </c>
      <c r="I126" s="192"/>
      <c r="J126" s="193">
        <f>ROUND(I126*H126,2)</f>
        <v>0</v>
      </c>
      <c r="K126" s="189" t="s">
        <v>129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382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247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148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24.15" customHeight="1">
      <c r="A129" s="35"/>
      <c r="B129" s="36"/>
      <c r="C129" s="187" t="s">
        <v>288</v>
      </c>
      <c r="D129" s="187" t="s">
        <v>125</v>
      </c>
      <c r="E129" s="188" t="s">
        <v>289</v>
      </c>
      <c r="F129" s="189" t="s">
        <v>286</v>
      </c>
      <c r="G129" s="190" t="s">
        <v>152</v>
      </c>
      <c r="H129" s="191">
        <v>1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383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286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>
      <c r="A131" s="35"/>
      <c r="B131" s="36"/>
      <c r="C131" s="37"/>
      <c r="D131" s="200" t="s">
        <v>147</v>
      </c>
      <c r="E131" s="37"/>
      <c r="F131" s="205" t="s">
        <v>154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147</v>
      </c>
      <c r="AU131" s="14" t="s">
        <v>75</v>
      </c>
    </row>
    <row r="132" s="2" customFormat="1" ht="16.5" customHeight="1">
      <c r="A132" s="35"/>
      <c r="B132" s="36"/>
      <c r="C132" s="187" t="s">
        <v>155</v>
      </c>
      <c r="D132" s="187" t="s">
        <v>125</v>
      </c>
      <c r="E132" s="188" t="s">
        <v>156</v>
      </c>
      <c r="F132" s="189" t="s">
        <v>157</v>
      </c>
      <c r="G132" s="190" t="s">
        <v>152</v>
      </c>
      <c r="H132" s="191">
        <v>2</v>
      </c>
      <c r="I132" s="192"/>
      <c r="J132" s="193">
        <f>ROUND(I132*H132,2)</f>
        <v>0</v>
      </c>
      <c r="K132" s="189" t="s">
        <v>1</v>
      </c>
      <c r="L132" s="41"/>
      <c r="M132" s="194" t="s">
        <v>1</v>
      </c>
      <c r="N132" s="195" t="s">
        <v>40</v>
      </c>
      <c r="O132" s="8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130</v>
      </c>
      <c r="AT132" s="198" t="s">
        <v>125</v>
      </c>
      <c r="AU132" s="198" t="s">
        <v>75</v>
      </c>
      <c r="AY132" s="14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4" t="s">
        <v>83</v>
      </c>
      <c r="BK132" s="199">
        <f>ROUND(I132*H132,2)</f>
        <v>0</v>
      </c>
      <c r="BL132" s="14" t="s">
        <v>130</v>
      </c>
      <c r="BM132" s="198" t="s">
        <v>384</v>
      </c>
    </row>
    <row r="133" s="2" customFormat="1">
      <c r="A133" s="35"/>
      <c r="B133" s="36"/>
      <c r="C133" s="37"/>
      <c r="D133" s="200" t="s">
        <v>133</v>
      </c>
      <c r="E133" s="37"/>
      <c r="F133" s="201" t="s">
        <v>157</v>
      </c>
      <c r="G133" s="37"/>
      <c r="H133" s="37"/>
      <c r="I133" s="202"/>
      <c r="J133" s="37"/>
      <c r="K133" s="37"/>
      <c r="L133" s="41"/>
      <c r="M133" s="203"/>
      <c r="N133" s="20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133</v>
      </c>
      <c r="AU133" s="14" t="s">
        <v>75</v>
      </c>
    </row>
    <row r="134" s="2" customFormat="1" ht="33" customHeight="1">
      <c r="A134" s="35"/>
      <c r="B134" s="36"/>
      <c r="C134" s="187" t="s">
        <v>159</v>
      </c>
      <c r="D134" s="187" t="s">
        <v>125</v>
      </c>
      <c r="E134" s="188" t="s">
        <v>160</v>
      </c>
      <c r="F134" s="189" t="s">
        <v>161</v>
      </c>
      <c r="G134" s="190" t="s">
        <v>152</v>
      </c>
      <c r="H134" s="191">
        <v>4</v>
      </c>
      <c r="I134" s="192"/>
      <c r="J134" s="193">
        <f>ROUND(I134*H134,2)</f>
        <v>0</v>
      </c>
      <c r="K134" s="189" t="s">
        <v>129</v>
      </c>
      <c r="L134" s="41"/>
      <c r="M134" s="194" t="s">
        <v>1</v>
      </c>
      <c r="N134" s="195" t="s">
        <v>40</v>
      </c>
      <c r="O134" s="8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130</v>
      </c>
      <c r="AT134" s="198" t="s">
        <v>125</v>
      </c>
      <c r="AU134" s="198" t="s">
        <v>75</v>
      </c>
      <c r="AY134" s="14" t="s">
        <v>131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4" t="s">
        <v>83</v>
      </c>
      <c r="BK134" s="199">
        <f>ROUND(I134*H134,2)</f>
        <v>0</v>
      </c>
      <c r="BL134" s="14" t="s">
        <v>130</v>
      </c>
      <c r="BM134" s="198" t="s">
        <v>385</v>
      </c>
    </row>
    <row r="135" s="2" customFormat="1">
      <c r="A135" s="35"/>
      <c r="B135" s="36"/>
      <c r="C135" s="37"/>
      <c r="D135" s="200" t="s">
        <v>133</v>
      </c>
      <c r="E135" s="37"/>
      <c r="F135" s="201" t="s">
        <v>161</v>
      </c>
      <c r="G135" s="37"/>
      <c r="H135" s="37"/>
      <c r="I135" s="202"/>
      <c r="J135" s="37"/>
      <c r="K135" s="37"/>
      <c r="L135" s="41"/>
      <c r="M135" s="203"/>
      <c r="N135" s="20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133</v>
      </c>
      <c r="AU135" s="14" t="s">
        <v>75</v>
      </c>
    </row>
    <row r="136" s="2" customFormat="1" ht="16.5" customHeight="1">
      <c r="A136" s="35"/>
      <c r="B136" s="36"/>
      <c r="C136" s="187" t="s">
        <v>101</v>
      </c>
      <c r="D136" s="187" t="s">
        <v>125</v>
      </c>
      <c r="E136" s="188" t="s">
        <v>163</v>
      </c>
      <c r="F136" s="189" t="s">
        <v>164</v>
      </c>
      <c r="G136" s="190" t="s">
        <v>152</v>
      </c>
      <c r="H136" s="191">
        <v>2</v>
      </c>
      <c r="I136" s="192"/>
      <c r="J136" s="193">
        <f>ROUND(I136*H136,2)</f>
        <v>0</v>
      </c>
      <c r="K136" s="189" t="s">
        <v>129</v>
      </c>
      <c r="L136" s="41"/>
      <c r="M136" s="194" t="s">
        <v>1</v>
      </c>
      <c r="N136" s="195" t="s">
        <v>40</v>
      </c>
      <c r="O136" s="8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130</v>
      </c>
      <c r="AT136" s="198" t="s">
        <v>125</v>
      </c>
      <c r="AU136" s="198" t="s">
        <v>75</v>
      </c>
      <c r="AY136" s="14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4" t="s">
        <v>83</v>
      </c>
      <c r="BK136" s="199">
        <f>ROUND(I136*H136,2)</f>
        <v>0</v>
      </c>
      <c r="BL136" s="14" t="s">
        <v>130</v>
      </c>
      <c r="BM136" s="198" t="s">
        <v>386</v>
      </c>
    </row>
    <row r="137" s="2" customFormat="1">
      <c r="A137" s="35"/>
      <c r="B137" s="36"/>
      <c r="C137" s="37"/>
      <c r="D137" s="200" t="s">
        <v>133</v>
      </c>
      <c r="E137" s="37"/>
      <c r="F137" s="201" t="s">
        <v>164</v>
      </c>
      <c r="G137" s="37"/>
      <c r="H137" s="37"/>
      <c r="I137" s="202"/>
      <c r="J137" s="37"/>
      <c r="K137" s="37"/>
      <c r="L137" s="41"/>
      <c r="M137" s="203"/>
      <c r="N137" s="20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133</v>
      </c>
      <c r="AU137" s="14" t="s">
        <v>75</v>
      </c>
    </row>
    <row r="138" s="2" customFormat="1" ht="37.8" customHeight="1">
      <c r="A138" s="35"/>
      <c r="B138" s="36"/>
      <c r="C138" s="187" t="s">
        <v>166</v>
      </c>
      <c r="D138" s="187" t="s">
        <v>125</v>
      </c>
      <c r="E138" s="188" t="s">
        <v>167</v>
      </c>
      <c r="F138" s="189" t="s">
        <v>168</v>
      </c>
      <c r="G138" s="190" t="s">
        <v>152</v>
      </c>
      <c r="H138" s="191">
        <v>1</v>
      </c>
      <c r="I138" s="192"/>
      <c r="J138" s="193">
        <f>ROUND(I138*H138,2)</f>
        <v>0</v>
      </c>
      <c r="K138" s="189" t="s">
        <v>129</v>
      </c>
      <c r="L138" s="41"/>
      <c r="M138" s="194" t="s">
        <v>1</v>
      </c>
      <c r="N138" s="195" t="s">
        <v>40</v>
      </c>
      <c r="O138" s="8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130</v>
      </c>
      <c r="AT138" s="198" t="s">
        <v>125</v>
      </c>
      <c r="AU138" s="198" t="s">
        <v>75</v>
      </c>
      <c r="AY138" s="14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4" t="s">
        <v>83</v>
      </c>
      <c r="BK138" s="199">
        <f>ROUND(I138*H138,2)</f>
        <v>0</v>
      </c>
      <c r="BL138" s="14" t="s">
        <v>130</v>
      </c>
      <c r="BM138" s="198" t="s">
        <v>387</v>
      </c>
    </row>
    <row r="139" s="2" customFormat="1">
      <c r="A139" s="35"/>
      <c r="B139" s="36"/>
      <c r="C139" s="37"/>
      <c r="D139" s="200" t="s">
        <v>133</v>
      </c>
      <c r="E139" s="37"/>
      <c r="F139" s="201" t="s">
        <v>168</v>
      </c>
      <c r="G139" s="37"/>
      <c r="H139" s="37"/>
      <c r="I139" s="202"/>
      <c r="J139" s="37"/>
      <c r="K139" s="37"/>
      <c r="L139" s="41"/>
      <c r="M139" s="203"/>
      <c r="N139" s="20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133</v>
      </c>
      <c r="AU139" s="14" t="s">
        <v>75</v>
      </c>
    </row>
    <row r="140" s="2" customFormat="1" ht="21.75" customHeight="1">
      <c r="A140" s="35"/>
      <c r="B140" s="36"/>
      <c r="C140" s="187" t="s">
        <v>8</v>
      </c>
      <c r="D140" s="187" t="s">
        <v>125</v>
      </c>
      <c r="E140" s="188" t="s">
        <v>254</v>
      </c>
      <c r="F140" s="189" t="s">
        <v>255</v>
      </c>
      <c r="G140" s="190" t="s">
        <v>152</v>
      </c>
      <c r="H140" s="191">
        <v>1</v>
      </c>
      <c r="I140" s="192"/>
      <c r="J140" s="193">
        <f>ROUND(I140*H140,2)</f>
        <v>0</v>
      </c>
      <c r="K140" s="189" t="s">
        <v>129</v>
      </c>
      <c r="L140" s="41"/>
      <c r="M140" s="194" t="s">
        <v>1</v>
      </c>
      <c r="N140" s="195" t="s">
        <v>40</v>
      </c>
      <c r="O140" s="8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130</v>
      </c>
      <c r="AT140" s="198" t="s">
        <v>125</v>
      </c>
      <c r="AU140" s="198" t="s">
        <v>75</v>
      </c>
      <c r="AY140" s="14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4" t="s">
        <v>83</v>
      </c>
      <c r="BK140" s="199">
        <f>ROUND(I140*H140,2)</f>
        <v>0</v>
      </c>
      <c r="BL140" s="14" t="s">
        <v>130</v>
      </c>
      <c r="BM140" s="198" t="s">
        <v>388</v>
      </c>
    </row>
    <row r="141" s="2" customFormat="1">
      <c r="A141" s="35"/>
      <c r="B141" s="36"/>
      <c r="C141" s="37"/>
      <c r="D141" s="200" t="s">
        <v>133</v>
      </c>
      <c r="E141" s="37"/>
      <c r="F141" s="201" t="s">
        <v>255</v>
      </c>
      <c r="G141" s="37"/>
      <c r="H141" s="37"/>
      <c r="I141" s="202"/>
      <c r="J141" s="37"/>
      <c r="K141" s="37"/>
      <c r="L141" s="41"/>
      <c r="M141" s="203"/>
      <c r="N141" s="20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133</v>
      </c>
      <c r="AU141" s="14" t="s">
        <v>75</v>
      </c>
    </row>
    <row r="142" s="2" customFormat="1" ht="24.15" customHeight="1">
      <c r="A142" s="35"/>
      <c r="B142" s="36"/>
      <c r="C142" s="187" t="s">
        <v>174</v>
      </c>
      <c r="D142" s="187" t="s">
        <v>125</v>
      </c>
      <c r="E142" s="188" t="s">
        <v>175</v>
      </c>
      <c r="F142" s="189" t="s">
        <v>176</v>
      </c>
      <c r="G142" s="190" t="s">
        <v>152</v>
      </c>
      <c r="H142" s="191">
        <v>3</v>
      </c>
      <c r="I142" s="192"/>
      <c r="J142" s="193">
        <f>ROUND(I142*H142,2)</f>
        <v>0</v>
      </c>
      <c r="K142" s="189" t="s">
        <v>129</v>
      </c>
      <c r="L142" s="41"/>
      <c r="M142" s="194" t="s">
        <v>1</v>
      </c>
      <c r="N142" s="195" t="s">
        <v>40</v>
      </c>
      <c r="O142" s="8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130</v>
      </c>
      <c r="AT142" s="198" t="s">
        <v>125</v>
      </c>
      <c r="AU142" s="198" t="s">
        <v>75</v>
      </c>
      <c r="AY142" s="14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4" t="s">
        <v>83</v>
      </c>
      <c r="BK142" s="199">
        <f>ROUND(I142*H142,2)</f>
        <v>0</v>
      </c>
      <c r="BL142" s="14" t="s">
        <v>130</v>
      </c>
      <c r="BM142" s="198" t="s">
        <v>389</v>
      </c>
    </row>
    <row r="143" s="2" customFormat="1">
      <c r="A143" s="35"/>
      <c r="B143" s="36"/>
      <c r="C143" s="37"/>
      <c r="D143" s="200" t="s">
        <v>133</v>
      </c>
      <c r="E143" s="37"/>
      <c r="F143" s="201" t="s">
        <v>176</v>
      </c>
      <c r="G143" s="37"/>
      <c r="H143" s="37"/>
      <c r="I143" s="202"/>
      <c r="J143" s="37"/>
      <c r="K143" s="37"/>
      <c r="L143" s="41"/>
      <c r="M143" s="203"/>
      <c r="N143" s="204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133</v>
      </c>
      <c r="AU143" s="14" t="s">
        <v>75</v>
      </c>
    </row>
    <row r="144" s="2" customFormat="1" ht="24.15" customHeight="1">
      <c r="A144" s="35"/>
      <c r="B144" s="36"/>
      <c r="C144" s="187" t="s">
        <v>259</v>
      </c>
      <c r="D144" s="187" t="s">
        <v>125</v>
      </c>
      <c r="E144" s="188" t="s">
        <v>260</v>
      </c>
      <c r="F144" s="189" t="s">
        <v>261</v>
      </c>
      <c r="G144" s="190" t="s">
        <v>152</v>
      </c>
      <c r="H144" s="191">
        <v>1</v>
      </c>
      <c r="I144" s="192"/>
      <c r="J144" s="193">
        <f>ROUND(I144*H144,2)</f>
        <v>0</v>
      </c>
      <c r="K144" s="189" t="s">
        <v>129</v>
      </c>
      <c r="L144" s="41"/>
      <c r="M144" s="194" t="s">
        <v>1</v>
      </c>
      <c r="N144" s="195" t="s">
        <v>40</v>
      </c>
      <c r="O144" s="8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130</v>
      </c>
      <c r="AT144" s="198" t="s">
        <v>125</v>
      </c>
      <c r="AU144" s="198" t="s">
        <v>75</v>
      </c>
      <c r="AY144" s="14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4" t="s">
        <v>83</v>
      </c>
      <c r="BK144" s="199">
        <f>ROUND(I144*H144,2)</f>
        <v>0</v>
      </c>
      <c r="BL144" s="14" t="s">
        <v>130</v>
      </c>
      <c r="BM144" s="198" t="s">
        <v>390</v>
      </c>
    </row>
    <row r="145" s="2" customFormat="1">
      <c r="A145" s="35"/>
      <c r="B145" s="36"/>
      <c r="C145" s="37"/>
      <c r="D145" s="200" t="s">
        <v>133</v>
      </c>
      <c r="E145" s="37"/>
      <c r="F145" s="201" t="s">
        <v>261</v>
      </c>
      <c r="G145" s="37"/>
      <c r="H145" s="37"/>
      <c r="I145" s="202"/>
      <c r="J145" s="37"/>
      <c r="K145" s="37"/>
      <c r="L145" s="41"/>
      <c r="M145" s="203"/>
      <c r="N145" s="20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133</v>
      </c>
      <c r="AU145" s="14" t="s">
        <v>75</v>
      </c>
    </row>
    <row r="146" s="2" customFormat="1" ht="24.15" customHeight="1">
      <c r="A146" s="35"/>
      <c r="B146" s="36"/>
      <c r="C146" s="187" t="s">
        <v>178</v>
      </c>
      <c r="D146" s="187" t="s">
        <v>125</v>
      </c>
      <c r="E146" s="188" t="s">
        <v>179</v>
      </c>
      <c r="F146" s="189" t="s">
        <v>180</v>
      </c>
      <c r="G146" s="190" t="s">
        <v>152</v>
      </c>
      <c r="H146" s="191">
        <v>1</v>
      </c>
      <c r="I146" s="192"/>
      <c r="J146" s="193">
        <f>ROUND(I146*H146,2)</f>
        <v>0</v>
      </c>
      <c r="K146" s="189" t="s">
        <v>129</v>
      </c>
      <c r="L146" s="41"/>
      <c r="M146" s="194" t="s">
        <v>1</v>
      </c>
      <c r="N146" s="195" t="s">
        <v>40</v>
      </c>
      <c r="O146" s="8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130</v>
      </c>
      <c r="AT146" s="198" t="s">
        <v>125</v>
      </c>
      <c r="AU146" s="198" t="s">
        <v>75</v>
      </c>
      <c r="AY146" s="14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4" t="s">
        <v>83</v>
      </c>
      <c r="BK146" s="199">
        <f>ROUND(I146*H146,2)</f>
        <v>0</v>
      </c>
      <c r="BL146" s="14" t="s">
        <v>130</v>
      </c>
      <c r="BM146" s="198" t="s">
        <v>391</v>
      </c>
    </row>
    <row r="147" s="2" customFormat="1">
      <c r="A147" s="35"/>
      <c r="B147" s="36"/>
      <c r="C147" s="37"/>
      <c r="D147" s="200" t="s">
        <v>133</v>
      </c>
      <c r="E147" s="37"/>
      <c r="F147" s="201" t="s">
        <v>180</v>
      </c>
      <c r="G147" s="37"/>
      <c r="H147" s="37"/>
      <c r="I147" s="202"/>
      <c r="J147" s="37"/>
      <c r="K147" s="37"/>
      <c r="L147" s="41"/>
      <c r="M147" s="203"/>
      <c r="N147" s="20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133</v>
      </c>
      <c r="AU147" s="14" t="s">
        <v>75</v>
      </c>
    </row>
    <row r="148" s="2" customFormat="1" ht="37.8" customHeight="1">
      <c r="A148" s="35"/>
      <c r="B148" s="36"/>
      <c r="C148" s="187" t="s">
        <v>130</v>
      </c>
      <c r="D148" s="187" t="s">
        <v>125</v>
      </c>
      <c r="E148" s="188" t="s">
        <v>182</v>
      </c>
      <c r="F148" s="189" t="s">
        <v>183</v>
      </c>
      <c r="G148" s="190" t="s">
        <v>152</v>
      </c>
      <c r="H148" s="191">
        <v>1</v>
      </c>
      <c r="I148" s="192"/>
      <c r="J148" s="193">
        <f>ROUND(I148*H148,2)</f>
        <v>0</v>
      </c>
      <c r="K148" s="189" t="s">
        <v>129</v>
      </c>
      <c r="L148" s="41"/>
      <c r="M148" s="194" t="s">
        <v>1</v>
      </c>
      <c r="N148" s="195" t="s">
        <v>40</v>
      </c>
      <c r="O148" s="8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130</v>
      </c>
      <c r="AT148" s="198" t="s">
        <v>125</v>
      </c>
      <c r="AU148" s="198" t="s">
        <v>75</v>
      </c>
      <c r="AY148" s="14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4" t="s">
        <v>83</v>
      </c>
      <c r="BK148" s="199">
        <f>ROUND(I148*H148,2)</f>
        <v>0</v>
      </c>
      <c r="BL148" s="14" t="s">
        <v>130</v>
      </c>
      <c r="BM148" s="198" t="s">
        <v>392</v>
      </c>
    </row>
    <row r="149" s="2" customFormat="1">
      <c r="A149" s="35"/>
      <c r="B149" s="36"/>
      <c r="C149" s="37"/>
      <c r="D149" s="200" t="s">
        <v>133</v>
      </c>
      <c r="E149" s="37"/>
      <c r="F149" s="201" t="s">
        <v>183</v>
      </c>
      <c r="G149" s="37"/>
      <c r="H149" s="37"/>
      <c r="I149" s="202"/>
      <c r="J149" s="37"/>
      <c r="K149" s="37"/>
      <c r="L149" s="41"/>
      <c r="M149" s="203"/>
      <c r="N149" s="20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133</v>
      </c>
      <c r="AU149" s="14" t="s">
        <v>75</v>
      </c>
    </row>
    <row r="150" s="2" customFormat="1" ht="49.05" customHeight="1">
      <c r="A150" s="35"/>
      <c r="B150" s="36"/>
      <c r="C150" s="187" t="s">
        <v>185</v>
      </c>
      <c r="D150" s="187" t="s">
        <v>125</v>
      </c>
      <c r="E150" s="188" t="s">
        <v>186</v>
      </c>
      <c r="F150" s="189" t="s">
        <v>187</v>
      </c>
      <c r="G150" s="190" t="s">
        <v>152</v>
      </c>
      <c r="H150" s="191">
        <v>1</v>
      </c>
      <c r="I150" s="192"/>
      <c r="J150" s="193">
        <f>ROUND(I150*H150,2)</f>
        <v>0</v>
      </c>
      <c r="K150" s="189" t="s">
        <v>129</v>
      </c>
      <c r="L150" s="41"/>
      <c r="M150" s="194" t="s">
        <v>1</v>
      </c>
      <c r="N150" s="195" t="s">
        <v>40</v>
      </c>
      <c r="O150" s="8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130</v>
      </c>
      <c r="AT150" s="198" t="s">
        <v>125</v>
      </c>
      <c r="AU150" s="198" t="s">
        <v>75</v>
      </c>
      <c r="AY150" s="14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4" t="s">
        <v>83</v>
      </c>
      <c r="BK150" s="199">
        <f>ROUND(I150*H150,2)</f>
        <v>0</v>
      </c>
      <c r="BL150" s="14" t="s">
        <v>130</v>
      </c>
      <c r="BM150" s="198" t="s">
        <v>393</v>
      </c>
    </row>
    <row r="151" s="2" customFormat="1">
      <c r="A151" s="35"/>
      <c r="B151" s="36"/>
      <c r="C151" s="37"/>
      <c r="D151" s="200" t="s">
        <v>133</v>
      </c>
      <c r="E151" s="37"/>
      <c r="F151" s="201" t="s">
        <v>187</v>
      </c>
      <c r="G151" s="37"/>
      <c r="H151" s="37"/>
      <c r="I151" s="202"/>
      <c r="J151" s="37"/>
      <c r="K151" s="37"/>
      <c r="L151" s="41"/>
      <c r="M151" s="203"/>
      <c r="N151" s="20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133</v>
      </c>
      <c r="AU151" s="14" t="s">
        <v>75</v>
      </c>
    </row>
    <row r="152" s="2" customFormat="1" ht="24.15" customHeight="1">
      <c r="A152" s="35"/>
      <c r="B152" s="36"/>
      <c r="C152" s="187" t="s">
        <v>189</v>
      </c>
      <c r="D152" s="187" t="s">
        <v>125</v>
      </c>
      <c r="E152" s="188" t="s">
        <v>190</v>
      </c>
      <c r="F152" s="189" t="s">
        <v>191</v>
      </c>
      <c r="G152" s="190" t="s">
        <v>192</v>
      </c>
      <c r="H152" s="191">
        <v>15</v>
      </c>
      <c r="I152" s="192"/>
      <c r="J152" s="193">
        <f>ROUND(I152*H152,2)</f>
        <v>0</v>
      </c>
      <c r="K152" s="189" t="s">
        <v>129</v>
      </c>
      <c r="L152" s="41"/>
      <c r="M152" s="194" t="s">
        <v>1</v>
      </c>
      <c r="N152" s="195" t="s">
        <v>40</v>
      </c>
      <c r="O152" s="8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130</v>
      </c>
      <c r="AT152" s="198" t="s">
        <v>125</v>
      </c>
      <c r="AU152" s="198" t="s">
        <v>75</v>
      </c>
      <c r="AY152" s="14" t="s">
        <v>131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4" t="s">
        <v>83</v>
      </c>
      <c r="BK152" s="199">
        <f>ROUND(I152*H152,2)</f>
        <v>0</v>
      </c>
      <c r="BL152" s="14" t="s">
        <v>130</v>
      </c>
      <c r="BM152" s="198" t="s">
        <v>394</v>
      </c>
    </row>
    <row r="153" s="2" customFormat="1">
      <c r="A153" s="35"/>
      <c r="B153" s="36"/>
      <c r="C153" s="37"/>
      <c r="D153" s="200" t="s">
        <v>133</v>
      </c>
      <c r="E153" s="37"/>
      <c r="F153" s="201" t="s">
        <v>191</v>
      </c>
      <c r="G153" s="37"/>
      <c r="H153" s="37"/>
      <c r="I153" s="202"/>
      <c r="J153" s="37"/>
      <c r="K153" s="37"/>
      <c r="L153" s="41"/>
      <c r="M153" s="203"/>
      <c r="N153" s="20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133</v>
      </c>
      <c r="AU153" s="14" t="s">
        <v>75</v>
      </c>
    </row>
    <row r="154" s="2" customFormat="1" ht="16.5" customHeight="1">
      <c r="A154" s="35"/>
      <c r="B154" s="36"/>
      <c r="C154" s="187" t="s">
        <v>194</v>
      </c>
      <c r="D154" s="187" t="s">
        <v>125</v>
      </c>
      <c r="E154" s="188" t="s">
        <v>195</v>
      </c>
      <c r="F154" s="189" t="s">
        <v>196</v>
      </c>
      <c r="G154" s="190" t="s">
        <v>152</v>
      </c>
      <c r="H154" s="191">
        <v>1</v>
      </c>
      <c r="I154" s="192"/>
      <c r="J154" s="193">
        <f>ROUND(I154*H154,2)</f>
        <v>0</v>
      </c>
      <c r="K154" s="189" t="s">
        <v>129</v>
      </c>
      <c r="L154" s="41"/>
      <c r="M154" s="194" t="s">
        <v>1</v>
      </c>
      <c r="N154" s="195" t="s">
        <v>40</v>
      </c>
      <c r="O154" s="8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130</v>
      </c>
      <c r="AT154" s="198" t="s">
        <v>125</v>
      </c>
      <c r="AU154" s="198" t="s">
        <v>75</v>
      </c>
      <c r="AY154" s="14" t="s">
        <v>131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4" t="s">
        <v>83</v>
      </c>
      <c r="BK154" s="199">
        <f>ROUND(I154*H154,2)</f>
        <v>0</v>
      </c>
      <c r="BL154" s="14" t="s">
        <v>130</v>
      </c>
      <c r="BM154" s="198" t="s">
        <v>395</v>
      </c>
    </row>
    <row r="155" s="2" customFormat="1">
      <c r="A155" s="35"/>
      <c r="B155" s="36"/>
      <c r="C155" s="37"/>
      <c r="D155" s="200" t="s">
        <v>133</v>
      </c>
      <c r="E155" s="37"/>
      <c r="F155" s="201" t="s">
        <v>196</v>
      </c>
      <c r="G155" s="37"/>
      <c r="H155" s="37"/>
      <c r="I155" s="202"/>
      <c r="J155" s="37"/>
      <c r="K155" s="37"/>
      <c r="L155" s="41"/>
      <c r="M155" s="203"/>
      <c r="N155" s="20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133</v>
      </c>
      <c r="AU155" s="14" t="s">
        <v>75</v>
      </c>
    </row>
    <row r="156" s="2" customFormat="1" ht="16.5" customHeight="1">
      <c r="A156" s="35"/>
      <c r="B156" s="36"/>
      <c r="C156" s="187" t="s">
        <v>198</v>
      </c>
      <c r="D156" s="187" t="s">
        <v>125</v>
      </c>
      <c r="E156" s="188" t="s">
        <v>199</v>
      </c>
      <c r="F156" s="189" t="s">
        <v>200</v>
      </c>
      <c r="G156" s="190" t="s">
        <v>201</v>
      </c>
      <c r="H156" s="191">
        <v>1</v>
      </c>
      <c r="I156" s="192"/>
      <c r="J156" s="193">
        <f>ROUND(I156*H156,2)</f>
        <v>0</v>
      </c>
      <c r="K156" s="189" t="s">
        <v>129</v>
      </c>
      <c r="L156" s="41"/>
      <c r="M156" s="194" t="s">
        <v>1</v>
      </c>
      <c r="N156" s="195" t="s">
        <v>40</v>
      </c>
      <c r="O156" s="8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130</v>
      </c>
      <c r="AT156" s="198" t="s">
        <v>125</v>
      </c>
      <c r="AU156" s="198" t="s">
        <v>75</v>
      </c>
      <c r="AY156" s="14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4" t="s">
        <v>83</v>
      </c>
      <c r="BK156" s="199">
        <f>ROUND(I156*H156,2)</f>
        <v>0</v>
      </c>
      <c r="BL156" s="14" t="s">
        <v>130</v>
      </c>
      <c r="BM156" s="198" t="s">
        <v>396</v>
      </c>
    </row>
    <row r="157" s="2" customFormat="1">
      <c r="A157" s="35"/>
      <c r="B157" s="36"/>
      <c r="C157" s="37"/>
      <c r="D157" s="200" t="s">
        <v>133</v>
      </c>
      <c r="E157" s="37"/>
      <c r="F157" s="201" t="s">
        <v>200</v>
      </c>
      <c r="G157" s="37"/>
      <c r="H157" s="37"/>
      <c r="I157" s="202"/>
      <c r="J157" s="37"/>
      <c r="K157" s="37"/>
      <c r="L157" s="41"/>
      <c r="M157" s="203"/>
      <c r="N157" s="20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133</v>
      </c>
      <c r="AU157" s="14" t="s">
        <v>75</v>
      </c>
    </row>
    <row r="158" s="2" customFormat="1" ht="24.15" customHeight="1">
      <c r="A158" s="35"/>
      <c r="B158" s="36"/>
      <c r="C158" s="187" t="s">
        <v>7</v>
      </c>
      <c r="D158" s="187" t="s">
        <v>125</v>
      </c>
      <c r="E158" s="188" t="s">
        <v>203</v>
      </c>
      <c r="F158" s="189" t="s">
        <v>204</v>
      </c>
      <c r="G158" s="190" t="s">
        <v>201</v>
      </c>
      <c r="H158" s="191">
        <v>1</v>
      </c>
      <c r="I158" s="192"/>
      <c r="J158" s="193">
        <f>ROUND(I158*H158,2)</f>
        <v>0</v>
      </c>
      <c r="K158" s="189" t="s">
        <v>129</v>
      </c>
      <c r="L158" s="41"/>
      <c r="M158" s="194" t="s">
        <v>1</v>
      </c>
      <c r="N158" s="195" t="s">
        <v>40</v>
      </c>
      <c r="O158" s="8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130</v>
      </c>
      <c r="AT158" s="198" t="s">
        <v>125</v>
      </c>
      <c r="AU158" s="198" t="s">
        <v>75</v>
      </c>
      <c r="AY158" s="14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4" t="s">
        <v>83</v>
      </c>
      <c r="BK158" s="199">
        <f>ROUND(I158*H158,2)</f>
        <v>0</v>
      </c>
      <c r="BL158" s="14" t="s">
        <v>130</v>
      </c>
      <c r="BM158" s="198" t="s">
        <v>397</v>
      </c>
    </row>
    <row r="159" s="2" customFormat="1">
      <c r="A159" s="35"/>
      <c r="B159" s="36"/>
      <c r="C159" s="37"/>
      <c r="D159" s="200" t="s">
        <v>133</v>
      </c>
      <c r="E159" s="37"/>
      <c r="F159" s="201" t="s">
        <v>204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133</v>
      </c>
      <c r="AU159" s="14" t="s">
        <v>75</v>
      </c>
    </row>
    <row r="160" s="2" customFormat="1" ht="16.5" customHeight="1">
      <c r="A160" s="35"/>
      <c r="B160" s="36"/>
      <c r="C160" s="187" t="s">
        <v>206</v>
      </c>
      <c r="D160" s="187" t="s">
        <v>125</v>
      </c>
      <c r="E160" s="188" t="s">
        <v>207</v>
      </c>
      <c r="F160" s="189" t="s">
        <v>208</v>
      </c>
      <c r="G160" s="190" t="s">
        <v>152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130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130</v>
      </c>
      <c r="BM160" s="198" t="s">
        <v>398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208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210</v>
      </c>
      <c r="D162" s="187" t="s">
        <v>125</v>
      </c>
      <c r="E162" s="188" t="s">
        <v>211</v>
      </c>
      <c r="F162" s="189" t="s">
        <v>212</v>
      </c>
      <c r="G162" s="190" t="s">
        <v>152</v>
      </c>
      <c r="H162" s="191">
        <v>3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399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212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>
      <c r="A164" s="35"/>
      <c r="B164" s="36"/>
      <c r="C164" s="37"/>
      <c r="D164" s="200" t="s">
        <v>147</v>
      </c>
      <c r="E164" s="37"/>
      <c r="F164" s="205" t="s">
        <v>214</v>
      </c>
      <c r="G164" s="37"/>
      <c r="H164" s="37"/>
      <c r="I164" s="202"/>
      <c r="J164" s="37"/>
      <c r="K164" s="37"/>
      <c r="L164" s="41"/>
      <c r="M164" s="203"/>
      <c r="N164" s="20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147</v>
      </c>
      <c r="AU164" s="14" t="s">
        <v>75</v>
      </c>
    </row>
    <row r="165" s="2" customFormat="1" ht="24.15" customHeight="1">
      <c r="A165" s="35"/>
      <c r="B165" s="36"/>
      <c r="C165" s="187" t="s">
        <v>215</v>
      </c>
      <c r="D165" s="187" t="s">
        <v>125</v>
      </c>
      <c r="E165" s="188" t="s">
        <v>216</v>
      </c>
      <c r="F165" s="189" t="s">
        <v>217</v>
      </c>
      <c r="G165" s="190" t="s">
        <v>128</v>
      </c>
      <c r="H165" s="191">
        <v>1</v>
      </c>
      <c r="I165" s="192"/>
      <c r="J165" s="193">
        <f>ROUND(I165*H165,2)</f>
        <v>0</v>
      </c>
      <c r="K165" s="189" t="s">
        <v>129</v>
      </c>
      <c r="L165" s="41"/>
      <c r="M165" s="194" t="s">
        <v>1</v>
      </c>
      <c r="N165" s="195" t="s">
        <v>40</v>
      </c>
      <c r="O165" s="8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218</v>
      </c>
      <c r="AT165" s="198" t="s">
        <v>125</v>
      </c>
      <c r="AU165" s="198" t="s">
        <v>75</v>
      </c>
      <c r="AY165" s="14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4" t="s">
        <v>83</v>
      </c>
      <c r="BK165" s="199">
        <f>ROUND(I165*H165,2)</f>
        <v>0</v>
      </c>
      <c r="BL165" s="14" t="s">
        <v>218</v>
      </c>
      <c r="BM165" s="198" t="s">
        <v>400</v>
      </c>
    </row>
    <row r="166" s="2" customFormat="1">
      <c r="A166" s="35"/>
      <c r="B166" s="36"/>
      <c r="C166" s="37"/>
      <c r="D166" s="200" t="s">
        <v>133</v>
      </c>
      <c r="E166" s="37"/>
      <c r="F166" s="201" t="s">
        <v>217</v>
      </c>
      <c r="G166" s="37"/>
      <c r="H166" s="37"/>
      <c r="I166" s="202"/>
      <c r="J166" s="37"/>
      <c r="K166" s="37"/>
      <c r="L166" s="41"/>
      <c r="M166" s="203"/>
      <c r="N166" s="20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133</v>
      </c>
      <c r="AU166" s="14" t="s">
        <v>75</v>
      </c>
    </row>
    <row r="167" s="2" customFormat="1" ht="24.15" customHeight="1">
      <c r="A167" s="35"/>
      <c r="B167" s="36"/>
      <c r="C167" s="187" t="s">
        <v>220</v>
      </c>
      <c r="D167" s="187" t="s">
        <v>125</v>
      </c>
      <c r="E167" s="188" t="s">
        <v>221</v>
      </c>
      <c r="F167" s="189" t="s">
        <v>222</v>
      </c>
      <c r="G167" s="190" t="s">
        <v>128</v>
      </c>
      <c r="H167" s="191">
        <v>1</v>
      </c>
      <c r="I167" s="192"/>
      <c r="J167" s="193">
        <f>ROUND(I167*H167,2)</f>
        <v>0</v>
      </c>
      <c r="K167" s="189" t="s">
        <v>129</v>
      </c>
      <c r="L167" s="41"/>
      <c r="M167" s="194" t="s">
        <v>1</v>
      </c>
      <c r="N167" s="195" t="s">
        <v>40</v>
      </c>
      <c r="O167" s="8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130</v>
      </c>
      <c r="AT167" s="198" t="s">
        <v>125</v>
      </c>
      <c r="AU167" s="198" t="s">
        <v>75</v>
      </c>
      <c r="AY167" s="14" t="s">
        <v>131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4" t="s">
        <v>83</v>
      </c>
      <c r="BK167" s="199">
        <f>ROUND(I167*H167,2)</f>
        <v>0</v>
      </c>
      <c r="BL167" s="14" t="s">
        <v>130</v>
      </c>
      <c r="BM167" s="198" t="s">
        <v>401</v>
      </c>
    </row>
    <row r="168" s="2" customFormat="1">
      <c r="A168" s="35"/>
      <c r="B168" s="36"/>
      <c r="C168" s="37"/>
      <c r="D168" s="200" t="s">
        <v>133</v>
      </c>
      <c r="E168" s="37"/>
      <c r="F168" s="201" t="s">
        <v>222</v>
      </c>
      <c r="G168" s="37"/>
      <c r="H168" s="37"/>
      <c r="I168" s="202"/>
      <c r="J168" s="37"/>
      <c r="K168" s="37"/>
      <c r="L168" s="41"/>
      <c r="M168" s="203"/>
      <c r="N168" s="20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133</v>
      </c>
      <c r="AU168" s="14" t="s">
        <v>75</v>
      </c>
    </row>
    <row r="169" s="2" customFormat="1" ht="16.5" customHeight="1">
      <c r="A169" s="35"/>
      <c r="B169" s="36"/>
      <c r="C169" s="187" t="s">
        <v>224</v>
      </c>
      <c r="D169" s="187" t="s">
        <v>125</v>
      </c>
      <c r="E169" s="188" t="s">
        <v>225</v>
      </c>
      <c r="F169" s="189" t="s">
        <v>226</v>
      </c>
      <c r="G169" s="190" t="s">
        <v>128</v>
      </c>
      <c r="H169" s="191">
        <v>1</v>
      </c>
      <c r="I169" s="192"/>
      <c r="J169" s="193">
        <f>ROUND(I169*H169,2)</f>
        <v>0</v>
      </c>
      <c r="K169" s="189" t="s">
        <v>129</v>
      </c>
      <c r="L169" s="41"/>
      <c r="M169" s="194" t="s">
        <v>1</v>
      </c>
      <c r="N169" s="195" t="s">
        <v>40</v>
      </c>
      <c r="O169" s="8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130</v>
      </c>
      <c r="AT169" s="198" t="s">
        <v>125</v>
      </c>
      <c r="AU169" s="198" t="s">
        <v>75</v>
      </c>
      <c r="AY169" s="14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4" t="s">
        <v>83</v>
      </c>
      <c r="BK169" s="199">
        <f>ROUND(I169*H169,2)</f>
        <v>0</v>
      </c>
      <c r="BL169" s="14" t="s">
        <v>130</v>
      </c>
      <c r="BM169" s="198" t="s">
        <v>402</v>
      </c>
    </row>
    <row r="170" s="2" customFormat="1">
      <c r="A170" s="35"/>
      <c r="B170" s="36"/>
      <c r="C170" s="37"/>
      <c r="D170" s="200" t="s">
        <v>133</v>
      </c>
      <c r="E170" s="37"/>
      <c r="F170" s="201" t="s">
        <v>226</v>
      </c>
      <c r="G170" s="37"/>
      <c r="H170" s="37"/>
      <c r="I170" s="202"/>
      <c r="J170" s="37"/>
      <c r="K170" s="37"/>
      <c r="L170" s="41"/>
      <c r="M170" s="203"/>
      <c r="N170" s="20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133</v>
      </c>
      <c r="AU170" s="14" t="s">
        <v>75</v>
      </c>
    </row>
    <row r="171" s="2" customFormat="1" ht="24.15" customHeight="1">
      <c r="A171" s="35"/>
      <c r="B171" s="36"/>
      <c r="C171" s="187" t="s">
        <v>228</v>
      </c>
      <c r="D171" s="187" t="s">
        <v>125</v>
      </c>
      <c r="E171" s="188" t="s">
        <v>229</v>
      </c>
      <c r="F171" s="189" t="s">
        <v>230</v>
      </c>
      <c r="G171" s="190" t="s">
        <v>128</v>
      </c>
      <c r="H171" s="191">
        <v>1</v>
      </c>
      <c r="I171" s="192"/>
      <c r="J171" s="193">
        <f>ROUND(I171*H171,2)</f>
        <v>0</v>
      </c>
      <c r="K171" s="189" t="s">
        <v>129</v>
      </c>
      <c r="L171" s="41"/>
      <c r="M171" s="194" t="s">
        <v>1</v>
      </c>
      <c r="N171" s="195" t="s">
        <v>40</v>
      </c>
      <c r="O171" s="8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218</v>
      </c>
      <c r="AT171" s="198" t="s">
        <v>125</v>
      </c>
      <c r="AU171" s="198" t="s">
        <v>75</v>
      </c>
      <c r="AY171" s="14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4" t="s">
        <v>83</v>
      </c>
      <c r="BK171" s="199">
        <f>ROUND(I171*H171,2)</f>
        <v>0</v>
      </c>
      <c r="BL171" s="14" t="s">
        <v>218</v>
      </c>
      <c r="BM171" s="198" t="s">
        <v>403</v>
      </c>
    </row>
    <row r="172" s="2" customFormat="1">
      <c r="A172" s="35"/>
      <c r="B172" s="36"/>
      <c r="C172" s="37"/>
      <c r="D172" s="200" t="s">
        <v>133</v>
      </c>
      <c r="E172" s="37"/>
      <c r="F172" s="201" t="s">
        <v>230</v>
      </c>
      <c r="G172" s="37"/>
      <c r="H172" s="37"/>
      <c r="I172" s="202"/>
      <c r="J172" s="37"/>
      <c r="K172" s="37"/>
      <c r="L172" s="41"/>
      <c r="M172" s="203"/>
      <c r="N172" s="204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133</v>
      </c>
      <c r="AU172" s="14" t="s">
        <v>75</v>
      </c>
    </row>
    <row r="173" s="2" customFormat="1" ht="16.5" customHeight="1">
      <c r="A173" s="35"/>
      <c r="B173" s="36"/>
      <c r="C173" s="187" t="s">
        <v>232</v>
      </c>
      <c r="D173" s="187" t="s">
        <v>125</v>
      </c>
      <c r="E173" s="188" t="s">
        <v>233</v>
      </c>
      <c r="F173" s="189" t="s">
        <v>234</v>
      </c>
      <c r="G173" s="190" t="s">
        <v>128</v>
      </c>
      <c r="H173" s="191">
        <v>1</v>
      </c>
      <c r="I173" s="192"/>
      <c r="J173" s="193">
        <f>ROUND(I173*H173,2)</f>
        <v>0</v>
      </c>
      <c r="K173" s="189" t="s">
        <v>129</v>
      </c>
      <c r="L173" s="41"/>
      <c r="M173" s="194" t="s">
        <v>1</v>
      </c>
      <c r="N173" s="195" t="s">
        <v>40</v>
      </c>
      <c r="O173" s="8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218</v>
      </c>
      <c r="AT173" s="198" t="s">
        <v>125</v>
      </c>
      <c r="AU173" s="198" t="s">
        <v>75</v>
      </c>
      <c r="AY173" s="14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4" t="s">
        <v>83</v>
      </c>
      <c r="BK173" s="199">
        <f>ROUND(I173*H173,2)</f>
        <v>0</v>
      </c>
      <c r="BL173" s="14" t="s">
        <v>218</v>
      </c>
      <c r="BM173" s="198" t="s">
        <v>404</v>
      </c>
    </row>
    <row r="174" s="2" customFormat="1">
      <c r="A174" s="35"/>
      <c r="B174" s="36"/>
      <c r="C174" s="37"/>
      <c r="D174" s="200" t="s">
        <v>133</v>
      </c>
      <c r="E174" s="37"/>
      <c r="F174" s="201" t="s">
        <v>234</v>
      </c>
      <c r="G174" s="37"/>
      <c r="H174" s="37"/>
      <c r="I174" s="202"/>
      <c r="J174" s="37"/>
      <c r="K174" s="37"/>
      <c r="L174" s="41"/>
      <c r="M174" s="203"/>
      <c r="N174" s="20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133</v>
      </c>
      <c r="AU174" s="14" t="s">
        <v>75</v>
      </c>
    </row>
    <row r="175" s="2" customFormat="1" ht="16.5" customHeight="1">
      <c r="A175" s="35"/>
      <c r="B175" s="36"/>
      <c r="C175" s="187" t="s">
        <v>236</v>
      </c>
      <c r="D175" s="187" t="s">
        <v>125</v>
      </c>
      <c r="E175" s="188" t="s">
        <v>237</v>
      </c>
      <c r="F175" s="189" t="s">
        <v>238</v>
      </c>
      <c r="G175" s="190" t="s">
        <v>128</v>
      </c>
      <c r="H175" s="191">
        <v>1</v>
      </c>
      <c r="I175" s="192"/>
      <c r="J175" s="193">
        <f>ROUND(I175*H175,2)</f>
        <v>0</v>
      </c>
      <c r="K175" s="189" t="s">
        <v>129</v>
      </c>
      <c r="L175" s="41"/>
      <c r="M175" s="194" t="s">
        <v>1</v>
      </c>
      <c r="N175" s="195" t="s">
        <v>40</v>
      </c>
      <c r="O175" s="8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218</v>
      </c>
      <c r="AT175" s="198" t="s">
        <v>125</v>
      </c>
      <c r="AU175" s="198" t="s">
        <v>75</v>
      </c>
      <c r="AY175" s="14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4" t="s">
        <v>83</v>
      </c>
      <c r="BK175" s="199">
        <f>ROUND(I175*H175,2)</f>
        <v>0</v>
      </c>
      <c r="BL175" s="14" t="s">
        <v>218</v>
      </c>
      <c r="BM175" s="198" t="s">
        <v>405</v>
      </c>
    </row>
    <row r="176" s="2" customFormat="1">
      <c r="A176" s="35"/>
      <c r="B176" s="36"/>
      <c r="C176" s="37"/>
      <c r="D176" s="200" t="s">
        <v>133</v>
      </c>
      <c r="E176" s="37"/>
      <c r="F176" s="201" t="s">
        <v>238</v>
      </c>
      <c r="G176" s="37"/>
      <c r="H176" s="37"/>
      <c r="I176" s="202"/>
      <c r="J176" s="37"/>
      <c r="K176" s="37"/>
      <c r="L176" s="41"/>
      <c r="M176" s="206"/>
      <c r="N176" s="207"/>
      <c r="O176" s="208"/>
      <c r="P176" s="208"/>
      <c r="Q176" s="208"/>
      <c r="R176" s="208"/>
      <c r="S176" s="208"/>
      <c r="T176" s="20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133</v>
      </c>
      <c r="AU176" s="14" t="s">
        <v>75</v>
      </c>
    </row>
    <row r="177" s="2" customFormat="1" ht="6.96" customHeight="1">
      <c r="A177" s="35"/>
      <c r="B177" s="63"/>
      <c r="C177" s="64"/>
      <c r="D177" s="64"/>
      <c r="E177" s="64"/>
      <c r="F177" s="64"/>
      <c r="G177" s="64"/>
      <c r="H177" s="64"/>
      <c r="I177" s="64"/>
      <c r="J177" s="64"/>
      <c r="K177" s="64"/>
      <c r="L177" s="41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sheetProtection sheet="1" autoFilter="0" formatColumns="0" formatRows="0" objects="1" scenarios="1" spinCount="100000" saltValue="PqtX5omKqB4sbkn5dkqJC341chn0k7ZBEttCOn2pbqtkS1rqJWtYm+/Eoxxx7im2al4U3Og/00c9Gi+mkztiwg==" hashValue="ACujWuInYn9EiCQm+6+pfKvgt1Osvp96XkHC0LGSVfehBGBzhRM0TWrhORh97yU8kZRNLoJEZRICHT3XxPo35A==" algorithmName="SHA-512" password="CC35"/>
  <autoFilter ref="C115:K176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406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ROUND((SUM(BE116:BE171)),  2)</f>
        <v>0</v>
      </c>
      <c r="G33" s="35"/>
      <c r="H33" s="35"/>
      <c r="I33" s="152">
        <v>0.20999999999999999</v>
      </c>
      <c r="J33" s="151">
        <f>ROUND(((SUM(BE116:BE171))*I33),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ROUND((SUM(BF116:BF171)),  2)</f>
        <v>0</v>
      </c>
      <c r="G34" s="35"/>
      <c r="H34" s="35"/>
      <c r="I34" s="152">
        <v>0.12</v>
      </c>
      <c r="J34" s="151">
        <f>ROUND(((SUM(BF116:BF171))*I34),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ROUND((SUM(BG116:BG171)),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ROUND((SUM(BH116:BH171)),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ROUND((SUM(BI116:BI171)),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10 - Zlín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10 - Zlín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SUM(P117:P171)</f>
        <v>0</v>
      </c>
      <c r="Q116" s="101"/>
      <c r="R116" s="184">
        <f>SUM(R117:R171)</f>
        <v>0</v>
      </c>
      <c r="S116" s="101"/>
      <c r="T116" s="185">
        <f>SUM(T117:T171)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SUM(BK117:BK171)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1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407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120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408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4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409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15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410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24.15" customHeight="1">
      <c r="A126" s="35"/>
      <c r="B126" s="36"/>
      <c r="C126" s="187" t="s">
        <v>284</v>
      </c>
      <c r="D126" s="187" t="s">
        <v>125</v>
      </c>
      <c r="E126" s="188" t="s">
        <v>285</v>
      </c>
      <c r="F126" s="189" t="s">
        <v>286</v>
      </c>
      <c r="G126" s="190" t="s">
        <v>152</v>
      </c>
      <c r="H126" s="191">
        <v>1</v>
      </c>
      <c r="I126" s="192"/>
      <c r="J126" s="193">
        <f>ROUND(I126*H126,2)</f>
        <v>0</v>
      </c>
      <c r="K126" s="189" t="s">
        <v>1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411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286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154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16.5" customHeight="1">
      <c r="A129" s="35"/>
      <c r="B129" s="36"/>
      <c r="C129" s="187" t="s">
        <v>155</v>
      </c>
      <c r="D129" s="187" t="s">
        <v>125</v>
      </c>
      <c r="E129" s="188" t="s">
        <v>156</v>
      </c>
      <c r="F129" s="189" t="s">
        <v>157</v>
      </c>
      <c r="G129" s="190" t="s">
        <v>152</v>
      </c>
      <c r="H129" s="191">
        <v>4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412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157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 ht="33" customHeight="1">
      <c r="A131" s="35"/>
      <c r="B131" s="36"/>
      <c r="C131" s="187" t="s">
        <v>159</v>
      </c>
      <c r="D131" s="187" t="s">
        <v>125</v>
      </c>
      <c r="E131" s="188" t="s">
        <v>160</v>
      </c>
      <c r="F131" s="189" t="s">
        <v>161</v>
      </c>
      <c r="G131" s="190" t="s">
        <v>152</v>
      </c>
      <c r="H131" s="191">
        <v>4</v>
      </c>
      <c r="I131" s="192"/>
      <c r="J131" s="193">
        <f>ROUND(I131*H131,2)</f>
        <v>0</v>
      </c>
      <c r="K131" s="189" t="s">
        <v>129</v>
      </c>
      <c r="L131" s="41"/>
      <c r="M131" s="194" t="s">
        <v>1</v>
      </c>
      <c r="N131" s="195" t="s">
        <v>40</v>
      </c>
      <c r="O131" s="8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8" t="s">
        <v>130</v>
      </c>
      <c r="AT131" s="198" t="s">
        <v>125</v>
      </c>
      <c r="AU131" s="198" t="s">
        <v>75</v>
      </c>
      <c r="AY131" s="14" t="s">
        <v>131</v>
      </c>
      <c r="BE131" s="199">
        <f>IF(N131="základní",J131,0)</f>
        <v>0</v>
      </c>
      <c r="BF131" s="199">
        <f>IF(N131="snížená",J131,0)</f>
        <v>0</v>
      </c>
      <c r="BG131" s="199">
        <f>IF(N131="zákl. přenesená",J131,0)</f>
        <v>0</v>
      </c>
      <c r="BH131" s="199">
        <f>IF(N131="sníž. přenesená",J131,0)</f>
        <v>0</v>
      </c>
      <c r="BI131" s="199">
        <f>IF(N131="nulová",J131,0)</f>
        <v>0</v>
      </c>
      <c r="BJ131" s="14" t="s">
        <v>83</v>
      </c>
      <c r="BK131" s="199">
        <f>ROUND(I131*H131,2)</f>
        <v>0</v>
      </c>
      <c r="BL131" s="14" t="s">
        <v>130</v>
      </c>
      <c r="BM131" s="198" t="s">
        <v>413</v>
      </c>
    </row>
    <row r="132" s="2" customFormat="1">
      <c r="A132" s="35"/>
      <c r="B132" s="36"/>
      <c r="C132" s="37"/>
      <c r="D132" s="200" t="s">
        <v>133</v>
      </c>
      <c r="E132" s="37"/>
      <c r="F132" s="201" t="s">
        <v>161</v>
      </c>
      <c r="G132" s="37"/>
      <c r="H132" s="37"/>
      <c r="I132" s="202"/>
      <c r="J132" s="37"/>
      <c r="K132" s="37"/>
      <c r="L132" s="41"/>
      <c r="M132" s="203"/>
      <c r="N132" s="204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133</v>
      </c>
      <c r="AU132" s="14" t="s">
        <v>75</v>
      </c>
    </row>
    <row r="133" s="2" customFormat="1" ht="16.5" customHeight="1">
      <c r="A133" s="35"/>
      <c r="B133" s="36"/>
      <c r="C133" s="187" t="s">
        <v>101</v>
      </c>
      <c r="D133" s="187" t="s">
        <v>125</v>
      </c>
      <c r="E133" s="188" t="s">
        <v>163</v>
      </c>
      <c r="F133" s="189" t="s">
        <v>164</v>
      </c>
      <c r="G133" s="190" t="s">
        <v>152</v>
      </c>
      <c r="H133" s="191">
        <v>2</v>
      </c>
      <c r="I133" s="192"/>
      <c r="J133" s="193">
        <f>ROUND(I133*H133,2)</f>
        <v>0</v>
      </c>
      <c r="K133" s="189" t="s">
        <v>129</v>
      </c>
      <c r="L133" s="41"/>
      <c r="M133" s="194" t="s">
        <v>1</v>
      </c>
      <c r="N133" s="195" t="s">
        <v>40</v>
      </c>
      <c r="O133" s="8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130</v>
      </c>
      <c r="AT133" s="198" t="s">
        <v>125</v>
      </c>
      <c r="AU133" s="198" t="s">
        <v>75</v>
      </c>
      <c r="AY133" s="14" t="s">
        <v>131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4" t="s">
        <v>83</v>
      </c>
      <c r="BK133" s="199">
        <f>ROUND(I133*H133,2)</f>
        <v>0</v>
      </c>
      <c r="BL133" s="14" t="s">
        <v>130</v>
      </c>
      <c r="BM133" s="198" t="s">
        <v>414</v>
      </c>
    </row>
    <row r="134" s="2" customFormat="1">
      <c r="A134" s="35"/>
      <c r="B134" s="36"/>
      <c r="C134" s="37"/>
      <c r="D134" s="200" t="s">
        <v>133</v>
      </c>
      <c r="E134" s="37"/>
      <c r="F134" s="201" t="s">
        <v>164</v>
      </c>
      <c r="G134" s="37"/>
      <c r="H134" s="37"/>
      <c r="I134" s="202"/>
      <c r="J134" s="37"/>
      <c r="K134" s="37"/>
      <c r="L134" s="41"/>
      <c r="M134" s="203"/>
      <c r="N134" s="20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133</v>
      </c>
      <c r="AU134" s="14" t="s">
        <v>75</v>
      </c>
    </row>
    <row r="135" s="2" customFormat="1" ht="37.8" customHeight="1">
      <c r="A135" s="35"/>
      <c r="B135" s="36"/>
      <c r="C135" s="187" t="s">
        <v>166</v>
      </c>
      <c r="D135" s="187" t="s">
        <v>125</v>
      </c>
      <c r="E135" s="188" t="s">
        <v>167</v>
      </c>
      <c r="F135" s="189" t="s">
        <v>168</v>
      </c>
      <c r="G135" s="190" t="s">
        <v>152</v>
      </c>
      <c r="H135" s="191">
        <v>1</v>
      </c>
      <c r="I135" s="192"/>
      <c r="J135" s="193">
        <f>ROUND(I135*H135,2)</f>
        <v>0</v>
      </c>
      <c r="K135" s="189" t="s">
        <v>129</v>
      </c>
      <c r="L135" s="41"/>
      <c r="M135" s="194" t="s">
        <v>1</v>
      </c>
      <c r="N135" s="195" t="s">
        <v>40</v>
      </c>
      <c r="O135" s="8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130</v>
      </c>
      <c r="AT135" s="198" t="s">
        <v>125</v>
      </c>
      <c r="AU135" s="198" t="s">
        <v>75</v>
      </c>
      <c r="AY135" s="14" t="s">
        <v>131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4" t="s">
        <v>83</v>
      </c>
      <c r="BK135" s="199">
        <f>ROUND(I135*H135,2)</f>
        <v>0</v>
      </c>
      <c r="BL135" s="14" t="s">
        <v>130</v>
      </c>
      <c r="BM135" s="198" t="s">
        <v>415</v>
      </c>
    </row>
    <row r="136" s="2" customFormat="1">
      <c r="A136" s="35"/>
      <c r="B136" s="36"/>
      <c r="C136" s="37"/>
      <c r="D136" s="200" t="s">
        <v>133</v>
      </c>
      <c r="E136" s="37"/>
      <c r="F136" s="201" t="s">
        <v>168</v>
      </c>
      <c r="G136" s="37"/>
      <c r="H136" s="37"/>
      <c r="I136" s="202"/>
      <c r="J136" s="37"/>
      <c r="K136" s="37"/>
      <c r="L136" s="41"/>
      <c r="M136" s="203"/>
      <c r="N136" s="204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133</v>
      </c>
      <c r="AU136" s="14" t="s">
        <v>75</v>
      </c>
    </row>
    <row r="137" s="2" customFormat="1" ht="21.75" customHeight="1">
      <c r="A137" s="35"/>
      <c r="B137" s="36"/>
      <c r="C137" s="187" t="s">
        <v>8</v>
      </c>
      <c r="D137" s="187" t="s">
        <v>125</v>
      </c>
      <c r="E137" s="188" t="s">
        <v>254</v>
      </c>
      <c r="F137" s="189" t="s">
        <v>255</v>
      </c>
      <c r="G137" s="190" t="s">
        <v>152</v>
      </c>
      <c r="H137" s="191">
        <v>1</v>
      </c>
      <c r="I137" s="192"/>
      <c r="J137" s="193">
        <f>ROUND(I137*H137,2)</f>
        <v>0</v>
      </c>
      <c r="K137" s="189" t="s">
        <v>129</v>
      </c>
      <c r="L137" s="41"/>
      <c r="M137" s="194" t="s">
        <v>1</v>
      </c>
      <c r="N137" s="195" t="s">
        <v>40</v>
      </c>
      <c r="O137" s="8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130</v>
      </c>
      <c r="AT137" s="198" t="s">
        <v>125</v>
      </c>
      <c r="AU137" s="198" t="s">
        <v>75</v>
      </c>
      <c r="AY137" s="14" t="s">
        <v>131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4" t="s">
        <v>83</v>
      </c>
      <c r="BK137" s="199">
        <f>ROUND(I137*H137,2)</f>
        <v>0</v>
      </c>
      <c r="BL137" s="14" t="s">
        <v>130</v>
      </c>
      <c r="BM137" s="198" t="s">
        <v>416</v>
      </c>
    </row>
    <row r="138" s="2" customFormat="1">
      <c r="A138" s="35"/>
      <c r="B138" s="36"/>
      <c r="C138" s="37"/>
      <c r="D138" s="200" t="s">
        <v>133</v>
      </c>
      <c r="E138" s="37"/>
      <c r="F138" s="201" t="s">
        <v>255</v>
      </c>
      <c r="G138" s="37"/>
      <c r="H138" s="37"/>
      <c r="I138" s="202"/>
      <c r="J138" s="37"/>
      <c r="K138" s="37"/>
      <c r="L138" s="41"/>
      <c r="M138" s="203"/>
      <c r="N138" s="204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133</v>
      </c>
      <c r="AU138" s="14" t="s">
        <v>75</v>
      </c>
    </row>
    <row r="139" s="2" customFormat="1" ht="24.15" customHeight="1">
      <c r="A139" s="35"/>
      <c r="B139" s="36"/>
      <c r="C139" s="187" t="s">
        <v>174</v>
      </c>
      <c r="D139" s="187" t="s">
        <v>125</v>
      </c>
      <c r="E139" s="188" t="s">
        <v>175</v>
      </c>
      <c r="F139" s="189" t="s">
        <v>176</v>
      </c>
      <c r="G139" s="190" t="s">
        <v>152</v>
      </c>
      <c r="H139" s="191">
        <v>3</v>
      </c>
      <c r="I139" s="192"/>
      <c r="J139" s="193">
        <f>ROUND(I139*H139,2)</f>
        <v>0</v>
      </c>
      <c r="K139" s="189" t="s">
        <v>129</v>
      </c>
      <c r="L139" s="41"/>
      <c r="M139" s="194" t="s">
        <v>1</v>
      </c>
      <c r="N139" s="195" t="s">
        <v>40</v>
      </c>
      <c r="O139" s="8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130</v>
      </c>
      <c r="AT139" s="198" t="s">
        <v>125</v>
      </c>
      <c r="AU139" s="198" t="s">
        <v>75</v>
      </c>
      <c r="AY139" s="14" t="s">
        <v>131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4" t="s">
        <v>83</v>
      </c>
      <c r="BK139" s="199">
        <f>ROUND(I139*H139,2)</f>
        <v>0</v>
      </c>
      <c r="BL139" s="14" t="s">
        <v>130</v>
      </c>
      <c r="BM139" s="198" t="s">
        <v>417</v>
      </c>
    </row>
    <row r="140" s="2" customFormat="1">
      <c r="A140" s="35"/>
      <c r="B140" s="36"/>
      <c r="C140" s="37"/>
      <c r="D140" s="200" t="s">
        <v>133</v>
      </c>
      <c r="E140" s="37"/>
      <c r="F140" s="201" t="s">
        <v>176</v>
      </c>
      <c r="G140" s="37"/>
      <c r="H140" s="37"/>
      <c r="I140" s="202"/>
      <c r="J140" s="37"/>
      <c r="K140" s="37"/>
      <c r="L140" s="41"/>
      <c r="M140" s="203"/>
      <c r="N140" s="204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133</v>
      </c>
      <c r="AU140" s="14" t="s">
        <v>75</v>
      </c>
    </row>
    <row r="141" s="2" customFormat="1" ht="24.15" customHeight="1">
      <c r="A141" s="35"/>
      <c r="B141" s="36"/>
      <c r="C141" s="187" t="s">
        <v>178</v>
      </c>
      <c r="D141" s="187" t="s">
        <v>125</v>
      </c>
      <c r="E141" s="188" t="s">
        <v>179</v>
      </c>
      <c r="F141" s="189" t="s">
        <v>180</v>
      </c>
      <c r="G141" s="190" t="s">
        <v>152</v>
      </c>
      <c r="H141" s="191">
        <v>1</v>
      </c>
      <c r="I141" s="192"/>
      <c r="J141" s="193">
        <f>ROUND(I141*H141,2)</f>
        <v>0</v>
      </c>
      <c r="K141" s="189" t="s">
        <v>129</v>
      </c>
      <c r="L141" s="41"/>
      <c r="M141" s="194" t="s">
        <v>1</v>
      </c>
      <c r="N141" s="195" t="s">
        <v>40</v>
      </c>
      <c r="O141" s="8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130</v>
      </c>
      <c r="AT141" s="198" t="s">
        <v>125</v>
      </c>
      <c r="AU141" s="198" t="s">
        <v>75</v>
      </c>
      <c r="AY141" s="14" t="s">
        <v>131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4" t="s">
        <v>83</v>
      </c>
      <c r="BK141" s="199">
        <f>ROUND(I141*H141,2)</f>
        <v>0</v>
      </c>
      <c r="BL141" s="14" t="s">
        <v>130</v>
      </c>
      <c r="BM141" s="198" t="s">
        <v>418</v>
      </c>
    </row>
    <row r="142" s="2" customFormat="1">
      <c r="A142" s="35"/>
      <c r="B142" s="36"/>
      <c r="C142" s="37"/>
      <c r="D142" s="200" t="s">
        <v>133</v>
      </c>
      <c r="E142" s="37"/>
      <c r="F142" s="201" t="s">
        <v>180</v>
      </c>
      <c r="G142" s="37"/>
      <c r="H142" s="37"/>
      <c r="I142" s="202"/>
      <c r="J142" s="37"/>
      <c r="K142" s="37"/>
      <c r="L142" s="41"/>
      <c r="M142" s="203"/>
      <c r="N142" s="20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133</v>
      </c>
      <c r="AU142" s="14" t="s">
        <v>75</v>
      </c>
    </row>
    <row r="143" s="2" customFormat="1" ht="37.8" customHeight="1">
      <c r="A143" s="35"/>
      <c r="B143" s="36"/>
      <c r="C143" s="187" t="s">
        <v>130</v>
      </c>
      <c r="D143" s="187" t="s">
        <v>125</v>
      </c>
      <c r="E143" s="188" t="s">
        <v>182</v>
      </c>
      <c r="F143" s="189" t="s">
        <v>183</v>
      </c>
      <c r="G143" s="190" t="s">
        <v>152</v>
      </c>
      <c r="H143" s="191">
        <v>1</v>
      </c>
      <c r="I143" s="192"/>
      <c r="J143" s="193">
        <f>ROUND(I143*H143,2)</f>
        <v>0</v>
      </c>
      <c r="K143" s="189" t="s">
        <v>129</v>
      </c>
      <c r="L143" s="41"/>
      <c r="M143" s="194" t="s">
        <v>1</v>
      </c>
      <c r="N143" s="195" t="s">
        <v>40</v>
      </c>
      <c r="O143" s="8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130</v>
      </c>
      <c r="AT143" s="198" t="s">
        <v>125</v>
      </c>
      <c r="AU143" s="198" t="s">
        <v>75</v>
      </c>
      <c r="AY143" s="14" t="s">
        <v>131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4" t="s">
        <v>83</v>
      </c>
      <c r="BK143" s="199">
        <f>ROUND(I143*H143,2)</f>
        <v>0</v>
      </c>
      <c r="BL143" s="14" t="s">
        <v>130</v>
      </c>
      <c r="BM143" s="198" t="s">
        <v>419</v>
      </c>
    </row>
    <row r="144" s="2" customFormat="1">
      <c r="A144" s="35"/>
      <c r="B144" s="36"/>
      <c r="C144" s="37"/>
      <c r="D144" s="200" t="s">
        <v>133</v>
      </c>
      <c r="E144" s="37"/>
      <c r="F144" s="201" t="s">
        <v>183</v>
      </c>
      <c r="G144" s="37"/>
      <c r="H144" s="37"/>
      <c r="I144" s="202"/>
      <c r="J144" s="37"/>
      <c r="K144" s="37"/>
      <c r="L144" s="41"/>
      <c r="M144" s="203"/>
      <c r="N144" s="20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133</v>
      </c>
      <c r="AU144" s="14" t="s">
        <v>75</v>
      </c>
    </row>
    <row r="145" s="2" customFormat="1" ht="49.05" customHeight="1">
      <c r="A145" s="35"/>
      <c r="B145" s="36"/>
      <c r="C145" s="187" t="s">
        <v>185</v>
      </c>
      <c r="D145" s="187" t="s">
        <v>125</v>
      </c>
      <c r="E145" s="188" t="s">
        <v>186</v>
      </c>
      <c r="F145" s="189" t="s">
        <v>187</v>
      </c>
      <c r="G145" s="190" t="s">
        <v>152</v>
      </c>
      <c r="H145" s="191">
        <v>1</v>
      </c>
      <c r="I145" s="192"/>
      <c r="J145" s="193">
        <f>ROUND(I145*H145,2)</f>
        <v>0</v>
      </c>
      <c r="K145" s="189" t="s">
        <v>129</v>
      </c>
      <c r="L145" s="41"/>
      <c r="M145" s="194" t="s">
        <v>1</v>
      </c>
      <c r="N145" s="195" t="s">
        <v>40</v>
      </c>
      <c r="O145" s="8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130</v>
      </c>
      <c r="AT145" s="198" t="s">
        <v>125</v>
      </c>
      <c r="AU145" s="198" t="s">
        <v>75</v>
      </c>
      <c r="AY145" s="14" t="s">
        <v>131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4" t="s">
        <v>83</v>
      </c>
      <c r="BK145" s="199">
        <f>ROUND(I145*H145,2)</f>
        <v>0</v>
      </c>
      <c r="BL145" s="14" t="s">
        <v>130</v>
      </c>
      <c r="BM145" s="198" t="s">
        <v>420</v>
      </c>
    </row>
    <row r="146" s="2" customFormat="1">
      <c r="A146" s="35"/>
      <c r="B146" s="36"/>
      <c r="C146" s="37"/>
      <c r="D146" s="200" t="s">
        <v>133</v>
      </c>
      <c r="E146" s="37"/>
      <c r="F146" s="201" t="s">
        <v>187</v>
      </c>
      <c r="G146" s="37"/>
      <c r="H146" s="37"/>
      <c r="I146" s="202"/>
      <c r="J146" s="37"/>
      <c r="K146" s="37"/>
      <c r="L146" s="41"/>
      <c r="M146" s="203"/>
      <c r="N146" s="204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133</v>
      </c>
      <c r="AU146" s="14" t="s">
        <v>75</v>
      </c>
    </row>
    <row r="147" s="2" customFormat="1" ht="24.15" customHeight="1">
      <c r="A147" s="35"/>
      <c r="B147" s="36"/>
      <c r="C147" s="187" t="s">
        <v>189</v>
      </c>
      <c r="D147" s="187" t="s">
        <v>125</v>
      </c>
      <c r="E147" s="188" t="s">
        <v>190</v>
      </c>
      <c r="F147" s="189" t="s">
        <v>191</v>
      </c>
      <c r="G147" s="190" t="s">
        <v>192</v>
      </c>
      <c r="H147" s="191">
        <v>15</v>
      </c>
      <c r="I147" s="192"/>
      <c r="J147" s="193">
        <f>ROUND(I147*H147,2)</f>
        <v>0</v>
      </c>
      <c r="K147" s="189" t="s">
        <v>129</v>
      </c>
      <c r="L147" s="41"/>
      <c r="M147" s="194" t="s">
        <v>1</v>
      </c>
      <c r="N147" s="195" t="s">
        <v>40</v>
      </c>
      <c r="O147" s="8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130</v>
      </c>
      <c r="AT147" s="198" t="s">
        <v>125</v>
      </c>
      <c r="AU147" s="198" t="s">
        <v>75</v>
      </c>
      <c r="AY147" s="14" t="s">
        <v>131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4" t="s">
        <v>83</v>
      </c>
      <c r="BK147" s="199">
        <f>ROUND(I147*H147,2)</f>
        <v>0</v>
      </c>
      <c r="BL147" s="14" t="s">
        <v>130</v>
      </c>
      <c r="BM147" s="198" t="s">
        <v>421</v>
      </c>
    </row>
    <row r="148" s="2" customFormat="1">
      <c r="A148" s="35"/>
      <c r="B148" s="36"/>
      <c r="C148" s="37"/>
      <c r="D148" s="200" t="s">
        <v>133</v>
      </c>
      <c r="E148" s="37"/>
      <c r="F148" s="201" t="s">
        <v>191</v>
      </c>
      <c r="G148" s="37"/>
      <c r="H148" s="37"/>
      <c r="I148" s="202"/>
      <c r="J148" s="37"/>
      <c r="K148" s="37"/>
      <c r="L148" s="41"/>
      <c r="M148" s="203"/>
      <c r="N148" s="204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133</v>
      </c>
      <c r="AU148" s="14" t="s">
        <v>75</v>
      </c>
    </row>
    <row r="149" s="2" customFormat="1" ht="16.5" customHeight="1">
      <c r="A149" s="35"/>
      <c r="B149" s="36"/>
      <c r="C149" s="187" t="s">
        <v>194</v>
      </c>
      <c r="D149" s="187" t="s">
        <v>125</v>
      </c>
      <c r="E149" s="188" t="s">
        <v>195</v>
      </c>
      <c r="F149" s="189" t="s">
        <v>196</v>
      </c>
      <c r="G149" s="190" t="s">
        <v>152</v>
      </c>
      <c r="H149" s="191">
        <v>1</v>
      </c>
      <c r="I149" s="192"/>
      <c r="J149" s="193">
        <f>ROUND(I149*H149,2)</f>
        <v>0</v>
      </c>
      <c r="K149" s="189" t="s">
        <v>129</v>
      </c>
      <c r="L149" s="41"/>
      <c r="M149" s="194" t="s">
        <v>1</v>
      </c>
      <c r="N149" s="195" t="s">
        <v>40</v>
      </c>
      <c r="O149" s="8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130</v>
      </c>
      <c r="AT149" s="198" t="s">
        <v>125</v>
      </c>
      <c r="AU149" s="198" t="s">
        <v>75</v>
      </c>
      <c r="AY149" s="14" t="s">
        <v>131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4" t="s">
        <v>83</v>
      </c>
      <c r="BK149" s="199">
        <f>ROUND(I149*H149,2)</f>
        <v>0</v>
      </c>
      <c r="BL149" s="14" t="s">
        <v>130</v>
      </c>
      <c r="BM149" s="198" t="s">
        <v>422</v>
      </c>
    </row>
    <row r="150" s="2" customFormat="1">
      <c r="A150" s="35"/>
      <c r="B150" s="36"/>
      <c r="C150" s="37"/>
      <c r="D150" s="200" t="s">
        <v>133</v>
      </c>
      <c r="E150" s="37"/>
      <c r="F150" s="201" t="s">
        <v>196</v>
      </c>
      <c r="G150" s="37"/>
      <c r="H150" s="37"/>
      <c r="I150" s="202"/>
      <c r="J150" s="37"/>
      <c r="K150" s="37"/>
      <c r="L150" s="41"/>
      <c r="M150" s="203"/>
      <c r="N150" s="204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133</v>
      </c>
      <c r="AU150" s="14" t="s">
        <v>75</v>
      </c>
    </row>
    <row r="151" s="2" customFormat="1" ht="16.5" customHeight="1">
      <c r="A151" s="35"/>
      <c r="B151" s="36"/>
      <c r="C151" s="187" t="s">
        <v>198</v>
      </c>
      <c r="D151" s="187" t="s">
        <v>125</v>
      </c>
      <c r="E151" s="188" t="s">
        <v>199</v>
      </c>
      <c r="F151" s="189" t="s">
        <v>200</v>
      </c>
      <c r="G151" s="190" t="s">
        <v>201</v>
      </c>
      <c r="H151" s="191">
        <v>1</v>
      </c>
      <c r="I151" s="192"/>
      <c r="J151" s="193">
        <f>ROUND(I151*H151,2)</f>
        <v>0</v>
      </c>
      <c r="K151" s="189" t="s">
        <v>129</v>
      </c>
      <c r="L151" s="41"/>
      <c r="M151" s="194" t="s">
        <v>1</v>
      </c>
      <c r="N151" s="195" t="s">
        <v>40</v>
      </c>
      <c r="O151" s="8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130</v>
      </c>
      <c r="AT151" s="198" t="s">
        <v>125</v>
      </c>
      <c r="AU151" s="198" t="s">
        <v>75</v>
      </c>
      <c r="AY151" s="14" t="s">
        <v>131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4" t="s">
        <v>83</v>
      </c>
      <c r="BK151" s="199">
        <f>ROUND(I151*H151,2)</f>
        <v>0</v>
      </c>
      <c r="BL151" s="14" t="s">
        <v>130</v>
      </c>
      <c r="BM151" s="198" t="s">
        <v>423</v>
      </c>
    </row>
    <row r="152" s="2" customFormat="1">
      <c r="A152" s="35"/>
      <c r="B152" s="36"/>
      <c r="C152" s="37"/>
      <c r="D152" s="200" t="s">
        <v>133</v>
      </c>
      <c r="E152" s="37"/>
      <c r="F152" s="201" t="s">
        <v>200</v>
      </c>
      <c r="G152" s="37"/>
      <c r="H152" s="37"/>
      <c r="I152" s="202"/>
      <c r="J152" s="37"/>
      <c r="K152" s="37"/>
      <c r="L152" s="41"/>
      <c r="M152" s="203"/>
      <c r="N152" s="204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133</v>
      </c>
      <c r="AU152" s="14" t="s">
        <v>75</v>
      </c>
    </row>
    <row r="153" s="2" customFormat="1" ht="24.15" customHeight="1">
      <c r="A153" s="35"/>
      <c r="B153" s="36"/>
      <c r="C153" s="187" t="s">
        <v>7</v>
      </c>
      <c r="D153" s="187" t="s">
        <v>125</v>
      </c>
      <c r="E153" s="188" t="s">
        <v>203</v>
      </c>
      <c r="F153" s="189" t="s">
        <v>204</v>
      </c>
      <c r="G153" s="190" t="s">
        <v>201</v>
      </c>
      <c r="H153" s="191">
        <v>1</v>
      </c>
      <c r="I153" s="192"/>
      <c r="J153" s="193">
        <f>ROUND(I153*H153,2)</f>
        <v>0</v>
      </c>
      <c r="K153" s="189" t="s">
        <v>129</v>
      </c>
      <c r="L153" s="41"/>
      <c r="M153" s="194" t="s">
        <v>1</v>
      </c>
      <c r="N153" s="195" t="s">
        <v>40</v>
      </c>
      <c r="O153" s="8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130</v>
      </c>
      <c r="AT153" s="198" t="s">
        <v>125</v>
      </c>
      <c r="AU153" s="198" t="s">
        <v>75</v>
      </c>
      <c r="AY153" s="14" t="s">
        <v>131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4" t="s">
        <v>83</v>
      </c>
      <c r="BK153" s="199">
        <f>ROUND(I153*H153,2)</f>
        <v>0</v>
      </c>
      <c r="BL153" s="14" t="s">
        <v>130</v>
      </c>
      <c r="BM153" s="198" t="s">
        <v>424</v>
      </c>
    </row>
    <row r="154" s="2" customFormat="1">
      <c r="A154" s="35"/>
      <c r="B154" s="36"/>
      <c r="C154" s="37"/>
      <c r="D154" s="200" t="s">
        <v>133</v>
      </c>
      <c r="E154" s="37"/>
      <c r="F154" s="201" t="s">
        <v>204</v>
      </c>
      <c r="G154" s="37"/>
      <c r="H154" s="37"/>
      <c r="I154" s="202"/>
      <c r="J154" s="37"/>
      <c r="K154" s="37"/>
      <c r="L154" s="41"/>
      <c r="M154" s="203"/>
      <c r="N154" s="204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133</v>
      </c>
      <c r="AU154" s="14" t="s">
        <v>75</v>
      </c>
    </row>
    <row r="155" s="2" customFormat="1" ht="16.5" customHeight="1">
      <c r="A155" s="35"/>
      <c r="B155" s="36"/>
      <c r="C155" s="187" t="s">
        <v>206</v>
      </c>
      <c r="D155" s="187" t="s">
        <v>125</v>
      </c>
      <c r="E155" s="188" t="s">
        <v>207</v>
      </c>
      <c r="F155" s="189" t="s">
        <v>208</v>
      </c>
      <c r="G155" s="190" t="s">
        <v>152</v>
      </c>
      <c r="H155" s="191">
        <v>1</v>
      </c>
      <c r="I155" s="192"/>
      <c r="J155" s="193">
        <f>ROUND(I155*H155,2)</f>
        <v>0</v>
      </c>
      <c r="K155" s="189" t="s">
        <v>129</v>
      </c>
      <c r="L155" s="41"/>
      <c r="M155" s="194" t="s">
        <v>1</v>
      </c>
      <c r="N155" s="195" t="s">
        <v>40</v>
      </c>
      <c r="O155" s="8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130</v>
      </c>
      <c r="AT155" s="198" t="s">
        <v>125</v>
      </c>
      <c r="AU155" s="198" t="s">
        <v>75</v>
      </c>
      <c r="AY155" s="14" t="s">
        <v>131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4" t="s">
        <v>83</v>
      </c>
      <c r="BK155" s="199">
        <f>ROUND(I155*H155,2)</f>
        <v>0</v>
      </c>
      <c r="BL155" s="14" t="s">
        <v>130</v>
      </c>
      <c r="BM155" s="198" t="s">
        <v>425</v>
      </c>
    </row>
    <row r="156" s="2" customFormat="1">
      <c r="A156" s="35"/>
      <c r="B156" s="36"/>
      <c r="C156" s="37"/>
      <c r="D156" s="200" t="s">
        <v>133</v>
      </c>
      <c r="E156" s="37"/>
      <c r="F156" s="201" t="s">
        <v>208</v>
      </c>
      <c r="G156" s="37"/>
      <c r="H156" s="37"/>
      <c r="I156" s="202"/>
      <c r="J156" s="37"/>
      <c r="K156" s="37"/>
      <c r="L156" s="41"/>
      <c r="M156" s="203"/>
      <c r="N156" s="204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133</v>
      </c>
      <c r="AU156" s="14" t="s">
        <v>75</v>
      </c>
    </row>
    <row r="157" s="2" customFormat="1" ht="24.15" customHeight="1">
      <c r="A157" s="35"/>
      <c r="B157" s="36"/>
      <c r="C157" s="187" t="s">
        <v>210</v>
      </c>
      <c r="D157" s="187" t="s">
        <v>125</v>
      </c>
      <c r="E157" s="188" t="s">
        <v>211</v>
      </c>
      <c r="F157" s="189" t="s">
        <v>212</v>
      </c>
      <c r="G157" s="190" t="s">
        <v>152</v>
      </c>
      <c r="H157" s="191">
        <v>3</v>
      </c>
      <c r="I157" s="192"/>
      <c r="J157" s="193">
        <f>ROUND(I157*H157,2)</f>
        <v>0</v>
      </c>
      <c r="K157" s="189" t="s">
        <v>129</v>
      </c>
      <c r="L157" s="41"/>
      <c r="M157" s="194" t="s">
        <v>1</v>
      </c>
      <c r="N157" s="195" t="s">
        <v>40</v>
      </c>
      <c r="O157" s="8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130</v>
      </c>
      <c r="AT157" s="198" t="s">
        <v>125</v>
      </c>
      <c r="AU157" s="198" t="s">
        <v>75</v>
      </c>
      <c r="AY157" s="14" t="s">
        <v>131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4" t="s">
        <v>83</v>
      </c>
      <c r="BK157" s="199">
        <f>ROUND(I157*H157,2)</f>
        <v>0</v>
      </c>
      <c r="BL157" s="14" t="s">
        <v>130</v>
      </c>
      <c r="BM157" s="198" t="s">
        <v>426</v>
      </c>
    </row>
    <row r="158" s="2" customFormat="1">
      <c r="A158" s="35"/>
      <c r="B158" s="36"/>
      <c r="C158" s="37"/>
      <c r="D158" s="200" t="s">
        <v>133</v>
      </c>
      <c r="E158" s="37"/>
      <c r="F158" s="201" t="s">
        <v>212</v>
      </c>
      <c r="G158" s="37"/>
      <c r="H158" s="37"/>
      <c r="I158" s="202"/>
      <c r="J158" s="37"/>
      <c r="K158" s="37"/>
      <c r="L158" s="41"/>
      <c r="M158" s="203"/>
      <c r="N158" s="204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133</v>
      </c>
      <c r="AU158" s="14" t="s">
        <v>75</v>
      </c>
    </row>
    <row r="159" s="2" customFormat="1">
      <c r="A159" s="35"/>
      <c r="B159" s="36"/>
      <c r="C159" s="37"/>
      <c r="D159" s="200" t="s">
        <v>147</v>
      </c>
      <c r="E159" s="37"/>
      <c r="F159" s="205" t="s">
        <v>214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147</v>
      </c>
      <c r="AU159" s="14" t="s">
        <v>75</v>
      </c>
    </row>
    <row r="160" s="2" customFormat="1" ht="24.15" customHeight="1">
      <c r="A160" s="35"/>
      <c r="B160" s="36"/>
      <c r="C160" s="187" t="s">
        <v>215</v>
      </c>
      <c r="D160" s="187" t="s">
        <v>125</v>
      </c>
      <c r="E160" s="188" t="s">
        <v>216</v>
      </c>
      <c r="F160" s="189" t="s">
        <v>217</v>
      </c>
      <c r="G160" s="190" t="s">
        <v>128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218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218</v>
      </c>
      <c r="BM160" s="198" t="s">
        <v>427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217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220</v>
      </c>
      <c r="D162" s="187" t="s">
        <v>125</v>
      </c>
      <c r="E162" s="188" t="s">
        <v>221</v>
      </c>
      <c r="F162" s="189" t="s">
        <v>222</v>
      </c>
      <c r="G162" s="190" t="s">
        <v>128</v>
      </c>
      <c r="H162" s="191">
        <v>1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428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222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 ht="16.5" customHeight="1">
      <c r="A164" s="35"/>
      <c r="B164" s="36"/>
      <c r="C164" s="187" t="s">
        <v>224</v>
      </c>
      <c r="D164" s="187" t="s">
        <v>125</v>
      </c>
      <c r="E164" s="188" t="s">
        <v>225</v>
      </c>
      <c r="F164" s="189" t="s">
        <v>226</v>
      </c>
      <c r="G164" s="190" t="s">
        <v>128</v>
      </c>
      <c r="H164" s="191">
        <v>1</v>
      </c>
      <c r="I164" s="192"/>
      <c r="J164" s="193">
        <f>ROUND(I164*H164,2)</f>
        <v>0</v>
      </c>
      <c r="K164" s="189" t="s">
        <v>129</v>
      </c>
      <c r="L164" s="41"/>
      <c r="M164" s="194" t="s">
        <v>1</v>
      </c>
      <c r="N164" s="195" t="s">
        <v>40</v>
      </c>
      <c r="O164" s="8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130</v>
      </c>
      <c r="AT164" s="198" t="s">
        <v>125</v>
      </c>
      <c r="AU164" s="198" t="s">
        <v>75</v>
      </c>
      <c r="AY164" s="14" t="s">
        <v>131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4" t="s">
        <v>83</v>
      </c>
      <c r="BK164" s="199">
        <f>ROUND(I164*H164,2)</f>
        <v>0</v>
      </c>
      <c r="BL164" s="14" t="s">
        <v>130</v>
      </c>
      <c r="BM164" s="198" t="s">
        <v>429</v>
      </c>
    </row>
    <row r="165" s="2" customFormat="1">
      <c r="A165" s="35"/>
      <c r="B165" s="36"/>
      <c r="C165" s="37"/>
      <c r="D165" s="200" t="s">
        <v>133</v>
      </c>
      <c r="E165" s="37"/>
      <c r="F165" s="201" t="s">
        <v>226</v>
      </c>
      <c r="G165" s="37"/>
      <c r="H165" s="37"/>
      <c r="I165" s="202"/>
      <c r="J165" s="37"/>
      <c r="K165" s="37"/>
      <c r="L165" s="41"/>
      <c r="M165" s="203"/>
      <c r="N165" s="204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133</v>
      </c>
      <c r="AU165" s="14" t="s">
        <v>75</v>
      </c>
    </row>
    <row r="166" s="2" customFormat="1" ht="24.15" customHeight="1">
      <c r="A166" s="35"/>
      <c r="B166" s="36"/>
      <c r="C166" s="187" t="s">
        <v>228</v>
      </c>
      <c r="D166" s="187" t="s">
        <v>125</v>
      </c>
      <c r="E166" s="188" t="s">
        <v>229</v>
      </c>
      <c r="F166" s="189" t="s">
        <v>230</v>
      </c>
      <c r="G166" s="190" t="s">
        <v>128</v>
      </c>
      <c r="H166" s="191">
        <v>1</v>
      </c>
      <c r="I166" s="192"/>
      <c r="J166" s="193">
        <f>ROUND(I166*H166,2)</f>
        <v>0</v>
      </c>
      <c r="K166" s="189" t="s">
        <v>129</v>
      </c>
      <c r="L166" s="41"/>
      <c r="M166" s="194" t="s">
        <v>1</v>
      </c>
      <c r="N166" s="195" t="s">
        <v>40</v>
      </c>
      <c r="O166" s="8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218</v>
      </c>
      <c r="AT166" s="198" t="s">
        <v>125</v>
      </c>
      <c r="AU166" s="198" t="s">
        <v>75</v>
      </c>
      <c r="AY166" s="14" t="s">
        <v>131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4" t="s">
        <v>83</v>
      </c>
      <c r="BK166" s="199">
        <f>ROUND(I166*H166,2)</f>
        <v>0</v>
      </c>
      <c r="BL166" s="14" t="s">
        <v>218</v>
      </c>
      <c r="BM166" s="198" t="s">
        <v>430</v>
      </c>
    </row>
    <row r="167" s="2" customFormat="1">
      <c r="A167" s="35"/>
      <c r="B167" s="36"/>
      <c r="C167" s="37"/>
      <c r="D167" s="200" t="s">
        <v>133</v>
      </c>
      <c r="E167" s="37"/>
      <c r="F167" s="201" t="s">
        <v>230</v>
      </c>
      <c r="G167" s="37"/>
      <c r="H167" s="37"/>
      <c r="I167" s="202"/>
      <c r="J167" s="37"/>
      <c r="K167" s="37"/>
      <c r="L167" s="41"/>
      <c r="M167" s="203"/>
      <c r="N167" s="20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133</v>
      </c>
      <c r="AU167" s="14" t="s">
        <v>75</v>
      </c>
    </row>
    <row r="168" s="2" customFormat="1" ht="16.5" customHeight="1">
      <c r="A168" s="35"/>
      <c r="B168" s="36"/>
      <c r="C168" s="187" t="s">
        <v>232</v>
      </c>
      <c r="D168" s="187" t="s">
        <v>125</v>
      </c>
      <c r="E168" s="188" t="s">
        <v>233</v>
      </c>
      <c r="F168" s="189" t="s">
        <v>234</v>
      </c>
      <c r="G168" s="190" t="s">
        <v>128</v>
      </c>
      <c r="H168" s="191">
        <v>1</v>
      </c>
      <c r="I168" s="192"/>
      <c r="J168" s="193">
        <f>ROUND(I168*H168,2)</f>
        <v>0</v>
      </c>
      <c r="K168" s="189" t="s">
        <v>129</v>
      </c>
      <c r="L168" s="41"/>
      <c r="M168" s="194" t="s">
        <v>1</v>
      </c>
      <c r="N168" s="195" t="s">
        <v>40</v>
      </c>
      <c r="O168" s="8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218</v>
      </c>
      <c r="AT168" s="198" t="s">
        <v>125</v>
      </c>
      <c r="AU168" s="198" t="s">
        <v>75</v>
      </c>
      <c r="AY168" s="14" t="s">
        <v>131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4" t="s">
        <v>83</v>
      </c>
      <c r="BK168" s="199">
        <f>ROUND(I168*H168,2)</f>
        <v>0</v>
      </c>
      <c r="BL168" s="14" t="s">
        <v>218</v>
      </c>
      <c r="BM168" s="198" t="s">
        <v>431</v>
      </c>
    </row>
    <row r="169" s="2" customFormat="1">
      <c r="A169" s="35"/>
      <c r="B169" s="36"/>
      <c r="C169" s="37"/>
      <c r="D169" s="200" t="s">
        <v>133</v>
      </c>
      <c r="E169" s="37"/>
      <c r="F169" s="201" t="s">
        <v>234</v>
      </c>
      <c r="G169" s="37"/>
      <c r="H169" s="37"/>
      <c r="I169" s="202"/>
      <c r="J169" s="37"/>
      <c r="K169" s="37"/>
      <c r="L169" s="41"/>
      <c r="M169" s="203"/>
      <c r="N169" s="204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133</v>
      </c>
      <c r="AU169" s="14" t="s">
        <v>75</v>
      </c>
    </row>
    <row r="170" s="2" customFormat="1" ht="16.5" customHeight="1">
      <c r="A170" s="35"/>
      <c r="B170" s="36"/>
      <c r="C170" s="187" t="s">
        <v>236</v>
      </c>
      <c r="D170" s="187" t="s">
        <v>125</v>
      </c>
      <c r="E170" s="188" t="s">
        <v>237</v>
      </c>
      <c r="F170" s="189" t="s">
        <v>238</v>
      </c>
      <c r="G170" s="190" t="s">
        <v>128</v>
      </c>
      <c r="H170" s="191">
        <v>1</v>
      </c>
      <c r="I170" s="192"/>
      <c r="J170" s="193">
        <f>ROUND(I170*H170,2)</f>
        <v>0</v>
      </c>
      <c r="K170" s="189" t="s">
        <v>129</v>
      </c>
      <c r="L170" s="41"/>
      <c r="M170" s="194" t="s">
        <v>1</v>
      </c>
      <c r="N170" s="195" t="s">
        <v>40</v>
      </c>
      <c r="O170" s="8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218</v>
      </c>
      <c r="AT170" s="198" t="s">
        <v>125</v>
      </c>
      <c r="AU170" s="198" t="s">
        <v>75</v>
      </c>
      <c r="AY170" s="14" t="s">
        <v>131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4" t="s">
        <v>83</v>
      </c>
      <c r="BK170" s="199">
        <f>ROUND(I170*H170,2)</f>
        <v>0</v>
      </c>
      <c r="BL170" s="14" t="s">
        <v>218</v>
      </c>
      <c r="BM170" s="198" t="s">
        <v>432</v>
      </c>
    </row>
    <row r="171" s="2" customFormat="1">
      <c r="A171" s="35"/>
      <c r="B171" s="36"/>
      <c r="C171" s="37"/>
      <c r="D171" s="200" t="s">
        <v>133</v>
      </c>
      <c r="E171" s="37"/>
      <c r="F171" s="201" t="s">
        <v>238</v>
      </c>
      <c r="G171" s="37"/>
      <c r="H171" s="37"/>
      <c r="I171" s="202"/>
      <c r="J171" s="37"/>
      <c r="K171" s="37"/>
      <c r="L171" s="41"/>
      <c r="M171" s="206"/>
      <c r="N171" s="207"/>
      <c r="O171" s="208"/>
      <c r="P171" s="208"/>
      <c r="Q171" s="208"/>
      <c r="R171" s="208"/>
      <c r="S171" s="208"/>
      <c r="T171" s="20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133</v>
      </c>
      <c r="AU171" s="14" t="s">
        <v>75</v>
      </c>
    </row>
    <row r="172" s="2" customFormat="1" ht="6.96" customHeight="1">
      <c r="A172" s="35"/>
      <c r="B172" s="63"/>
      <c r="C172" s="64"/>
      <c r="D172" s="64"/>
      <c r="E172" s="64"/>
      <c r="F172" s="64"/>
      <c r="G172" s="64"/>
      <c r="H172" s="64"/>
      <c r="I172" s="64"/>
      <c r="J172" s="64"/>
      <c r="K172" s="64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Qxf+/Bm03HjxEfihJOxmzV/+nfeSUYuqHTtcUl1jII1ZtfLNDMl7r3KqHCNuEDpAuIpb4C0vlKLfLaQDU8KLhQ==" hashValue="TGww3YYRIRBf8avsU5ma39w3TaC1eTdA+rO9Q6YbdUaURipN/v1Rag92l/Q1WFaLNIyS4Q0LWMwMJvgGH9fcbw==" algorithmName="SHA-512" password="CC35"/>
  <autoFilter ref="C115:K171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Kučík Martin, Ing.</dc:creator>
  <cp:lastModifiedBy>Kučík Martin, Ing.</cp:lastModifiedBy>
  <dcterms:created xsi:type="dcterms:W3CDTF">2026-07-07T12:07:48Z</dcterms:created>
  <dcterms:modified xsi:type="dcterms:W3CDTF">2026-07-07T12:07:54Z</dcterms:modified>
</cp:coreProperties>
</file>