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PZS Poricany-Nymburk\P4946_km_11_012\0-PD-otevrene-P4946\"/>
    </mc:Choice>
  </mc:AlternateContent>
  <xr:revisionPtr revIDLastSave="0" documentId="13_ncr:1_{BE1D9082-0E2D-448A-9EB5-1F208FDE70F5}" xr6:coauthVersionLast="34" xr6:coauthVersionMax="34" xr10:uidLastSave="{00000000-0000-0000-0000-000000000000}"/>
  <bookViews>
    <workbookView xWindow="0" yWindow="0" windowWidth="24000" windowHeight="14610" xr2:uid="{00000000-000D-0000-FFFF-FFFF00000000}"/>
  </bookViews>
  <sheets>
    <sheet name="SO 11-13-01" sheetId="1" r:id="rId1"/>
  </sheets>
  <definedNames>
    <definedName name="_xlnm.Print_Area" localSheetId="0">'SO 11-13-01'!$A$1:$H$93</definedName>
  </definedNames>
  <calcPr calcId="179021"/>
</workbook>
</file>

<file path=xl/calcChain.xml><?xml version="1.0" encoding="utf-8"?>
<calcChain xmlns="http://schemas.openxmlformats.org/spreadsheetml/2006/main">
  <c r="F21" i="1" l="1"/>
  <c r="F17" i="1"/>
  <c r="F16" i="1"/>
  <c r="F15" i="1"/>
  <c r="F14" i="1"/>
  <c r="H429" i="1" l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<sst xmlns="http://schemas.openxmlformats.org/spreadsheetml/2006/main" count="324" uniqueCount="204">
  <si>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</si>
  <si>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</si>
  <si>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</si>
  <si>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</si>
  <si>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</si>
  <si>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</si>
  <si>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</si>
  <si>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</si>
  <si>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</si>
  <si>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</si>
  <si>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</si>
  <si>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</si>
  <si>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</si>
  <si>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</si>
  <si>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</si>
  <si>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</si>
  <si>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</si>
  <si>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</si>
  <si>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</si>
  <si>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</si>
  <si>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</si>
  <si>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</si>
  <si>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Ing. Vladimír Hrdlička</t>
  </si>
  <si>
    <t>PROJEKT servis spol. s r.o., U Elektry 830/2b, 198 21 Praha 9 - Hloubětín</t>
  </si>
  <si>
    <t>Všeobecné poplatky</t>
  </si>
  <si>
    <t>1</t>
  </si>
  <si>
    <t>15113</t>
  </si>
  <si>
    <t>OTSKP ŽS 17</t>
  </si>
  <si>
    <t>POPLATKY ZA LIKVIDACŮ ODPADŮ NEKONTAMINOVANÝCH - 17 05 04 VYTĚŽENÉ ZEMINY A HORNINY - III. TŘÍDA - TĚŽITELNOSTI</t>
  </si>
  <si>
    <t>T</t>
  </si>
  <si>
    <t>2</t>
  </si>
  <si>
    <t>15130</t>
  </si>
  <si>
    <t>POPLATKY ZA LIKVIDACŮ ODPADŮ NEKONTAMINOVANÝCH - 17 03 02  VYBOURANÝ ASFALTOVÝ BETON BEZ DEHTU</t>
  </si>
  <si>
    <t>3</t>
  </si>
  <si>
    <t>15140</t>
  </si>
  <si>
    <t>POPLATKY ZA LIKVIDACŮ ODPADŮ NEKONTAMINOVANÝCH - 17 01 01  BETON Z DEMOLIC OBJEKTŮ, ZÁKLADŮ TV</t>
  </si>
  <si>
    <t>4</t>
  </si>
  <si>
    <t>15150</t>
  </si>
  <si>
    <t>POPLATKY ZA LIKVIDACŮ ODPADŮ NEKONTAMINOVANÝCH - 17 05 08  ŠTĚRK Z KOLEJIŠTĚ (ODPAD PO RECYKLACI)</t>
  </si>
  <si>
    <t>5</t>
  </si>
  <si>
    <t>15160</t>
  </si>
  <si>
    <t>POPLATKY ZA LIKVIDACŮ ODPADŮ NEKONTAMINOVANÝCH - 02 01 03  SMÝCENÉ STROMY A KEŘE</t>
  </si>
  <si>
    <t>6</t>
  </si>
  <si>
    <t>15250</t>
  </si>
  <si>
    <t>POPLATKY ZA LIKVIDACŮ ODPADŮ NEKONTAMINOVANÝCH - 17 02 03  POLYETYLÉNOVÉ  PODLOŽKY (ŽEL. SVRŠEK)</t>
  </si>
  <si>
    <t>7</t>
  </si>
  <si>
    <t>15260</t>
  </si>
  <si>
    <t>POPLATKY ZA LIKVIDACŮ ODPADŮ NEKONTAMINOVANÝCH - 07 02 99  PRYŽOVÉ PODLOŽKY (ŽEL. SVRŠEK)</t>
  </si>
  <si>
    <t>8</t>
  </si>
  <si>
    <t>15330</t>
  </si>
  <si>
    <t>POPLATKY ZA LIKVIDACŮ ODPADŮ NEKONTAMINOVANÝCH - 17 05 04  KAMENNÁ SUŤ</t>
  </si>
  <si>
    <t>9</t>
  </si>
  <si>
    <t>Zemní práce</t>
  </si>
  <si>
    <t>10</t>
  </si>
  <si>
    <t>111203</t>
  </si>
  <si>
    <t>ODSTRANĚNÍ KŘOVIN S ODVOZEM DO 3KM</t>
  </si>
  <si>
    <t>M2</t>
  </si>
  <si>
    <t>11</t>
  </si>
  <si>
    <t>ODSTRANĚNÍ KRYTU ZPEVNĚNÝCH PLOCH S ASFALT POJIVEM, ODVOZ DO 20KM</t>
  </si>
  <si>
    <t>M3</t>
  </si>
  <si>
    <t>12</t>
  </si>
  <si>
    <t>ODSTRAN PODKL VOZOVEK A CHODNÍKŮ Z KAMENIVA NESTMEL, ODVOZ DO 20KM</t>
  </si>
  <si>
    <t>13</t>
  </si>
  <si>
    <t>14</t>
  </si>
  <si>
    <t>12110A</t>
  </si>
  <si>
    <t>SEJMUTÍ ORNICE NEBO LESNÍ PŮDY-BEZ DOPRAVY</t>
  </si>
  <si>
    <t>12110B</t>
  </si>
  <si>
    <t>SEJMUTÍ ORNICE NEBO LESNÍ PŮDY-DOPRAVA</t>
  </si>
  <si>
    <t>M3KM</t>
  </si>
  <si>
    <t>17</t>
  </si>
  <si>
    <t>M</t>
  </si>
  <si>
    <t>18</t>
  </si>
  <si>
    <t>19</t>
  </si>
  <si>
    <t>HLOUBENÍ RÝH ŠÍŘ DO 2M PAŽ I NEPAŽ TŘ. III, ODVOZ DO 20KM</t>
  </si>
  <si>
    <t>20</t>
  </si>
  <si>
    <t>HLOUBENÍ ŠACHET ZAPAŽ I NEPAŽ TŘ. III, ODVOZ DO 20KM</t>
  </si>
  <si>
    <t>21</t>
  </si>
  <si>
    <t>17411</t>
  </si>
  <si>
    <t>ZÁSYP JAM A RÝH ZEMINOU SE ZHUTNĚNÍM</t>
  </si>
  <si>
    <t>17511</t>
  </si>
  <si>
    <t>22</t>
  </si>
  <si>
    <t>OBSYP POTRUBÍ A OBJEKTŮ SE ZHUTNĚNÍM</t>
  </si>
  <si>
    <t>23</t>
  </si>
  <si>
    <t>ÚPRAVA PLÁNĚ SE ZHUTNĚNÍM V HORNINĚ TŘ. II</t>
  </si>
  <si>
    <t>24</t>
  </si>
  <si>
    <t>ROZPROSTŘENÍ ORNICE VE SVAHU V TL DO 0,15M</t>
  </si>
  <si>
    <t>25</t>
  </si>
  <si>
    <t>ROZPROSTŘENÍ ORNICE V ROVINĚ V TL DO 0,15M</t>
  </si>
  <si>
    <t>26</t>
  </si>
  <si>
    <t>ZALOŽENÍ TRÁVNÍKU RUČNÍM VÝSEVEM</t>
  </si>
  <si>
    <t>27</t>
  </si>
  <si>
    <t>18242</t>
  </si>
  <si>
    <t>ZALOŽENÍ TRÁVNÍKU HYDROOSEVEM NA ORNICI</t>
  </si>
  <si>
    <t>28</t>
  </si>
  <si>
    <t>ZALOŽENÍ TRÁVNÍKU HYDROOSEVEM NA HLUŠINU</t>
  </si>
  <si>
    <t>29</t>
  </si>
  <si>
    <t>MULČOVÁNÍ</t>
  </si>
  <si>
    <t>30</t>
  </si>
  <si>
    <t>ZALÉVÁNÍ VODOU</t>
  </si>
  <si>
    <t>Základy</t>
  </si>
  <si>
    <t>31</t>
  </si>
  <si>
    <t>OPLÁŠTĚNÍ ODVODŇOVACÍCH ŽEBER Z GEOTEXTILIE</t>
  </si>
  <si>
    <t>32</t>
  </si>
  <si>
    <t>TRATIVODY KOMPL Z TRUB Z PLAST HM DN DO 150MM, RÝHA TŘ III</t>
  </si>
  <si>
    <t>Vodorovné konstrukce</t>
  </si>
  <si>
    <t>PODKLADNÍ A VÝPLŇOVÉ VRSTVY Z KAMENIVA DRCENÉHO</t>
  </si>
  <si>
    <t>33</t>
  </si>
  <si>
    <t>34</t>
  </si>
  <si>
    <t>DLAŽBY Z LOMOVÉHO KAMENE NA MC</t>
  </si>
  <si>
    <t>Komunikace</t>
  </si>
  <si>
    <t>35</t>
  </si>
  <si>
    <t>501101</t>
  </si>
  <si>
    <t>36</t>
  </si>
  <si>
    <t>37</t>
  </si>
  <si>
    <t>502941</t>
  </si>
  <si>
    <t>38</t>
  </si>
  <si>
    <t>512550</t>
  </si>
  <si>
    <t>39</t>
  </si>
  <si>
    <t>40</t>
  </si>
  <si>
    <t>528331</t>
  </si>
  <si>
    <t>KOLEJ 49 E1, ROZD. "U", BEZSTYKOVÁ, PR. BET. PODKLADNICOVÝ, UP. TUHÉ</t>
  </si>
  <si>
    <t>542121</t>
  </si>
  <si>
    <t>41</t>
  </si>
  <si>
    <t>SMĚROVÉ A VÝŠKOVÉ VYROVNÁNÍ KOLEJE NA PRAŽCÍCH BETONOVÝCH DO 0,05 M</t>
  </si>
  <si>
    <t>545121</t>
  </si>
  <si>
    <t>42</t>
  </si>
  <si>
    <t>SVAR KOLEJNIC (STEJNÉHO TVARU) 49 E1, T JEDNOTLIVĚ</t>
  </si>
  <si>
    <t>KUS</t>
  </si>
  <si>
    <t>43</t>
  </si>
  <si>
    <t>ŘEZÁNÍ KOLEJNIC BEZ OHLEDU NA TVAR</t>
  </si>
  <si>
    <t>44</t>
  </si>
  <si>
    <t>VOZOVKOVÉ VRSTVY Z MECHANICKY ZPEVNĚNÉHO KAMENIVA TL. DO 200MM</t>
  </si>
  <si>
    <t>45</t>
  </si>
  <si>
    <t>VOZOVKOVÉ VRSTVY ZE ŠTĚRKODRTI</t>
  </si>
  <si>
    <t>46</t>
  </si>
  <si>
    <t>47</t>
  </si>
  <si>
    <t>572221</t>
  </si>
  <si>
    <t>ZPEVNĚNÍ KRAJNIC ZE ŠTĚRKOPÍSKU TL. DO 100MM</t>
  </si>
  <si>
    <t>48</t>
  </si>
  <si>
    <t>SPOJOVACÍ POSTŘIK Z ASFALTU DO 1,0KG/M2</t>
  </si>
  <si>
    <t>56362</t>
  </si>
  <si>
    <t xml:space="preserve">VOZOVKOVÉ VRSTVY Z RECYKLOVANÉHO MATERIÁLU TL DO 100MM                                              </t>
  </si>
  <si>
    <t>56333</t>
  </si>
  <si>
    <t>Ostatní konstrukce a práce</t>
  </si>
  <si>
    <t>49</t>
  </si>
  <si>
    <t>50</t>
  </si>
  <si>
    <t>51</t>
  </si>
  <si>
    <t>52</t>
  </si>
  <si>
    <t>53</t>
  </si>
  <si>
    <t>54</t>
  </si>
  <si>
    <t>914246</t>
  </si>
  <si>
    <t>DOPRAVNÍ ZNAČKY ZVĚTŠ VEL OCEL FÓLIE TŘ 3, - DOD A MONTÁŽ NA PORTÁL</t>
  </si>
  <si>
    <t>VODOROVNÉ DOPRAVNÍ ZNAČENÍ BARVOU HLADKÉ - DODÁVKA A POKLÁDKA</t>
  </si>
  <si>
    <t>ŽELEZNIČNÍ PŘECHOD ŽELEZOBETONOVÝ S NOSIČI</t>
  </si>
  <si>
    <t>921311</t>
  </si>
  <si>
    <t>ANTIKOROZNÍ PROVEDENÍ UPEVŇOVADEL A JINÉHO DROBNÉHO KOLEJIVA</t>
  </si>
  <si>
    <t>ZAJIŠŤOVACÍ ZNAČKA KONZOLOVÁ (K) VČETNĚ OCELOVÉHO SLOUPKU</t>
  </si>
  <si>
    <t>55</t>
  </si>
  <si>
    <t>DRÁŽNÍ STEZKY Z DRTI TL. DO 50 MM</t>
  </si>
  <si>
    <t>56</t>
  </si>
  <si>
    <t>DRÁŽNÍ STEZKY Z DRTI TL. PŘES 50 MM</t>
  </si>
  <si>
    <t>58</t>
  </si>
  <si>
    <t>TĚSNĚNÍ DILATAČ SPAR ASF ZÁLIVKOU PRŮŘ PŘES 800MM2</t>
  </si>
  <si>
    <t>59</t>
  </si>
  <si>
    <t>965010</t>
  </si>
  <si>
    <t>Odstranění kolejového lože a drážních stezek</t>
  </si>
  <si>
    <t>965021</t>
  </si>
  <si>
    <t>60</t>
  </si>
  <si>
    <t>57</t>
  </si>
  <si>
    <t>Odstranění kolejového lože a drážních stezek - odvoz na skládku</t>
  </si>
  <si>
    <t>Demontáž koleje na betonových pražcích rozebráním do součástí</t>
  </si>
  <si>
    <t>61</t>
  </si>
  <si>
    <t>Demontáž koleje na betonových pražcích - odvoz rozebraných součástí (z místa demontáže nebo z - montážní základny) k likvidaci</t>
  </si>
  <si>
    <t>62</t>
  </si>
  <si>
    <t>965321</t>
  </si>
  <si>
    <t xml:space="preserve">Rozebrání přejezdu, přechodu ostatních </t>
  </si>
  <si>
    <t>965322</t>
  </si>
  <si>
    <t>63</t>
  </si>
  <si>
    <t>ROZEBRÁNÍ PŘEJEZDU, PŘECHODU OSTATNÍCH - ODVOZ (NA LIKVIDACI ODPADŮ NEBO JINÉ URČENÉ MÍSTO)</t>
  </si>
  <si>
    <t>TKM</t>
  </si>
  <si>
    <t>64</t>
  </si>
  <si>
    <t>65</t>
  </si>
  <si>
    <t>66</t>
  </si>
  <si>
    <t>67</t>
  </si>
  <si>
    <t>Demontáž zajišťovací značky</t>
  </si>
  <si>
    <t>Demontáž zajišťovací značky - odvoz (na likvidaci odpadů nebo jiné určené místo)</t>
  </si>
  <si>
    <t>BOURÁNÍ KONSTRUKCÍ Z BETON DÍLCŮ S ODVOZEM DO 20KM</t>
  </si>
  <si>
    <t>Trubní vedení</t>
  </si>
  <si>
    <t>POTRUBÍ Z TRUB PLASTOVÝCH ODPADNÍCH DN DO 300MM</t>
  </si>
  <si>
    <t>ŠACHTY KANALIZAČNÍ PLASTOVÉ D 400MM</t>
  </si>
  <si>
    <t>VOZOVKOVÉ VRSTVY ZE ŠTĚRKODRTI TL. DO 150MM</t>
  </si>
  <si>
    <t>Rekonstrukce a výstavba PZZ na přejezdu P4946 v km 11,012 na trati Poříčany - Nymburk město</t>
  </si>
  <si>
    <t>Přejezdová konstrukce na přejezdu P4946 v km 11,012</t>
  </si>
  <si>
    <t>SO 11-13-01</t>
  </si>
  <si>
    <t>OTSKP SPK 18</t>
  </si>
  <si>
    <t>R800000</t>
  </si>
  <si>
    <t>R-položky</t>
  </si>
  <si>
    <t xml:space="preserve">VÝÚSTNÍ OBJEKT TRATIVODU </t>
  </si>
  <si>
    <t>ODKOP PRO SPOD STAVBU SILNIC A ŽELEZNIC TŘ. III, ODVOZ DO 20KM, 16,0*6,0*0,75</t>
  </si>
  <si>
    <t>ZŘÍZENÍ KONSTRUKČNÍ VRSTVY TĚLESA ŽELEZNIČNÍHO SPODKU ZE ŠTĚRKODRTI NOVÉ, 16,0*6,0*0,2</t>
  </si>
  <si>
    <t>ZŘÍZENÍ KONSTRUKČNÍ VRSTVY TĚLESA ŽELEZNIČNÍHO SPODKU ZE ZEMINY ZLEPŠENÉ (STABILIZOVANÉ) CEMENTEM, 16,0*6,0*0,3</t>
  </si>
  <si>
    <t>ZŘÍZENÍ KONSTRUKČNÍ VRSTVY TĚLESA ŽELEZNIČNÍHO SPODKU Z GEOTEXTILIE, 16,0*6,0</t>
  </si>
  <si>
    <t>KOLEJOVÉ LOŽE - ZŘÍZENÍ Z KAMENIVA HRUBÉHO DRCENÉHO (ŠTĚRK), 16,0*2,26</t>
  </si>
  <si>
    <t>KOLEJOVÉ LOŽE - DOPLNĚNÍ Z KAMENIVA HRUBÉHO DRCENÉHO (ŠTĚRK), 0,05*(71,960-25,0)*2,26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</si>
</sst>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Font="1" applyFill="1" applyBorder="1" applyAlignment="1" applyProtection="1">
      <alignment horizontal="center" vertical="center"/>
      <protection locked="0"/>
    </xf>
    <xf numFmtId="49" fontId="6" fillId="0" borderId="32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Fill="1" applyBorder="1" applyAlignment="1" applyProtection="1">
      <alignment horizontal="left" vertical="center"/>
      <protection hidden="1"/>
    </xf>
    <xf numFmtId="0" fontId="11" fillId="0" borderId="6" xfId="0" applyFont="1" applyFill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11" fillId="0" borderId="28" xfId="0" applyFont="1" applyFill="1" applyBorder="1" applyAlignment="1" applyProtection="1">
      <alignment horizontal="left" vertical="center"/>
      <protection hidden="1"/>
    </xf>
    <xf numFmtId="0" fontId="11" fillId="0" borderId="17" xfId="0" applyFont="1" applyFill="1" applyBorder="1" applyAlignment="1" applyProtection="1">
      <alignment horizontal="left" vertical="center"/>
      <protection hidden="1"/>
    </xf>
    <xf numFmtId="0" fontId="11" fillId="0" borderId="29" xfId="0" applyFont="1" applyFill="1" applyBorder="1" applyAlignment="1" applyProtection="1">
      <alignment horizontal="left" vertical="center"/>
      <protection hidden="1"/>
    </xf>
    <xf numFmtId="0" fontId="11" fillId="0" borderId="25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Fill="1" applyBorder="1" applyAlignment="1" applyProtection="1">
      <alignment horizontal="left" vertical="top"/>
      <protection hidden="1"/>
    </xf>
    <xf numFmtId="0" fontId="11" fillId="0" borderId="6" xfId="0" applyFont="1" applyFill="1" applyBorder="1" applyAlignment="1" applyProtection="1">
      <alignment horizontal="left" vertical="top"/>
      <protection hidden="1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tabSelected="1" zoomScale="85" zoomScaleNormal="85" workbookViewId="0">
      <selection activeCell="G14" sqref="G14:G109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0" t="s">
        <v>6</v>
      </c>
      <c r="B1" s="51"/>
      <c r="C1" s="51"/>
      <c r="D1" s="51"/>
      <c r="E1" s="56" t="s">
        <v>193</v>
      </c>
      <c r="F1" s="57"/>
      <c r="G1" s="57"/>
      <c r="H1" s="58"/>
    </row>
    <row r="2" spans="1:8" ht="37.5" customHeight="1" thickTop="1" x14ac:dyDescent="0.25">
      <c r="A2" s="7" t="s">
        <v>7</v>
      </c>
      <c r="B2" s="52" t="s">
        <v>191</v>
      </c>
      <c r="C2" s="52"/>
      <c r="D2" s="52"/>
      <c r="E2" s="59" t="s">
        <v>0</v>
      </c>
      <c r="F2" s="60"/>
      <c r="G2" s="63">
        <f>SUM(H12:H9991)</f>
        <v>0</v>
      </c>
      <c r="H2" s="64"/>
    </row>
    <row r="3" spans="1:8" ht="30.75" customHeight="1" thickBot="1" x14ac:dyDescent="0.3">
      <c r="A3" s="46" t="s">
        <v>8</v>
      </c>
      <c r="B3" s="47"/>
      <c r="C3" s="53" t="s">
        <v>192</v>
      </c>
      <c r="D3" s="53"/>
      <c r="E3" s="61"/>
      <c r="F3" s="62"/>
      <c r="G3" s="65"/>
      <c r="H3" s="66"/>
    </row>
    <row r="4" spans="1:8" ht="18" customHeight="1" thickTop="1" x14ac:dyDescent="0.25">
      <c r="A4" s="26" t="s">
        <v>9</v>
      </c>
      <c r="B4" s="27"/>
      <c r="C4" s="2" t="s">
        <v>21</v>
      </c>
      <c r="D4" s="3"/>
      <c r="E4" s="54" t="s">
        <v>2</v>
      </c>
      <c r="F4" s="55"/>
      <c r="G4" s="69"/>
      <c r="H4" s="70"/>
    </row>
    <row r="5" spans="1:8" ht="18" customHeight="1" x14ac:dyDescent="0.25">
      <c r="A5" s="26" t="s">
        <v>10</v>
      </c>
      <c r="B5" s="27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38" t="s">
        <v>3</v>
      </c>
      <c r="F5" s="39"/>
      <c r="G5" s="67"/>
      <c r="H5" s="68"/>
    </row>
    <row r="6" spans="1:8" ht="18" customHeight="1" x14ac:dyDescent="0.25">
      <c r="A6" s="40" t="s">
        <v>12</v>
      </c>
      <c r="B6" s="41"/>
      <c r="C6" s="36" t="s">
        <v>23</v>
      </c>
      <c r="D6" s="37"/>
      <c r="E6" s="38" t="s">
        <v>4</v>
      </c>
      <c r="F6" s="39"/>
      <c r="G6" s="67">
        <v>2018</v>
      </c>
      <c r="H6" s="68"/>
    </row>
    <row r="7" spans="1:8" ht="18" customHeight="1" thickBot="1" x14ac:dyDescent="0.3">
      <c r="A7" s="42"/>
      <c r="B7" s="43"/>
      <c r="C7" s="28" t="s">
        <v>22</v>
      </c>
      <c r="D7" s="29"/>
      <c r="E7" s="48" t="s">
        <v>5</v>
      </c>
      <c r="F7" s="49"/>
      <c r="G7" s="44">
        <v>43242</v>
      </c>
      <c r="H7" s="45"/>
    </row>
    <row r="8" spans="1:8" ht="15" customHeight="1" x14ac:dyDescent="0.25">
      <c r="A8" s="30" t="s">
        <v>13</v>
      </c>
      <c r="B8" s="32" t="s">
        <v>14</v>
      </c>
      <c r="C8" s="32" t="s">
        <v>20</v>
      </c>
      <c r="D8" s="34" t="s">
        <v>15</v>
      </c>
      <c r="E8" s="34" t="s">
        <v>1</v>
      </c>
      <c r="F8" s="34" t="s">
        <v>16</v>
      </c>
      <c r="G8" s="22" t="s">
        <v>19</v>
      </c>
      <c r="H8" s="23"/>
    </row>
    <row r="9" spans="1:8" x14ac:dyDescent="0.25">
      <c r="A9" s="31"/>
      <c r="B9" s="33"/>
      <c r="C9" s="33"/>
      <c r="D9" s="35"/>
      <c r="E9" s="35"/>
      <c r="F9" s="35"/>
      <c r="G9" s="24"/>
      <c r="H9" s="25"/>
    </row>
    <row r="10" spans="1:8" x14ac:dyDescent="0.25">
      <c r="A10" s="31"/>
      <c r="B10" s="33"/>
      <c r="C10" s="33"/>
      <c r="D10" s="35"/>
      <c r="E10" s="35"/>
      <c r="F10" s="35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/>
      <c r="C13" s="18"/>
      <c r="D13" s="19" t="s">
        <v>24</v>
      </c>
      <c r="E13" s="20"/>
      <c r="F13" s="5"/>
      <c r="G13" s="16"/>
      <c r="H13" s="21">
        <f>ROUND((ROUND(F13,3))*(ROUND(G13,2)),2)</f>
        <v>0</v>
      </c>
    </row>
    <row r="14" spans="1:8" ht="25.5" x14ac:dyDescent="0.25">
      <c r="A14" s="17" t="s">
        <v>25</v>
      </c>
      <c r="B14" s="18" t="s">
        <v>26</v>
      </c>
      <c r="C14" s="18" t="s">
        <v>194</v>
      </c>
      <c r="D14" s="19" t="s">
        <v>28</v>
      </c>
      <c r="E14" s="20" t="s">
        <v>29</v>
      </c>
      <c r="F14" s="5">
        <f>(F31+F33+F34+F35)*2</f>
        <v>164.57000000000002</v>
      </c>
      <c r="G14" s="16"/>
      <c r="H14" s="21">
        <f t="shared" ref="H14:H77" si="0">ROUND((ROUND(F14,3))*(ROUND(G14,2)),2)</f>
        <v>0</v>
      </c>
    </row>
    <row r="15" spans="1:8" ht="25.5" x14ac:dyDescent="0.25">
      <c r="A15" s="17" t="s">
        <v>30</v>
      </c>
      <c r="B15" s="18" t="s">
        <v>31</v>
      </c>
      <c r="C15" s="18" t="s">
        <v>194</v>
      </c>
      <c r="D15" s="19" t="s">
        <v>32</v>
      </c>
      <c r="E15" s="20" t="s">
        <v>29</v>
      </c>
      <c r="F15" s="5">
        <f>F26*2.2</f>
        <v>7.7000000000000011</v>
      </c>
      <c r="G15" s="16"/>
      <c r="H15" s="21">
        <f t="shared" si="0"/>
        <v>0</v>
      </c>
    </row>
    <row r="16" spans="1:8" ht="25.5" x14ac:dyDescent="0.25">
      <c r="A16" s="17" t="s">
        <v>33</v>
      </c>
      <c r="B16" s="18" t="s">
        <v>34</v>
      </c>
      <c r="C16" s="18" t="s">
        <v>194</v>
      </c>
      <c r="D16" s="19" t="s">
        <v>35</v>
      </c>
      <c r="E16" s="20" t="s">
        <v>29</v>
      </c>
      <c r="F16" s="5">
        <f>F89*2.5</f>
        <v>12.5</v>
      </c>
      <c r="G16" s="16"/>
      <c r="H16" s="21">
        <f t="shared" si="0"/>
        <v>0</v>
      </c>
    </row>
    <row r="17" spans="1:8" ht="25.5" x14ac:dyDescent="0.25">
      <c r="A17" s="17" t="s">
        <v>36</v>
      </c>
      <c r="B17" s="18" t="s">
        <v>37</v>
      </c>
      <c r="C17" s="18" t="s">
        <v>194</v>
      </c>
      <c r="D17" s="19" t="s">
        <v>38</v>
      </c>
      <c r="E17" s="20" t="s">
        <v>29</v>
      </c>
      <c r="F17" s="5">
        <f>F81*2.2</f>
        <v>124.30000000000001</v>
      </c>
      <c r="G17" s="16"/>
      <c r="H17" s="21">
        <f t="shared" si="0"/>
        <v>0</v>
      </c>
    </row>
    <row r="18" spans="1:8" ht="25.5" x14ac:dyDescent="0.25">
      <c r="A18" s="17" t="s">
        <v>39</v>
      </c>
      <c r="B18" s="18" t="s">
        <v>40</v>
      </c>
      <c r="C18" s="18" t="s">
        <v>194</v>
      </c>
      <c r="D18" s="19" t="s">
        <v>41</v>
      </c>
      <c r="E18" s="20" t="s">
        <v>29</v>
      </c>
      <c r="F18" s="5">
        <v>0.25</v>
      </c>
      <c r="G18" s="16"/>
      <c r="H18" s="21">
        <f t="shared" si="0"/>
        <v>0</v>
      </c>
    </row>
    <row r="19" spans="1:8" ht="25.5" x14ac:dyDescent="0.25">
      <c r="A19" s="17" t="s">
        <v>42</v>
      </c>
      <c r="B19" s="18" t="s">
        <v>43</v>
      </c>
      <c r="C19" s="18" t="s">
        <v>194</v>
      </c>
      <c r="D19" s="19" t="s">
        <v>44</v>
      </c>
      <c r="E19" s="20" t="s">
        <v>29</v>
      </c>
      <c r="F19" s="5">
        <v>8.0000000000000002E-3</v>
      </c>
      <c r="G19" s="16"/>
      <c r="H19" s="21">
        <f t="shared" si="0"/>
        <v>0</v>
      </c>
    </row>
    <row r="20" spans="1:8" ht="25.5" x14ac:dyDescent="0.25">
      <c r="A20" s="17" t="s">
        <v>45</v>
      </c>
      <c r="B20" s="18" t="s">
        <v>46</v>
      </c>
      <c r="C20" s="18" t="s">
        <v>194</v>
      </c>
      <c r="D20" s="19" t="s">
        <v>47</v>
      </c>
      <c r="E20" s="20" t="s">
        <v>29</v>
      </c>
      <c r="F20" s="5">
        <v>1.7999999999999999E-2</v>
      </c>
      <c r="G20" s="16"/>
      <c r="H20" s="21">
        <f t="shared" si="0"/>
        <v>0</v>
      </c>
    </row>
    <row r="21" spans="1:8" ht="25.5" x14ac:dyDescent="0.25">
      <c r="A21" s="17" t="s">
        <v>48</v>
      </c>
      <c r="B21" s="18" t="s">
        <v>49</v>
      </c>
      <c r="C21" s="18" t="s">
        <v>194</v>
      </c>
      <c r="D21" s="19" t="s">
        <v>50</v>
      </c>
      <c r="E21" s="20" t="s">
        <v>29</v>
      </c>
      <c r="F21" s="5">
        <f>F27*2.2</f>
        <v>16.72</v>
      </c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>
        <v>0</v>
      </c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 t="s">
        <v>52</v>
      </c>
      <c r="E24" s="20"/>
      <c r="F24" s="5"/>
      <c r="G24" s="16"/>
      <c r="H24" s="21">
        <f t="shared" si="0"/>
        <v>0</v>
      </c>
    </row>
    <row r="25" spans="1:8" x14ac:dyDescent="0.25">
      <c r="A25" s="17" t="s">
        <v>51</v>
      </c>
      <c r="B25" s="18" t="s">
        <v>54</v>
      </c>
      <c r="C25" s="18" t="s">
        <v>194</v>
      </c>
      <c r="D25" s="19" t="s">
        <v>55</v>
      </c>
      <c r="E25" s="20" t="s">
        <v>56</v>
      </c>
      <c r="F25" s="5">
        <v>75</v>
      </c>
      <c r="G25" s="16"/>
      <c r="H25" s="21">
        <f t="shared" si="0"/>
        <v>0</v>
      </c>
    </row>
    <row r="26" spans="1:8" ht="25.5" x14ac:dyDescent="0.25">
      <c r="A26" s="17" t="s">
        <v>53</v>
      </c>
      <c r="B26" s="18">
        <v>113138</v>
      </c>
      <c r="C26" s="18" t="s">
        <v>194</v>
      </c>
      <c r="D26" s="19" t="s">
        <v>58</v>
      </c>
      <c r="E26" s="20" t="s">
        <v>59</v>
      </c>
      <c r="F26" s="5">
        <v>3.5</v>
      </c>
      <c r="G26" s="16"/>
      <c r="H26" s="21">
        <f t="shared" si="0"/>
        <v>0</v>
      </c>
    </row>
    <row r="27" spans="1:8" ht="25.5" x14ac:dyDescent="0.25">
      <c r="A27" s="17" t="s">
        <v>57</v>
      </c>
      <c r="B27" s="18">
        <v>113328</v>
      </c>
      <c r="C27" s="18" t="s">
        <v>194</v>
      </c>
      <c r="D27" s="19" t="s">
        <v>61</v>
      </c>
      <c r="E27" s="20" t="s">
        <v>59</v>
      </c>
      <c r="F27" s="5">
        <v>7.6</v>
      </c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>
        <v>0</v>
      </c>
      <c r="G28" s="16"/>
      <c r="H28" s="21">
        <f t="shared" si="0"/>
        <v>0</v>
      </c>
    </row>
    <row r="29" spans="1:8" x14ac:dyDescent="0.25">
      <c r="A29" s="17" t="s">
        <v>60</v>
      </c>
      <c r="B29" s="18" t="s">
        <v>64</v>
      </c>
      <c r="C29" s="18" t="s">
        <v>194</v>
      </c>
      <c r="D29" s="19" t="s">
        <v>65</v>
      </c>
      <c r="E29" s="20" t="s">
        <v>59</v>
      </c>
      <c r="F29" s="5">
        <v>38.130000000000003</v>
      </c>
      <c r="G29" s="16"/>
      <c r="H29" s="21">
        <f t="shared" si="0"/>
        <v>0</v>
      </c>
    </row>
    <row r="30" spans="1:8" x14ac:dyDescent="0.25">
      <c r="A30" s="17" t="s">
        <v>62</v>
      </c>
      <c r="B30" s="18" t="s">
        <v>66</v>
      </c>
      <c r="C30" s="18" t="s">
        <v>194</v>
      </c>
      <c r="D30" s="19" t="s">
        <v>67</v>
      </c>
      <c r="E30" s="20" t="s">
        <v>68</v>
      </c>
      <c r="F30" s="5">
        <v>762.6</v>
      </c>
      <c r="G30" s="16"/>
      <c r="H30" s="21">
        <f t="shared" si="0"/>
        <v>0</v>
      </c>
    </row>
    <row r="31" spans="1:8" ht="25.5" x14ac:dyDescent="0.25">
      <c r="A31" s="17" t="s">
        <v>63</v>
      </c>
      <c r="B31" s="18">
        <v>123738</v>
      </c>
      <c r="C31" s="18" t="s">
        <v>194</v>
      </c>
      <c r="D31" s="19" t="s">
        <v>198</v>
      </c>
      <c r="E31" s="20" t="s">
        <v>59</v>
      </c>
      <c r="F31" s="5">
        <v>72</v>
      </c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 t="s">
        <v>69</v>
      </c>
      <c r="B34" s="18">
        <v>132938</v>
      </c>
      <c r="C34" s="18" t="s">
        <v>194</v>
      </c>
      <c r="D34" s="19" t="s">
        <v>73</v>
      </c>
      <c r="E34" s="20" t="s">
        <v>59</v>
      </c>
      <c r="F34" s="5">
        <v>8.8849999999999998</v>
      </c>
      <c r="G34" s="16"/>
      <c r="H34" s="21">
        <f t="shared" si="0"/>
        <v>0</v>
      </c>
    </row>
    <row r="35" spans="1:8" x14ac:dyDescent="0.25">
      <c r="A35" s="17" t="s">
        <v>71</v>
      </c>
      <c r="B35" s="18">
        <v>133938</v>
      </c>
      <c r="C35" s="18" t="s">
        <v>194</v>
      </c>
      <c r="D35" s="19" t="s">
        <v>75</v>
      </c>
      <c r="E35" s="20" t="s">
        <v>59</v>
      </c>
      <c r="F35" s="5">
        <v>1.4</v>
      </c>
      <c r="G35" s="16"/>
      <c r="H35" s="21">
        <f t="shared" si="0"/>
        <v>0</v>
      </c>
    </row>
    <row r="36" spans="1:8" x14ac:dyDescent="0.25">
      <c r="A36" s="17" t="s">
        <v>72</v>
      </c>
      <c r="B36" s="18" t="s">
        <v>77</v>
      </c>
      <c r="C36" s="18" t="s">
        <v>194</v>
      </c>
      <c r="D36" s="19" t="s">
        <v>78</v>
      </c>
      <c r="E36" s="20" t="s">
        <v>59</v>
      </c>
      <c r="F36" s="5">
        <v>8.8849999999999998</v>
      </c>
      <c r="G36" s="16"/>
      <c r="H36" s="21">
        <f t="shared" si="0"/>
        <v>0</v>
      </c>
    </row>
    <row r="37" spans="1:8" x14ac:dyDescent="0.25">
      <c r="A37" s="17" t="s">
        <v>74</v>
      </c>
      <c r="B37" s="18" t="s">
        <v>79</v>
      </c>
      <c r="C37" s="18" t="s">
        <v>194</v>
      </c>
      <c r="D37" s="19" t="s">
        <v>81</v>
      </c>
      <c r="E37" s="20" t="s">
        <v>59</v>
      </c>
      <c r="F37" s="5">
        <v>3.24</v>
      </c>
      <c r="G37" s="16"/>
      <c r="H37" s="21">
        <f t="shared" si="0"/>
        <v>0</v>
      </c>
    </row>
    <row r="38" spans="1:8" x14ac:dyDescent="0.25">
      <c r="A38" s="17" t="s">
        <v>76</v>
      </c>
      <c r="B38" s="18">
        <v>18120</v>
      </c>
      <c r="C38" s="18" t="s">
        <v>194</v>
      </c>
      <c r="D38" s="19" t="s">
        <v>83</v>
      </c>
      <c r="E38" s="20" t="s">
        <v>56</v>
      </c>
      <c r="F38" s="5">
        <v>96</v>
      </c>
      <c r="G38" s="16"/>
      <c r="H38" s="21">
        <f t="shared" si="0"/>
        <v>0</v>
      </c>
    </row>
    <row r="39" spans="1:8" x14ac:dyDescent="0.25">
      <c r="A39" s="17" t="s">
        <v>80</v>
      </c>
      <c r="B39" s="18">
        <v>18222</v>
      </c>
      <c r="C39" s="18" t="s">
        <v>194</v>
      </c>
      <c r="D39" s="19" t="s">
        <v>85</v>
      </c>
      <c r="E39" s="20" t="s">
        <v>56</v>
      </c>
      <c r="F39" s="5">
        <v>73.5</v>
      </c>
      <c r="G39" s="16"/>
      <c r="H39" s="21">
        <f t="shared" si="0"/>
        <v>0</v>
      </c>
    </row>
    <row r="40" spans="1:8" x14ac:dyDescent="0.25">
      <c r="A40" s="17" t="s">
        <v>82</v>
      </c>
      <c r="B40" s="18">
        <v>18232</v>
      </c>
      <c r="C40" s="18" t="s">
        <v>194</v>
      </c>
      <c r="D40" s="19" t="s">
        <v>87</v>
      </c>
      <c r="E40" s="20" t="s">
        <v>56</v>
      </c>
      <c r="F40" s="5">
        <v>74.349999999999994</v>
      </c>
      <c r="G40" s="16"/>
      <c r="H40" s="21">
        <f t="shared" si="0"/>
        <v>0</v>
      </c>
    </row>
    <row r="41" spans="1:8" x14ac:dyDescent="0.25">
      <c r="A41" s="17" t="s">
        <v>84</v>
      </c>
      <c r="B41" s="18">
        <v>18241</v>
      </c>
      <c r="C41" s="18" t="s">
        <v>194</v>
      </c>
      <c r="D41" s="19" t="s">
        <v>89</v>
      </c>
      <c r="E41" s="20" t="s">
        <v>56</v>
      </c>
      <c r="F41" s="5">
        <v>625</v>
      </c>
      <c r="G41" s="16"/>
      <c r="H41" s="21">
        <f t="shared" si="0"/>
        <v>0</v>
      </c>
    </row>
    <row r="42" spans="1:8" x14ac:dyDescent="0.25">
      <c r="A42" s="17" t="s">
        <v>86</v>
      </c>
      <c r="B42" s="18" t="s">
        <v>91</v>
      </c>
      <c r="C42" s="18" t="s">
        <v>194</v>
      </c>
      <c r="D42" s="19" t="s">
        <v>92</v>
      </c>
      <c r="E42" s="20" t="s">
        <v>56</v>
      </c>
      <c r="F42" s="5">
        <v>73.5</v>
      </c>
      <c r="G42" s="16"/>
      <c r="H42" s="21">
        <f t="shared" si="0"/>
        <v>0</v>
      </c>
    </row>
    <row r="43" spans="1:8" x14ac:dyDescent="0.25">
      <c r="A43" s="17" t="s">
        <v>88</v>
      </c>
      <c r="B43" s="18">
        <v>18243</v>
      </c>
      <c r="C43" s="18" t="s">
        <v>194</v>
      </c>
      <c r="D43" s="19" t="s">
        <v>94</v>
      </c>
      <c r="E43" s="20" t="s">
        <v>56</v>
      </c>
      <c r="F43" s="5">
        <v>43.15</v>
      </c>
      <c r="G43" s="16"/>
      <c r="H43" s="21">
        <f t="shared" si="0"/>
        <v>0</v>
      </c>
    </row>
    <row r="44" spans="1:8" x14ac:dyDescent="0.25">
      <c r="A44" s="17" t="s">
        <v>90</v>
      </c>
      <c r="B44" s="18">
        <v>18461</v>
      </c>
      <c r="C44" s="18" t="s">
        <v>194</v>
      </c>
      <c r="D44" s="19" t="s">
        <v>96</v>
      </c>
      <c r="E44" s="20" t="s">
        <v>56</v>
      </c>
      <c r="F44" s="5">
        <v>43.15</v>
      </c>
      <c r="G44" s="16"/>
      <c r="H44" s="21">
        <f t="shared" si="0"/>
        <v>0</v>
      </c>
    </row>
    <row r="45" spans="1:8" x14ac:dyDescent="0.25">
      <c r="A45" s="17" t="s">
        <v>93</v>
      </c>
      <c r="B45" s="18">
        <v>18600</v>
      </c>
      <c r="C45" s="18" t="s">
        <v>194</v>
      </c>
      <c r="D45" s="19" t="s">
        <v>98</v>
      </c>
      <c r="E45" s="20" t="s">
        <v>59</v>
      </c>
      <c r="F45" s="5">
        <v>22.178000000000001</v>
      </c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 t="s">
        <v>99</v>
      </c>
      <c r="E47" s="20"/>
      <c r="F47" s="5"/>
      <c r="G47" s="16"/>
      <c r="H47" s="21">
        <f t="shared" si="0"/>
        <v>0</v>
      </c>
    </row>
    <row r="48" spans="1:8" x14ac:dyDescent="0.25">
      <c r="A48" s="17" t="s">
        <v>95</v>
      </c>
      <c r="B48" s="18">
        <v>21197</v>
      </c>
      <c r="C48" s="18" t="s">
        <v>194</v>
      </c>
      <c r="D48" s="19" t="s">
        <v>101</v>
      </c>
      <c r="E48" s="20" t="s">
        <v>56</v>
      </c>
      <c r="F48" s="5">
        <v>50.316000000000003</v>
      </c>
      <c r="G48" s="16"/>
      <c r="H48" s="21">
        <f t="shared" si="0"/>
        <v>0</v>
      </c>
    </row>
    <row r="49" spans="1:8" ht="25.5" x14ac:dyDescent="0.25">
      <c r="A49" s="17" t="s">
        <v>97</v>
      </c>
      <c r="B49" s="18">
        <v>212637</v>
      </c>
      <c r="C49" s="18" t="s">
        <v>194</v>
      </c>
      <c r="D49" s="19" t="s">
        <v>103</v>
      </c>
      <c r="E49" s="20" t="s">
        <v>70</v>
      </c>
      <c r="F49" s="5">
        <v>18</v>
      </c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 t="s">
        <v>104</v>
      </c>
      <c r="E51" s="20"/>
      <c r="F51" s="5"/>
      <c r="G51" s="16"/>
      <c r="H51" s="21">
        <f t="shared" si="0"/>
        <v>0</v>
      </c>
    </row>
    <row r="52" spans="1:8" x14ac:dyDescent="0.25">
      <c r="A52" s="17" t="s">
        <v>100</v>
      </c>
      <c r="B52" s="18">
        <v>45152</v>
      </c>
      <c r="C52" s="18" t="s">
        <v>194</v>
      </c>
      <c r="D52" s="19" t="s">
        <v>105</v>
      </c>
      <c r="E52" s="20" t="s">
        <v>59</v>
      </c>
      <c r="F52" s="5">
        <v>1.2</v>
      </c>
      <c r="G52" s="16"/>
      <c r="H52" s="21">
        <f t="shared" si="0"/>
        <v>0</v>
      </c>
    </row>
    <row r="53" spans="1:8" x14ac:dyDescent="0.25">
      <c r="A53" s="17" t="s">
        <v>102</v>
      </c>
      <c r="B53" s="18">
        <v>465512</v>
      </c>
      <c r="C53" s="18" t="s">
        <v>194</v>
      </c>
      <c r="D53" s="19" t="s">
        <v>108</v>
      </c>
      <c r="E53" s="20" t="s">
        <v>59</v>
      </c>
      <c r="F53" s="5">
        <v>1.94</v>
      </c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 t="s">
        <v>109</v>
      </c>
      <c r="E55" s="20"/>
      <c r="F55" s="5"/>
      <c r="G55" s="16"/>
      <c r="H55" s="21">
        <f t="shared" si="0"/>
        <v>0</v>
      </c>
    </row>
    <row r="56" spans="1:8" ht="25.5" x14ac:dyDescent="0.25">
      <c r="A56" s="17" t="s">
        <v>106</v>
      </c>
      <c r="B56" s="18" t="s">
        <v>111</v>
      </c>
      <c r="C56" s="18" t="s">
        <v>194</v>
      </c>
      <c r="D56" s="19" t="s">
        <v>199</v>
      </c>
      <c r="E56" s="20" t="s">
        <v>59</v>
      </c>
      <c r="F56" s="5">
        <v>19.2</v>
      </c>
      <c r="G56" s="16"/>
      <c r="H56" s="21">
        <f t="shared" si="0"/>
        <v>0</v>
      </c>
    </row>
    <row r="57" spans="1:8" ht="25.5" x14ac:dyDescent="0.25">
      <c r="A57" s="17" t="s">
        <v>107</v>
      </c>
      <c r="B57" s="18">
        <v>501410</v>
      </c>
      <c r="C57" s="18" t="s">
        <v>194</v>
      </c>
      <c r="D57" s="19" t="s">
        <v>200</v>
      </c>
      <c r="E57" s="20" t="s">
        <v>59</v>
      </c>
      <c r="F57" s="5">
        <v>28.8</v>
      </c>
      <c r="G57" s="16"/>
      <c r="H57" s="21">
        <f t="shared" si="0"/>
        <v>0</v>
      </c>
    </row>
    <row r="58" spans="1:8" ht="25.5" x14ac:dyDescent="0.25">
      <c r="A58" s="17" t="s">
        <v>110</v>
      </c>
      <c r="B58" s="18" t="s">
        <v>114</v>
      </c>
      <c r="C58" s="18" t="s">
        <v>194</v>
      </c>
      <c r="D58" s="19" t="s">
        <v>201</v>
      </c>
      <c r="E58" s="20" t="s">
        <v>56</v>
      </c>
      <c r="F58" s="5">
        <v>96</v>
      </c>
      <c r="G58" s="16"/>
      <c r="H58" s="21">
        <f t="shared" si="0"/>
        <v>0</v>
      </c>
    </row>
    <row r="59" spans="1:8" ht="25.5" x14ac:dyDescent="0.25">
      <c r="A59" s="17" t="s">
        <v>112</v>
      </c>
      <c r="B59" s="18" t="s">
        <v>116</v>
      </c>
      <c r="C59" s="18" t="s">
        <v>194</v>
      </c>
      <c r="D59" s="19" t="s">
        <v>202</v>
      </c>
      <c r="E59" s="20" t="s">
        <v>59</v>
      </c>
      <c r="F59" s="5">
        <v>36.159999999999997</v>
      </c>
      <c r="G59" s="16"/>
      <c r="H59" s="21">
        <f t="shared" si="0"/>
        <v>0</v>
      </c>
    </row>
    <row r="60" spans="1:8" ht="25.5" x14ac:dyDescent="0.25">
      <c r="A60" s="17" t="s">
        <v>113</v>
      </c>
      <c r="B60" s="18">
        <v>513550</v>
      </c>
      <c r="C60" s="18" t="s">
        <v>194</v>
      </c>
      <c r="D60" s="19" t="s">
        <v>203</v>
      </c>
      <c r="E60" s="20" t="s">
        <v>59</v>
      </c>
      <c r="F60" s="5">
        <v>5.31</v>
      </c>
      <c r="G60" s="16"/>
      <c r="H60" s="21">
        <f t="shared" si="0"/>
        <v>0</v>
      </c>
    </row>
    <row r="61" spans="1:8" ht="25.5" x14ac:dyDescent="0.25">
      <c r="A61" s="17" t="s">
        <v>115</v>
      </c>
      <c r="B61" s="18" t="s">
        <v>119</v>
      </c>
      <c r="C61" s="18" t="s">
        <v>194</v>
      </c>
      <c r="D61" s="19" t="s">
        <v>120</v>
      </c>
      <c r="E61" s="20" t="s">
        <v>70</v>
      </c>
      <c r="F61" s="5">
        <v>25</v>
      </c>
      <c r="G61" s="16"/>
      <c r="H61" s="21">
        <f t="shared" si="0"/>
        <v>0</v>
      </c>
    </row>
    <row r="62" spans="1:8" ht="25.5" x14ac:dyDescent="0.25">
      <c r="A62" s="17" t="s">
        <v>117</v>
      </c>
      <c r="B62" s="18" t="s">
        <v>121</v>
      </c>
      <c r="C62" s="18" t="s">
        <v>194</v>
      </c>
      <c r="D62" s="19" t="s">
        <v>123</v>
      </c>
      <c r="E62" s="20" t="s">
        <v>70</v>
      </c>
      <c r="F62" s="5">
        <v>71.959999999999994</v>
      </c>
      <c r="G62" s="16"/>
      <c r="H62" s="21">
        <f t="shared" si="0"/>
        <v>0</v>
      </c>
    </row>
    <row r="63" spans="1:8" x14ac:dyDescent="0.25">
      <c r="A63" s="17" t="s">
        <v>118</v>
      </c>
      <c r="B63" s="18" t="s">
        <v>124</v>
      </c>
      <c r="C63" s="18" t="s">
        <v>194</v>
      </c>
      <c r="D63" s="19" t="s">
        <v>126</v>
      </c>
      <c r="E63" s="20" t="s">
        <v>127</v>
      </c>
      <c r="F63" s="5">
        <v>4</v>
      </c>
      <c r="G63" s="16"/>
      <c r="H63" s="21">
        <f t="shared" si="0"/>
        <v>0</v>
      </c>
    </row>
    <row r="64" spans="1:8" x14ac:dyDescent="0.25">
      <c r="A64" s="17" t="s">
        <v>122</v>
      </c>
      <c r="B64" s="18">
        <v>549510</v>
      </c>
      <c r="C64" s="18" t="s">
        <v>27</v>
      </c>
      <c r="D64" s="19" t="s">
        <v>129</v>
      </c>
      <c r="E64" s="20" t="s">
        <v>127</v>
      </c>
      <c r="F64" s="5">
        <v>4</v>
      </c>
      <c r="G64" s="16"/>
      <c r="H64" s="21">
        <f t="shared" si="0"/>
        <v>0</v>
      </c>
    </row>
    <row r="65" spans="1:8" ht="25.5" x14ac:dyDescent="0.25">
      <c r="A65" s="17" t="s">
        <v>125</v>
      </c>
      <c r="B65" s="18">
        <v>56314</v>
      </c>
      <c r="C65" s="18" t="s">
        <v>194</v>
      </c>
      <c r="D65" s="19" t="s">
        <v>131</v>
      </c>
      <c r="E65" s="20" t="s">
        <v>56</v>
      </c>
      <c r="F65" s="5">
        <v>28</v>
      </c>
      <c r="G65" s="16"/>
      <c r="H65" s="21">
        <f t="shared" si="0"/>
        <v>0</v>
      </c>
    </row>
    <row r="66" spans="1:8" x14ac:dyDescent="0.25">
      <c r="A66" s="17" t="s">
        <v>128</v>
      </c>
      <c r="B66" s="18">
        <v>56330</v>
      </c>
      <c r="C66" s="18" t="s">
        <v>194</v>
      </c>
      <c r="D66" s="19" t="s">
        <v>133</v>
      </c>
      <c r="E66" s="20" t="s">
        <v>59</v>
      </c>
      <c r="F66" s="5">
        <v>14</v>
      </c>
      <c r="G66" s="16"/>
      <c r="H66" s="21">
        <f t="shared" si="0"/>
        <v>0</v>
      </c>
    </row>
    <row r="67" spans="1:8" x14ac:dyDescent="0.25">
      <c r="A67" s="17" t="s">
        <v>130</v>
      </c>
      <c r="B67" s="18" t="s">
        <v>142</v>
      </c>
      <c r="C67" s="18" t="s">
        <v>194</v>
      </c>
      <c r="D67" s="19" t="s">
        <v>190</v>
      </c>
      <c r="E67" s="20" t="s">
        <v>56</v>
      </c>
      <c r="F67" s="5">
        <v>28</v>
      </c>
      <c r="G67" s="16"/>
      <c r="H67" s="21">
        <f t="shared" si="0"/>
        <v>0</v>
      </c>
    </row>
    <row r="68" spans="1:8" ht="25.5" x14ac:dyDescent="0.25">
      <c r="A68" s="17" t="s">
        <v>132</v>
      </c>
      <c r="B68" s="18" t="s">
        <v>140</v>
      </c>
      <c r="C68" s="18" t="s">
        <v>194</v>
      </c>
      <c r="D68" s="19" t="s">
        <v>141</v>
      </c>
      <c r="E68" s="20" t="s">
        <v>56</v>
      </c>
      <c r="F68" s="5">
        <v>28</v>
      </c>
      <c r="G68" s="16"/>
      <c r="H68" s="21">
        <f t="shared" si="0"/>
        <v>0</v>
      </c>
    </row>
    <row r="69" spans="1:8" x14ac:dyDescent="0.25">
      <c r="A69" s="17" t="s">
        <v>134</v>
      </c>
      <c r="B69" s="18">
        <v>56942</v>
      </c>
      <c r="C69" s="18" t="s">
        <v>194</v>
      </c>
      <c r="D69" s="19" t="s">
        <v>137</v>
      </c>
      <c r="E69" s="20" t="s">
        <v>56</v>
      </c>
      <c r="F69" s="5">
        <v>16</v>
      </c>
      <c r="G69" s="16"/>
      <c r="H69" s="21">
        <f t="shared" si="0"/>
        <v>0</v>
      </c>
    </row>
    <row r="70" spans="1:8" x14ac:dyDescent="0.25">
      <c r="A70" s="17" t="s">
        <v>135</v>
      </c>
      <c r="B70" s="18" t="s">
        <v>136</v>
      </c>
      <c r="C70" s="18" t="s">
        <v>194</v>
      </c>
      <c r="D70" s="19" t="s">
        <v>139</v>
      </c>
      <c r="E70" s="20" t="s">
        <v>56</v>
      </c>
      <c r="F70" s="5">
        <v>28</v>
      </c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 t="s">
        <v>143</v>
      </c>
      <c r="E72" s="20"/>
      <c r="F72" s="5"/>
      <c r="G72" s="16"/>
      <c r="H72" s="21">
        <f t="shared" si="0"/>
        <v>0</v>
      </c>
    </row>
    <row r="73" spans="1:8" ht="25.5" x14ac:dyDescent="0.25">
      <c r="A73" s="17" t="s">
        <v>138</v>
      </c>
      <c r="B73" s="18" t="s">
        <v>150</v>
      </c>
      <c r="C73" s="18" t="s">
        <v>194</v>
      </c>
      <c r="D73" s="19" t="s">
        <v>151</v>
      </c>
      <c r="E73" s="20" t="s">
        <v>127</v>
      </c>
      <c r="F73" s="5">
        <v>2</v>
      </c>
      <c r="G73" s="16"/>
      <c r="H73" s="21">
        <f t="shared" si="0"/>
        <v>0</v>
      </c>
    </row>
    <row r="74" spans="1:8" ht="25.5" x14ac:dyDescent="0.25">
      <c r="A74" s="17" t="s">
        <v>144</v>
      </c>
      <c r="B74" s="18">
        <v>915111</v>
      </c>
      <c r="C74" s="18" t="s">
        <v>194</v>
      </c>
      <c r="D74" s="19" t="s">
        <v>152</v>
      </c>
      <c r="E74" s="20" t="s">
        <v>56</v>
      </c>
      <c r="F74" s="5">
        <v>29.75</v>
      </c>
      <c r="G74" s="16"/>
      <c r="H74" s="21">
        <f t="shared" si="0"/>
        <v>0</v>
      </c>
    </row>
    <row r="75" spans="1:8" x14ac:dyDescent="0.25">
      <c r="A75" s="17" t="s">
        <v>145</v>
      </c>
      <c r="B75" s="18" t="s">
        <v>154</v>
      </c>
      <c r="C75" s="18" t="s">
        <v>194</v>
      </c>
      <c r="D75" s="19" t="s">
        <v>153</v>
      </c>
      <c r="E75" s="20" t="s">
        <v>56</v>
      </c>
      <c r="F75" s="5">
        <v>31.8</v>
      </c>
      <c r="G75" s="16"/>
      <c r="H75" s="21">
        <f t="shared" si="0"/>
        <v>0</v>
      </c>
    </row>
    <row r="76" spans="1:8" ht="25.5" x14ac:dyDescent="0.25">
      <c r="A76" s="17" t="s">
        <v>146</v>
      </c>
      <c r="B76" s="18">
        <v>921930</v>
      </c>
      <c r="C76" s="18" t="s">
        <v>194</v>
      </c>
      <c r="D76" s="19" t="s">
        <v>155</v>
      </c>
      <c r="E76" s="20" t="s">
        <v>70</v>
      </c>
      <c r="F76" s="5">
        <v>25</v>
      </c>
      <c r="G76" s="16"/>
      <c r="H76" s="21">
        <f t="shared" si="0"/>
        <v>0</v>
      </c>
    </row>
    <row r="77" spans="1:8" ht="25.5" x14ac:dyDescent="0.25">
      <c r="A77" s="17" t="s">
        <v>147</v>
      </c>
      <c r="B77" s="18">
        <v>923941</v>
      </c>
      <c r="C77" s="18" t="s">
        <v>194</v>
      </c>
      <c r="D77" s="19" t="s">
        <v>156</v>
      </c>
      <c r="E77" s="20" t="s">
        <v>127</v>
      </c>
      <c r="F77" s="5">
        <v>7</v>
      </c>
      <c r="G77" s="16"/>
      <c r="H77" s="21">
        <f t="shared" si="0"/>
        <v>0</v>
      </c>
    </row>
    <row r="78" spans="1:8" x14ac:dyDescent="0.25">
      <c r="A78" s="17" t="s">
        <v>148</v>
      </c>
      <c r="B78" s="18">
        <v>925110</v>
      </c>
      <c r="C78" s="18" t="s">
        <v>194</v>
      </c>
      <c r="D78" s="19" t="s">
        <v>158</v>
      </c>
      <c r="E78" s="20" t="s">
        <v>56</v>
      </c>
      <c r="F78" s="5">
        <v>47.622</v>
      </c>
      <c r="G78" s="16"/>
      <c r="H78" s="21">
        <f t="shared" ref="H78:H141" si="1">ROUND((ROUND(F78,3))*(ROUND(G78,2)),2)</f>
        <v>0</v>
      </c>
    </row>
    <row r="79" spans="1:8" x14ac:dyDescent="0.25">
      <c r="A79" s="17" t="s">
        <v>149</v>
      </c>
      <c r="B79" s="18">
        <v>925120</v>
      </c>
      <c r="C79" s="18" t="s">
        <v>194</v>
      </c>
      <c r="D79" s="19" t="s">
        <v>160</v>
      </c>
      <c r="E79" s="20" t="s">
        <v>56</v>
      </c>
      <c r="F79" s="5">
        <v>6</v>
      </c>
      <c r="G79" s="16"/>
      <c r="H79" s="21">
        <f t="shared" si="1"/>
        <v>0</v>
      </c>
    </row>
    <row r="80" spans="1:8" x14ac:dyDescent="0.25">
      <c r="A80" s="17" t="s">
        <v>157</v>
      </c>
      <c r="B80" s="18">
        <v>931317</v>
      </c>
      <c r="C80" s="18" t="s">
        <v>194</v>
      </c>
      <c r="D80" s="19" t="s">
        <v>162</v>
      </c>
      <c r="E80" s="20" t="s">
        <v>70</v>
      </c>
      <c r="F80" s="5">
        <v>14</v>
      </c>
      <c r="G80" s="16"/>
      <c r="H80" s="21">
        <f t="shared" si="1"/>
        <v>0</v>
      </c>
    </row>
    <row r="81" spans="1:8" x14ac:dyDescent="0.25">
      <c r="A81" s="17" t="s">
        <v>159</v>
      </c>
      <c r="B81" s="18" t="s">
        <v>164</v>
      </c>
      <c r="C81" s="18" t="s">
        <v>194</v>
      </c>
      <c r="D81" s="19" t="s">
        <v>165</v>
      </c>
      <c r="E81" s="20" t="s">
        <v>59</v>
      </c>
      <c r="F81" s="5">
        <v>56.5</v>
      </c>
      <c r="G81" s="16"/>
      <c r="H81" s="21">
        <f t="shared" si="1"/>
        <v>0</v>
      </c>
    </row>
    <row r="82" spans="1:8" x14ac:dyDescent="0.25">
      <c r="A82" s="17" t="s">
        <v>168</v>
      </c>
      <c r="B82" s="18" t="s">
        <v>166</v>
      </c>
      <c r="C82" s="18" t="s">
        <v>194</v>
      </c>
      <c r="D82" s="19" t="s">
        <v>169</v>
      </c>
      <c r="E82" s="20" t="s">
        <v>68</v>
      </c>
      <c r="F82" s="5">
        <v>565</v>
      </c>
      <c r="G82" s="16"/>
      <c r="H82" s="21">
        <f t="shared" si="1"/>
        <v>0</v>
      </c>
    </row>
    <row r="83" spans="1:8" x14ac:dyDescent="0.25">
      <c r="A83" s="17" t="s">
        <v>161</v>
      </c>
      <c r="B83" s="18">
        <v>965114</v>
      </c>
      <c r="C83" s="18" t="s">
        <v>194</v>
      </c>
      <c r="D83" s="19" t="s">
        <v>170</v>
      </c>
      <c r="E83" s="20" t="s">
        <v>70</v>
      </c>
      <c r="F83" s="5">
        <v>25</v>
      </c>
      <c r="G83" s="16"/>
      <c r="H83" s="21">
        <f t="shared" si="1"/>
        <v>0</v>
      </c>
    </row>
    <row r="84" spans="1:8" ht="25.5" x14ac:dyDescent="0.25">
      <c r="A84" s="17" t="s">
        <v>163</v>
      </c>
      <c r="B84" s="18">
        <v>965116</v>
      </c>
      <c r="C84" s="18" t="s">
        <v>194</v>
      </c>
      <c r="D84" s="19" t="s">
        <v>172</v>
      </c>
      <c r="E84" s="20" t="s">
        <v>179</v>
      </c>
      <c r="F84" s="5">
        <v>98.86</v>
      </c>
      <c r="G84" s="16"/>
      <c r="H84" s="21">
        <f t="shared" si="1"/>
        <v>0</v>
      </c>
    </row>
    <row r="85" spans="1:8" x14ac:dyDescent="0.25">
      <c r="A85" s="17" t="s">
        <v>167</v>
      </c>
      <c r="B85" s="18" t="s">
        <v>174</v>
      </c>
      <c r="C85" s="18" t="s">
        <v>194</v>
      </c>
      <c r="D85" s="19" t="s">
        <v>175</v>
      </c>
      <c r="E85" s="20" t="s">
        <v>56</v>
      </c>
      <c r="F85" s="5">
        <v>31.8</v>
      </c>
      <c r="G85" s="16"/>
      <c r="H85" s="21">
        <f t="shared" si="1"/>
        <v>0</v>
      </c>
    </row>
    <row r="86" spans="1:8" ht="25.5" x14ac:dyDescent="0.25">
      <c r="A86" s="17" t="s">
        <v>171</v>
      </c>
      <c r="B86" s="18" t="s">
        <v>176</v>
      </c>
      <c r="C86" s="18" t="s">
        <v>194</v>
      </c>
      <c r="D86" s="19" t="s">
        <v>178</v>
      </c>
      <c r="E86" s="20" t="s">
        <v>179</v>
      </c>
      <c r="F86" s="5">
        <v>318</v>
      </c>
      <c r="G86" s="16"/>
      <c r="H86" s="21">
        <f t="shared" si="1"/>
        <v>0</v>
      </c>
    </row>
    <row r="87" spans="1:8" x14ac:dyDescent="0.25">
      <c r="A87" s="17" t="s">
        <v>173</v>
      </c>
      <c r="B87" s="18">
        <v>965851</v>
      </c>
      <c r="C87" s="18" t="s">
        <v>194</v>
      </c>
      <c r="D87" s="19" t="s">
        <v>184</v>
      </c>
      <c r="E87" s="20" t="s">
        <v>127</v>
      </c>
      <c r="F87" s="5">
        <v>7</v>
      </c>
      <c r="G87" s="16"/>
      <c r="H87" s="21">
        <f t="shared" si="1"/>
        <v>0</v>
      </c>
    </row>
    <row r="88" spans="1:8" ht="25.5" x14ac:dyDescent="0.25">
      <c r="A88" s="17" t="s">
        <v>177</v>
      </c>
      <c r="B88" s="18">
        <v>965852</v>
      </c>
      <c r="C88" s="18" t="s">
        <v>194</v>
      </c>
      <c r="D88" s="19" t="s">
        <v>185</v>
      </c>
      <c r="E88" s="20" t="s">
        <v>179</v>
      </c>
      <c r="F88" s="5">
        <v>8.68</v>
      </c>
      <c r="G88" s="16"/>
      <c r="H88" s="21">
        <f t="shared" si="1"/>
        <v>0</v>
      </c>
    </row>
    <row r="89" spans="1:8" x14ac:dyDescent="0.25">
      <c r="A89" s="17" t="s">
        <v>180</v>
      </c>
      <c r="B89" s="18">
        <v>966118</v>
      </c>
      <c r="C89" s="18" t="s">
        <v>194</v>
      </c>
      <c r="D89" s="19" t="s">
        <v>186</v>
      </c>
      <c r="E89" s="20" t="s">
        <v>59</v>
      </c>
      <c r="F89" s="5">
        <v>5</v>
      </c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 t="s">
        <v>187</v>
      </c>
      <c r="E91" s="20"/>
      <c r="F91" s="5"/>
      <c r="G91" s="16"/>
      <c r="H91" s="21">
        <f t="shared" si="1"/>
        <v>0</v>
      </c>
    </row>
    <row r="92" spans="1:8" x14ac:dyDescent="0.25">
      <c r="A92" s="17" t="s">
        <v>181</v>
      </c>
      <c r="B92" s="18">
        <v>87445</v>
      </c>
      <c r="C92" s="18" t="s">
        <v>194</v>
      </c>
      <c r="D92" s="19" t="s">
        <v>188</v>
      </c>
      <c r="E92" s="20" t="s">
        <v>70</v>
      </c>
      <c r="F92" s="5">
        <v>5</v>
      </c>
      <c r="G92" s="16"/>
      <c r="H92" s="21">
        <f t="shared" si="1"/>
        <v>0</v>
      </c>
    </row>
    <row r="93" spans="1:8" x14ac:dyDescent="0.25">
      <c r="A93" s="17" t="s">
        <v>182</v>
      </c>
      <c r="B93" s="18">
        <v>894846</v>
      </c>
      <c r="C93" s="18" t="s">
        <v>194</v>
      </c>
      <c r="D93" s="19" t="s">
        <v>189</v>
      </c>
      <c r="E93" s="20" t="s">
        <v>127</v>
      </c>
      <c r="F93" s="5">
        <v>2</v>
      </c>
      <c r="G93" s="16"/>
      <c r="H93" s="21">
        <f t="shared" si="1"/>
        <v>0</v>
      </c>
    </row>
    <row r="94" spans="1:8" x14ac:dyDescent="0.25">
      <c r="A94" s="17" t="s">
        <v>183</v>
      </c>
      <c r="B94" s="18" t="s">
        <v>195</v>
      </c>
      <c r="C94" s="18" t="s">
        <v>196</v>
      </c>
      <c r="D94" s="19" t="s">
        <v>197</v>
      </c>
      <c r="E94" s="20" t="s">
        <v>127</v>
      </c>
      <c r="F94" s="5">
        <v>1</v>
      </c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11-13-01</vt:lpstr>
      <vt:lpstr>'SO 11-13-01'!Oblast_tisku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Ing. Vladimír Hrdlička</cp:lastModifiedBy>
  <cp:lastPrinted>2018-05-22T05:55:36Z</cp:lastPrinted>
  <dcterms:created xsi:type="dcterms:W3CDTF">2017-07-24T12:19:51Z</dcterms:created>
  <dcterms:modified xsi:type="dcterms:W3CDTF">2018-09-05T07:33:55Z</dcterms:modified>
</cp:coreProperties>
</file>