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olejsiS\OneDrive - SZ\Dokumenty\data 2025\Gabča FVE\výberko\ZM_01 oprava\"/>
    </mc:Choice>
  </mc:AlternateContent>
  <bookViews>
    <workbookView xWindow="0" yWindow="0" windowWidth="0" windowHeight="0"/>
  </bookViews>
  <sheets>
    <sheet name="Rekapitulace" sheetId="11" r:id="rId1"/>
    <sheet name="PS570-09-01" sheetId="2" r:id="rId2"/>
    <sheet name="PS570-09-02" sheetId="3" r:id="rId3"/>
    <sheet name="PS610-09-01" sheetId="4" r:id="rId4"/>
    <sheet name="PS730-09-01" sheetId="5" r:id="rId5"/>
    <sheet name="PS730-09-02" sheetId="6" r:id="rId6"/>
    <sheet name="PS770-09-01" sheetId="7" r:id="rId7"/>
    <sheet name="SO226-09-01" sheetId="8" r:id="rId8"/>
    <sheet name="SO98-98" sheetId="9" r:id="rId9"/>
    <sheet name="VON" sheetId="10" r:id="rId10"/>
  </sheets>
  <calcPr/>
</workbook>
</file>

<file path=xl/calcChain.xml><?xml version="1.0" encoding="utf-8"?>
<calcChain xmlns="http://schemas.openxmlformats.org/spreadsheetml/2006/main">
  <c i="10" l="1" r="M3"/>
  <c i="9" r="M3"/>
  <c i="8" r="M3"/>
  <c i="7" r="M3"/>
  <c i="6" r="M3"/>
  <c i="5" r="M3"/>
  <c i="4" r="M3"/>
  <c i="3" r="M3"/>
  <c i="2" r="M3"/>
  <c i="11" r="C7"/>
  <c r="C6"/>
  <c r="F22"/>
  <c r="D22"/>
  <c r="C22"/>
  <c r="E24"/>
  <c r="F24"/>
  <c r="D24"/>
  <c r="C24"/>
  <c r="E23"/>
  <c r="F23"/>
  <c r="D23"/>
  <c r="C23"/>
  <c r="E22"/>
  <c r="F20"/>
  <c r="D20"/>
  <c r="C20"/>
  <c r="E21"/>
  <c r="F21"/>
  <c r="D21"/>
  <c r="C21"/>
  <c r="E20"/>
  <c r="F18"/>
  <c r="D18"/>
  <c r="C18"/>
  <c r="E19"/>
  <c r="F19"/>
  <c r="D19"/>
  <c r="C19"/>
  <c r="E18"/>
  <c r="F15"/>
  <c r="D15"/>
  <c r="C15"/>
  <c r="E17"/>
  <c r="F17"/>
  <c r="D17"/>
  <c r="C17"/>
  <c r="E16"/>
  <c r="F16"/>
  <c r="D16"/>
  <c r="C16"/>
  <c r="E15"/>
  <c r="F13"/>
  <c r="D13"/>
  <c r="C13"/>
  <c r="E14"/>
  <c r="F14"/>
  <c r="D14"/>
  <c r="C14"/>
  <c r="E13"/>
  <c r="F10"/>
  <c r="D10"/>
  <c r="C10"/>
  <c r="E12"/>
  <c r="F12"/>
  <c r="D12"/>
  <c r="C12"/>
  <c r="E11"/>
  <c r="F11"/>
  <c r="D11"/>
  <c r="C11"/>
  <c r="E10"/>
  <c i="10" r="T7"/>
  <c r="M8"/>
  <c r="L8"/>
  <c r="M9"/>
  <c r="L9"/>
  <c r="AA30"/>
  <c r="O30"/>
  <c r="M30"/>
  <c r="I30"/>
  <c r="AA26"/>
  <c r="O26"/>
  <c r="M26"/>
  <c r="I26"/>
  <c r="AA22"/>
  <c r="O22"/>
  <c r="M22"/>
  <c r="I22"/>
  <c r="AA18"/>
  <c r="O18"/>
  <c r="M18"/>
  <c r="I18"/>
  <c r="AA14"/>
  <c r="O14"/>
  <c r="M14"/>
  <c r="I14"/>
  <c r="AA10"/>
  <c r="O10"/>
  <c r="M10"/>
  <c r="I10"/>
  <c i="9" r="T7"/>
  <c r="M8"/>
  <c r="L8"/>
  <c r="M9"/>
  <c r="L9"/>
  <c r="AA18"/>
  <c r="O18"/>
  <c r="M18"/>
  <c r="I18"/>
  <c r="AA14"/>
  <c r="O14"/>
  <c r="M14"/>
  <c r="I14"/>
  <c r="AA10"/>
  <c r="O10"/>
  <c r="M10"/>
  <c r="I10"/>
  <c i="8" r="T7"/>
  <c r="M8"/>
  <c r="L8"/>
  <c r="M180"/>
  <c r="L180"/>
  <c r="AA181"/>
  <c r="O181"/>
  <c r="M181"/>
  <c r="I181"/>
  <c r="M151"/>
  <c r="L151"/>
  <c r="AA176"/>
  <c r="O176"/>
  <c r="M176"/>
  <c r="I176"/>
  <c r="AA172"/>
  <c r="O172"/>
  <c r="M172"/>
  <c r="I172"/>
  <c r="AA168"/>
  <c r="O168"/>
  <c r="M168"/>
  <c r="I168"/>
  <c r="AA164"/>
  <c r="O164"/>
  <c r="M164"/>
  <c r="I164"/>
  <c r="AA160"/>
  <c r="O160"/>
  <c r="M160"/>
  <c r="I160"/>
  <c r="AA156"/>
  <c r="O156"/>
  <c r="M156"/>
  <c r="I156"/>
  <c r="AA152"/>
  <c r="O152"/>
  <c r="M152"/>
  <c r="I152"/>
  <c r="M146"/>
  <c r="L146"/>
  <c r="AA147"/>
  <c r="O147"/>
  <c r="M147"/>
  <c r="I147"/>
  <c r="M141"/>
  <c r="L141"/>
  <c r="AA142"/>
  <c r="O142"/>
  <c r="M142"/>
  <c r="I142"/>
  <c r="M124"/>
  <c r="L124"/>
  <c r="AA137"/>
  <c r="O137"/>
  <c r="M137"/>
  <c r="I137"/>
  <c r="AA133"/>
  <c r="O133"/>
  <c r="M133"/>
  <c r="I133"/>
  <c r="AA129"/>
  <c r="O129"/>
  <c r="M129"/>
  <c r="I129"/>
  <c r="AA125"/>
  <c r="O125"/>
  <c r="M125"/>
  <c r="I125"/>
  <c r="M83"/>
  <c r="L83"/>
  <c r="AA120"/>
  <c r="O120"/>
  <c r="M120"/>
  <c r="I120"/>
  <c r="AA116"/>
  <c r="O116"/>
  <c r="M116"/>
  <c r="I116"/>
  <c r="AA112"/>
  <c r="O112"/>
  <c r="M112"/>
  <c r="I112"/>
  <c r="AA108"/>
  <c r="O108"/>
  <c r="M108"/>
  <c r="I108"/>
  <c r="AA104"/>
  <c r="O104"/>
  <c r="M104"/>
  <c r="I104"/>
  <c r="AA100"/>
  <c r="O100"/>
  <c r="M100"/>
  <c r="I100"/>
  <c r="AA96"/>
  <c r="O96"/>
  <c r="M96"/>
  <c r="I96"/>
  <c r="AA92"/>
  <c r="O92"/>
  <c r="M92"/>
  <c r="I92"/>
  <c r="AA88"/>
  <c r="O88"/>
  <c r="M88"/>
  <c r="I88"/>
  <c r="AA84"/>
  <c r="O84"/>
  <c r="M84"/>
  <c r="I84"/>
  <c r="M46"/>
  <c r="L46"/>
  <c r="AA79"/>
  <c r="O79"/>
  <c r="M79"/>
  <c r="I79"/>
  <c r="AA75"/>
  <c r="O75"/>
  <c r="M75"/>
  <c r="I75"/>
  <c r="AA71"/>
  <c r="O71"/>
  <c r="M71"/>
  <c r="I71"/>
  <c r="AA67"/>
  <c r="O67"/>
  <c r="M67"/>
  <c r="I67"/>
  <c r="AA63"/>
  <c r="O63"/>
  <c r="M63"/>
  <c r="I63"/>
  <c r="AA59"/>
  <c r="O59"/>
  <c r="M59"/>
  <c r="I59"/>
  <c r="AA55"/>
  <c r="O55"/>
  <c r="M55"/>
  <c r="I55"/>
  <c r="AA51"/>
  <c r="O51"/>
  <c r="M51"/>
  <c r="I51"/>
  <c r="AA47"/>
  <c r="O47"/>
  <c r="M47"/>
  <c r="I47"/>
  <c r="M9"/>
  <c r="L9"/>
  <c r="AA42"/>
  <c r="O42"/>
  <c r="M42"/>
  <c r="I42"/>
  <c r="AA38"/>
  <c r="O38"/>
  <c r="M38"/>
  <c r="I38"/>
  <c r="AA34"/>
  <c r="O34"/>
  <c r="M34"/>
  <c r="I34"/>
  <c r="AA30"/>
  <c r="O30"/>
  <c r="M30"/>
  <c r="I30"/>
  <c r="AA26"/>
  <c r="O26"/>
  <c r="M26"/>
  <c r="I26"/>
  <c r="AA22"/>
  <c r="O22"/>
  <c r="M22"/>
  <c r="I22"/>
  <c r="AA18"/>
  <c r="O18"/>
  <c r="M18"/>
  <c r="I18"/>
  <c r="AA14"/>
  <c r="O14"/>
  <c r="M14"/>
  <c r="I14"/>
  <c r="AA10"/>
  <c r="O10"/>
  <c r="M10"/>
  <c r="I10"/>
  <c i="7" r="T7"/>
  <c r="M8"/>
  <c r="L8"/>
  <c r="M155"/>
  <c r="L155"/>
  <c r="AA168"/>
  <c r="O168"/>
  <c r="M168"/>
  <c r="I168"/>
  <c r="AA164"/>
  <c r="O164"/>
  <c r="M164"/>
  <c r="I164"/>
  <c r="AA160"/>
  <c r="O160"/>
  <c r="M160"/>
  <c r="I160"/>
  <c r="AA156"/>
  <c r="O156"/>
  <c r="M156"/>
  <c r="I156"/>
  <c r="M150"/>
  <c r="L150"/>
  <c r="AA151"/>
  <c r="O151"/>
  <c r="M151"/>
  <c r="I151"/>
  <c r="M145"/>
  <c r="L145"/>
  <c r="AA146"/>
  <c r="O146"/>
  <c r="M146"/>
  <c r="I146"/>
  <c r="M140"/>
  <c r="L140"/>
  <c r="AA141"/>
  <c r="O141"/>
  <c r="M141"/>
  <c r="I141"/>
  <c r="M47"/>
  <c r="L47"/>
  <c r="AA136"/>
  <c r="O136"/>
  <c r="M136"/>
  <c r="I136"/>
  <c r="AA132"/>
  <c r="O132"/>
  <c r="M132"/>
  <c r="I132"/>
  <c r="AA128"/>
  <c r="O128"/>
  <c r="M128"/>
  <c r="I128"/>
  <c r="AA124"/>
  <c r="O124"/>
  <c r="M124"/>
  <c r="I124"/>
  <c r="AA120"/>
  <c r="O120"/>
  <c r="M120"/>
  <c r="I120"/>
  <c r="AA116"/>
  <c r="O116"/>
  <c r="M116"/>
  <c r="I116"/>
  <c r="AA112"/>
  <c r="O112"/>
  <c r="M112"/>
  <c r="I112"/>
  <c r="AA108"/>
  <c r="O108"/>
  <c r="M108"/>
  <c r="I108"/>
  <c r="AA104"/>
  <c r="O104"/>
  <c r="M104"/>
  <c r="I104"/>
  <c r="AA100"/>
  <c r="O100"/>
  <c r="M100"/>
  <c r="I100"/>
  <c r="AA96"/>
  <c r="O96"/>
  <c r="M96"/>
  <c r="I96"/>
  <c r="AA92"/>
  <c r="O92"/>
  <c r="M92"/>
  <c r="I92"/>
  <c r="AA88"/>
  <c r="O88"/>
  <c r="M88"/>
  <c r="I88"/>
  <c r="AA84"/>
  <c r="O84"/>
  <c r="M84"/>
  <c r="I84"/>
  <c r="AA80"/>
  <c r="O80"/>
  <c r="M80"/>
  <c r="I80"/>
  <c r="AA76"/>
  <c r="O76"/>
  <c r="M76"/>
  <c r="I76"/>
  <c r="AA72"/>
  <c r="O72"/>
  <c r="M72"/>
  <c r="I72"/>
  <c r="AA68"/>
  <c r="O68"/>
  <c r="M68"/>
  <c r="I68"/>
  <c r="AA64"/>
  <c r="O64"/>
  <c r="M64"/>
  <c r="I64"/>
  <c r="AA60"/>
  <c r="O60"/>
  <c r="M60"/>
  <c r="I60"/>
  <c r="AA56"/>
  <c r="O56"/>
  <c r="M56"/>
  <c r="I56"/>
  <c r="AA52"/>
  <c r="O52"/>
  <c r="M52"/>
  <c r="I52"/>
  <c r="AA48"/>
  <c r="O48"/>
  <c r="M48"/>
  <c r="I48"/>
  <c r="M26"/>
  <c r="L26"/>
  <c r="AA43"/>
  <c r="O43"/>
  <c r="M43"/>
  <c r="I43"/>
  <c r="AA39"/>
  <c r="O39"/>
  <c r="M39"/>
  <c r="I39"/>
  <c r="AA35"/>
  <c r="O35"/>
  <c r="M35"/>
  <c r="I35"/>
  <c r="AA31"/>
  <c r="O31"/>
  <c r="M31"/>
  <c r="I31"/>
  <c r="AA27"/>
  <c r="O27"/>
  <c r="M27"/>
  <c r="I27"/>
  <c r="M9"/>
  <c r="L9"/>
  <c r="AA22"/>
  <c r="O22"/>
  <c r="M22"/>
  <c r="I22"/>
  <c r="AA18"/>
  <c r="O18"/>
  <c r="M18"/>
  <c r="I18"/>
  <c r="AA14"/>
  <c r="O14"/>
  <c r="M14"/>
  <c r="I14"/>
  <c r="AA10"/>
  <c r="O10"/>
  <c r="M10"/>
  <c r="I10"/>
  <c i="6" r="T7"/>
  <c r="M8"/>
  <c r="L8"/>
  <c r="M61"/>
  <c r="L61"/>
  <c r="AA62"/>
  <c r="O62"/>
  <c r="M62"/>
  <c r="I62"/>
  <c r="M56"/>
  <c r="L56"/>
  <c r="AA57"/>
  <c r="O57"/>
  <c r="M57"/>
  <c r="I57"/>
  <c r="M51"/>
  <c r="L51"/>
  <c r="AA52"/>
  <c r="O52"/>
  <c r="M52"/>
  <c r="I52"/>
  <c r="M30"/>
  <c r="L30"/>
  <c r="AA47"/>
  <c r="O47"/>
  <c r="M47"/>
  <c r="I47"/>
  <c r="AA43"/>
  <c r="O43"/>
  <c r="M43"/>
  <c r="I43"/>
  <c r="AA39"/>
  <c r="O39"/>
  <c r="M39"/>
  <c r="I39"/>
  <c r="AA35"/>
  <c r="O35"/>
  <c r="M35"/>
  <c r="I35"/>
  <c r="AA31"/>
  <c r="O31"/>
  <c r="M31"/>
  <c r="I31"/>
  <c r="M9"/>
  <c r="L9"/>
  <c r="AA26"/>
  <c r="O26"/>
  <c r="M26"/>
  <c r="I26"/>
  <c r="AA22"/>
  <c r="O22"/>
  <c r="M22"/>
  <c r="I22"/>
  <c r="AA18"/>
  <c r="O18"/>
  <c r="M18"/>
  <c r="I18"/>
  <c r="AA14"/>
  <c r="O14"/>
  <c r="M14"/>
  <c r="I14"/>
  <c r="AA10"/>
  <c r="O10"/>
  <c r="M10"/>
  <c r="I10"/>
  <c i="5" r="T7"/>
  <c r="M8"/>
  <c r="L8"/>
  <c r="M829"/>
  <c r="L829"/>
  <c r="AA846"/>
  <c r="O846"/>
  <c r="M846"/>
  <c r="I846"/>
  <c r="AA842"/>
  <c r="O842"/>
  <c r="M842"/>
  <c r="I842"/>
  <c r="AA838"/>
  <c r="O838"/>
  <c r="M838"/>
  <c r="I838"/>
  <c r="AA834"/>
  <c r="O834"/>
  <c r="M834"/>
  <c r="I834"/>
  <c r="AA830"/>
  <c r="O830"/>
  <c r="M830"/>
  <c r="I830"/>
  <c r="M824"/>
  <c r="L824"/>
  <c r="AA825"/>
  <c r="O825"/>
  <c r="M825"/>
  <c r="I825"/>
  <c r="M819"/>
  <c r="L819"/>
  <c r="AA820"/>
  <c r="O820"/>
  <c r="M820"/>
  <c r="I820"/>
  <c r="M806"/>
  <c r="L806"/>
  <c r="AA815"/>
  <c r="O815"/>
  <c r="M815"/>
  <c r="I815"/>
  <c r="AA811"/>
  <c r="O811"/>
  <c r="M811"/>
  <c r="I811"/>
  <c r="AA807"/>
  <c r="O807"/>
  <c r="M807"/>
  <c r="I807"/>
  <c r="M773"/>
  <c r="L773"/>
  <c r="AA802"/>
  <c r="O802"/>
  <c r="M802"/>
  <c r="I802"/>
  <c r="AA798"/>
  <c r="O798"/>
  <c r="M798"/>
  <c r="I798"/>
  <c r="AA794"/>
  <c r="O794"/>
  <c r="M794"/>
  <c r="I794"/>
  <c r="AA790"/>
  <c r="O790"/>
  <c r="M790"/>
  <c r="I790"/>
  <c r="AA786"/>
  <c r="O786"/>
  <c r="M786"/>
  <c r="I786"/>
  <c r="AA782"/>
  <c r="O782"/>
  <c r="M782"/>
  <c r="I782"/>
  <c r="AA778"/>
  <c r="O778"/>
  <c r="M778"/>
  <c r="I778"/>
  <c r="AA774"/>
  <c r="O774"/>
  <c r="M774"/>
  <c r="I774"/>
  <c r="M700"/>
  <c r="L700"/>
  <c r="AA769"/>
  <c r="O769"/>
  <c r="M769"/>
  <c r="I769"/>
  <c r="AA765"/>
  <c r="O765"/>
  <c r="M765"/>
  <c r="I765"/>
  <c r="AA761"/>
  <c r="O761"/>
  <c r="M761"/>
  <c r="I761"/>
  <c r="AA757"/>
  <c r="O757"/>
  <c r="M757"/>
  <c r="I757"/>
  <c r="AA753"/>
  <c r="O753"/>
  <c r="M753"/>
  <c r="I753"/>
  <c r="AA749"/>
  <c r="O749"/>
  <c r="M749"/>
  <c r="I749"/>
  <c r="AA745"/>
  <c r="O745"/>
  <c r="M745"/>
  <c r="I745"/>
  <c r="AA741"/>
  <c r="O741"/>
  <c r="M741"/>
  <c r="I741"/>
  <c r="AA737"/>
  <c r="O737"/>
  <c r="M737"/>
  <c r="I737"/>
  <c r="AA733"/>
  <c r="O733"/>
  <c r="M733"/>
  <c r="I733"/>
  <c r="AA729"/>
  <c r="O729"/>
  <c r="M729"/>
  <c r="I729"/>
  <c r="AA725"/>
  <c r="O725"/>
  <c r="M725"/>
  <c r="I725"/>
  <c r="AA721"/>
  <c r="O721"/>
  <c r="M721"/>
  <c r="I721"/>
  <c r="AA717"/>
  <c r="O717"/>
  <c r="M717"/>
  <c r="I717"/>
  <c r="AA713"/>
  <c r="O713"/>
  <c r="M713"/>
  <c r="I713"/>
  <c r="AA709"/>
  <c r="O709"/>
  <c r="M709"/>
  <c r="I709"/>
  <c r="AA705"/>
  <c r="O705"/>
  <c r="M705"/>
  <c r="I705"/>
  <c r="AA701"/>
  <c r="O701"/>
  <c r="M701"/>
  <c r="I701"/>
  <c r="M635"/>
  <c r="L635"/>
  <c r="AA696"/>
  <c r="O696"/>
  <c r="M696"/>
  <c r="I696"/>
  <c r="AA692"/>
  <c r="O692"/>
  <c r="M692"/>
  <c r="I692"/>
  <c r="AA688"/>
  <c r="O688"/>
  <c r="M688"/>
  <c r="I688"/>
  <c r="AA684"/>
  <c r="O684"/>
  <c r="M684"/>
  <c r="I684"/>
  <c r="AA680"/>
  <c r="O680"/>
  <c r="M680"/>
  <c r="I680"/>
  <c r="AA676"/>
  <c r="O676"/>
  <c r="M676"/>
  <c r="I676"/>
  <c r="AA672"/>
  <c r="O672"/>
  <c r="M672"/>
  <c r="I672"/>
  <c r="AA668"/>
  <c r="O668"/>
  <c r="M668"/>
  <c r="I668"/>
  <c r="AA664"/>
  <c r="O664"/>
  <c r="M664"/>
  <c r="I664"/>
  <c r="AA660"/>
  <c r="O660"/>
  <c r="M660"/>
  <c r="I660"/>
  <c r="AA656"/>
  <c r="O656"/>
  <c r="M656"/>
  <c r="I656"/>
  <c r="AA652"/>
  <c r="O652"/>
  <c r="M652"/>
  <c r="I652"/>
  <c r="AA648"/>
  <c r="O648"/>
  <c r="M648"/>
  <c r="I648"/>
  <c r="AA644"/>
  <c r="O644"/>
  <c r="M644"/>
  <c r="I644"/>
  <c r="AA640"/>
  <c r="O640"/>
  <c r="M640"/>
  <c r="I640"/>
  <c r="AA636"/>
  <c r="O636"/>
  <c r="M636"/>
  <c r="I636"/>
  <c r="M558"/>
  <c r="L558"/>
  <c r="AA631"/>
  <c r="O631"/>
  <c r="M631"/>
  <c r="I631"/>
  <c r="AA627"/>
  <c r="O627"/>
  <c r="M627"/>
  <c r="I627"/>
  <c r="AA623"/>
  <c r="O623"/>
  <c r="M623"/>
  <c r="I623"/>
  <c r="AA619"/>
  <c r="O619"/>
  <c r="M619"/>
  <c r="I619"/>
  <c r="AA615"/>
  <c r="O615"/>
  <c r="M615"/>
  <c r="I615"/>
  <c r="AA611"/>
  <c r="O611"/>
  <c r="M611"/>
  <c r="I611"/>
  <c r="AA607"/>
  <c r="O607"/>
  <c r="M607"/>
  <c r="I607"/>
  <c r="AA603"/>
  <c r="O603"/>
  <c r="M603"/>
  <c r="I603"/>
  <c r="AA599"/>
  <c r="O599"/>
  <c r="M599"/>
  <c r="I599"/>
  <c r="AA595"/>
  <c r="O595"/>
  <c r="M595"/>
  <c r="I595"/>
  <c r="AA591"/>
  <c r="O591"/>
  <c r="M591"/>
  <c r="I591"/>
  <c r="AA587"/>
  <c r="O587"/>
  <c r="M587"/>
  <c r="I587"/>
  <c r="AA583"/>
  <c r="O583"/>
  <c r="M583"/>
  <c r="I583"/>
  <c r="AA579"/>
  <c r="O579"/>
  <c r="M579"/>
  <c r="I579"/>
  <c r="AA575"/>
  <c r="O575"/>
  <c r="M575"/>
  <c r="I575"/>
  <c r="AA571"/>
  <c r="O571"/>
  <c r="M571"/>
  <c r="I571"/>
  <c r="AA567"/>
  <c r="O567"/>
  <c r="M567"/>
  <c r="I567"/>
  <c r="AA563"/>
  <c r="O563"/>
  <c r="M563"/>
  <c r="I563"/>
  <c r="AA559"/>
  <c r="O559"/>
  <c r="M559"/>
  <c r="I559"/>
  <c r="M533"/>
  <c r="L533"/>
  <c r="AA554"/>
  <c r="O554"/>
  <c r="M554"/>
  <c r="I554"/>
  <c r="AA550"/>
  <c r="O550"/>
  <c r="M550"/>
  <c r="I550"/>
  <c r="AA546"/>
  <c r="O546"/>
  <c r="M546"/>
  <c r="I546"/>
  <c r="AA542"/>
  <c r="O542"/>
  <c r="M542"/>
  <c r="I542"/>
  <c r="AA538"/>
  <c r="O538"/>
  <c r="M538"/>
  <c r="I538"/>
  <c r="AA534"/>
  <c r="O534"/>
  <c r="M534"/>
  <c r="I534"/>
  <c r="M500"/>
  <c r="L500"/>
  <c r="AA529"/>
  <c r="O529"/>
  <c r="M529"/>
  <c r="I529"/>
  <c r="AA525"/>
  <c r="O525"/>
  <c r="M525"/>
  <c r="I525"/>
  <c r="AA521"/>
  <c r="O521"/>
  <c r="M521"/>
  <c r="I521"/>
  <c r="AA517"/>
  <c r="O517"/>
  <c r="M517"/>
  <c r="I517"/>
  <c r="AA513"/>
  <c r="O513"/>
  <c r="M513"/>
  <c r="I513"/>
  <c r="AA509"/>
  <c r="O509"/>
  <c r="M509"/>
  <c r="I509"/>
  <c r="AA505"/>
  <c r="O505"/>
  <c r="M505"/>
  <c r="I505"/>
  <c r="AA501"/>
  <c r="O501"/>
  <c r="M501"/>
  <c r="I501"/>
  <c r="M351"/>
  <c r="L351"/>
  <c r="AA496"/>
  <c r="O496"/>
  <c r="M496"/>
  <c r="I496"/>
  <c r="AA492"/>
  <c r="O492"/>
  <c r="M492"/>
  <c r="I492"/>
  <c r="AA488"/>
  <c r="O488"/>
  <c r="M488"/>
  <c r="I488"/>
  <c r="AA484"/>
  <c r="O484"/>
  <c r="M484"/>
  <c r="I484"/>
  <c r="AA480"/>
  <c r="O480"/>
  <c r="M480"/>
  <c r="I480"/>
  <c r="AA476"/>
  <c r="O476"/>
  <c r="M476"/>
  <c r="I476"/>
  <c r="AA472"/>
  <c r="O472"/>
  <c r="M472"/>
  <c r="I472"/>
  <c r="AA468"/>
  <c r="O468"/>
  <c r="M468"/>
  <c r="I468"/>
  <c r="AA464"/>
  <c r="O464"/>
  <c r="M464"/>
  <c r="I464"/>
  <c r="AA460"/>
  <c r="O460"/>
  <c r="M460"/>
  <c r="I460"/>
  <c r="AA456"/>
  <c r="O456"/>
  <c r="M456"/>
  <c r="I456"/>
  <c r="AA452"/>
  <c r="O452"/>
  <c r="M452"/>
  <c r="I452"/>
  <c r="AA448"/>
  <c r="O448"/>
  <c r="M448"/>
  <c r="I448"/>
  <c r="AA444"/>
  <c r="O444"/>
  <c r="M444"/>
  <c r="I444"/>
  <c r="AA440"/>
  <c r="O440"/>
  <c r="M440"/>
  <c r="I440"/>
  <c r="AA436"/>
  <c r="O436"/>
  <c r="M436"/>
  <c r="I436"/>
  <c r="AA432"/>
  <c r="O432"/>
  <c r="M432"/>
  <c r="I432"/>
  <c r="AA428"/>
  <c r="O428"/>
  <c r="M428"/>
  <c r="I428"/>
  <c r="AA424"/>
  <c r="O424"/>
  <c r="M424"/>
  <c r="I424"/>
  <c r="AA420"/>
  <c r="O420"/>
  <c r="M420"/>
  <c r="I420"/>
  <c r="AA416"/>
  <c r="O416"/>
  <c r="M416"/>
  <c r="I416"/>
  <c r="AA412"/>
  <c r="O412"/>
  <c r="M412"/>
  <c r="I412"/>
  <c r="AA408"/>
  <c r="O408"/>
  <c r="M408"/>
  <c r="I408"/>
  <c r="AA404"/>
  <c r="O404"/>
  <c r="M404"/>
  <c r="I404"/>
  <c r="AA400"/>
  <c r="O400"/>
  <c r="M400"/>
  <c r="I400"/>
  <c r="AA396"/>
  <c r="O396"/>
  <c r="M396"/>
  <c r="I396"/>
  <c r="AA392"/>
  <c r="O392"/>
  <c r="M392"/>
  <c r="I392"/>
  <c r="AA388"/>
  <c r="O388"/>
  <c r="M388"/>
  <c r="I388"/>
  <c r="AA384"/>
  <c r="O384"/>
  <c r="M384"/>
  <c r="I384"/>
  <c r="AA380"/>
  <c r="O380"/>
  <c r="M380"/>
  <c r="I380"/>
  <c r="AA376"/>
  <c r="O376"/>
  <c r="M376"/>
  <c r="I376"/>
  <c r="AA372"/>
  <c r="O372"/>
  <c r="M372"/>
  <c r="I372"/>
  <c r="AA368"/>
  <c r="O368"/>
  <c r="M368"/>
  <c r="I368"/>
  <c r="AA364"/>
  <c r="O364"/>
  <c r="M364"/>
  <c r="I364"/>
  <c r="AA360"/>
  <c r="O360"/>
  <c r="M360"/>
  <c r="I360"/>
  <c r="AA356"/>
  <c r="O356"/>
  <c r="M356"/>
  <c r="I356"/>
  <c r="AA352"/>
  <c r="O352"/>
  <c r="M352"/>
  <c r="I352"/>
  <c r="M286"/>
  <c r="L286"/>
  <c r="AA347"/>
  <c r="O347"/>
  <c r="M347"/>
  <c r="I347"/>
  <c r="AA343"/>
  <c r="O343"/>
  <c r="M343"/>
  <c r="I343"/>
  <c r="AA339"/>
  <c r="O339"/>
  <c r="M339"/>
  <c r="I339"/>
  <c r="AA335"/>
  <c r="O335"/>
  <c r="M335"/>
  <c r="I335"/>
  <c r="AA331"/>
  <c r="O331"/>
  <c r="M331"/>
  <c r="I331"/>
  <c r="AA327"/>
  <c r="O327"/>
  <c r="M327"/>
  <c r="I327"/>
  <c r="AA323"/>
  <c r="O323"/>
  <c r="M323"/>
  <c r="I323"/>
  <c r="AA319"/>
  <c r="O319"/>
  <c r="M319"/>
  <c r="I319"/>
  <c r="AA315"/>
  <c r="O315"/>
  <c r="M315"/>
  <c r="I315"/>
  <c r="AA311"/>
  <c r="O311"/>
  <c r="M311"/>
  <c r="I311"/>
  <c r="AA307"/>
  <c r="O307"/>
  <c r="M307"/>
  <c r="I307"/>
  <c r="AA303"/>
  <c r="O303"/>
  <c r="M303"/>
  <c r="I303"/>
  <c r="AA299"/>
  <c r="O299"/>
  <c r="M299"/>
  <c r="I299"/>
  <c r="AA295"/>
  <c r="O295"/>
  <c r="M295"/>
  <c r="I295"/>
  <c r="AA291"/>
  <c r="O291"/>
  <c r="M291"/>
  <c r="I291"/>
  <c r="AA287"/>
  <c r="O287"/>
  <c r="M287"/>
  <c r="I287"/>
  <c r="M209"/>
  <c r="L209"/>
  <c r="AA282"/>
  <c r="O282"/>
  <c r="M282"/>
  <c r="I282"/>
  <c r="AA278"/>
  <c r="O278"/>
  <c r="M278"/>
  <c r="I278"/>
  <c r="AA274"/>
  <c r="O274"/>
  <c r="M274"/>
  <c r="I274"/>
  <c r="AA270"/>
  <c r="O270"/>
  <c r="M270"/>
  <c r="I270"/>
  <c r="AA266"/>
  <c r="O266"/>
  <c r="M266"/>
  <c r="I266"/>
  <c r="AA262"/>
  <c r="O262"/>
  <c r="M262"/>
  <c r="I262"/>
  <c r="AA258"/>
  <c r="O258"/>
  <c r="M258"/>
  <c r="I258"/>
  <c r="AA254"/>
  <c r="O254"/>
  <c r="M254"/>
  <c r="I254"/>
  <c r="AA250"/>
  <c r="O250"/>
  <c r="M250"/>
  <c r="I250"/>
  <c r="AA246"/>
  <c r="O246"/>
  <c r="M246"/>
  <c r="I246"/>
  <c r="AA242"/>
  <c r="O242"/>
  <c r="M242"/>
  <c r="I242"/>
  <c r="AA238"/>
  <c r="O238"/>
  <c r="M238"/>
  <c r="I238"/>
  <c r="AA234"/>
  <c r="O234"/>
  <c r="M234"/>
  <c r="I234"/>
  <c r="AA230"/>
  <c r="O230"/>
  <c r="M230"/>
  <c r="I230"/>
  <c r="AA226"/>
  <c r="O226"/>
  <c r="M226"/>
  <c r="I226"/>
  <c r="AA222"/>
  <c r="O222"/>
  <c r="M222"/>
  <c r="I222"/>
  <c r="AA218"/>
  <c r="O218"/>
  <c r="M218"/>
  <c r="I218"/>
  <c r="AA214"/>
  <c r="O214"/>
  <c r="M214"/>
  <c r="I214"/>
  <c r="AA210"/>
  <c r="O210"/>
  <c r="M210"/>
  <c r="I210"/>
  <c r="M176"/>
  <c r="L176"/>
  <c r="AA205"/>
  <c r="O205"/>
  <c r="M205"/>
  <c r="I205"/>
  <c r="AA201"/>
  <c r="O201"/>
  <c r="M201"/>
  <c r="I201"/>
  <c r="AA197"/>
  <c r="O197"/>
  <c r="M197"/>
  <c r="I197"/>
  <c r="AA193"/>
  <c r="O193"/>
  <c r="M193"/>
  <c r="I193"/>
  <c r="AA189"/>
  <c r="O189"/>
  <c r="M189"/>
  <c r="I189"/>
  <c r="AA185"/>
  <c r="O185"/>
  <c r="M185"/>
  <c r="I185"/>
  <c r="AA181"/>
  <c r="O181"/>
  <c r="M181"/>
  <c r="I181"/>
  <c r="AA177"/>
  <c r="O177"/>
  <c r="M177"/>
  <c r="I177"/>
  <c r="M139"/>
  <c r="L139"/>
  <c r="AA172"/>
  <c r="O172"/>
  <c r="M172"/>
  <c r="I172"/>
  <c r="AA168"/>
  <c r="O168"/>
  <c r="M168"/>
  <c r="I168"/>
  <c r="AA164"/>
  <c r="O164"/>
  <c r="M164"/>
  <c r="I164"/>
  <c r="AA160"/>
  <c r="O160"/>
  <c r="M160"/>
  <c r="I160"/>
  <c r="AA156"/>
  <c r="O156"/>
  <c r="M156"/>
  <c r="I156"/>
  <c r="AA152"/>
  <c r="O152"/>
  <c r="M152"/>
  <c r="I152"/>
  <c r="AA148"/>
  <c r="O148"/>
  <c r="M148"/>
  <c r="I148"/>
  <c r="AA144"/>
  <c r="O144"/>
  <c r="M144"/>
  <c r="I144"/>
  <c r="AA140"/>
  <c r="O140"/>
  <c r="M140"/>
  <c r="I140"/>
  <c r="M118"/>
  <c r="L118"/>
  <c r="AA135"/>
  <c r="O135"/>
  <c r="M135"/>
  <c r="I135"/>
  <c r="AA131"/>
  <c r="O131"/>
  <c r="M131"/>
  <c r="I131"/>
  <c r="AA127"/>
  <c r="O127"/>
  <c r="M127"/>
  <c r="I127"/>
  <c r="AA123"/>
  <c r="O123"/>
  <c r="M123"/>
  <c r="I123"/>
  <c r="AA119"/>
  <c r="O119"/>
  <c r="M119"/>
  <c r="I119"/>
  <c r="M9"/>
  <c r="L9"/>
  <c r="AA114"/>
  <c r="O114"/>
  <c r="M114"/>
  <c r="I114"/>
  <c r="AA110"/>
  <c r="O110"/>
  <c r="M110"/>
  <c r="I110"/>
  <c r="AA106"/>
  <c r="O106"/>
  <c r="M106"/>
  <c r="I106"/>
  <c r="AA102"/>
  <c r="O102"/>
  <c r="M102"/>
  <c r="I102"/>
  <c r="AA98"/>
  <c r="O98"/>
  <c r="M98"/>
  <c r="I98"/>
  <c r="AA94"/>
  <c r="O94"/>
  <c r="M94"/>
  <c r="I94"/>
  <c r="AA90"/>
  <c r="O90"/>
  <c r="M90"/>
  <c r="I90"/>
  <c r="AA86"/>
  <c r="O86"/>
  <c r="M86"/>
  <c r="I86"/>
  <c r="AA82"/>
  <c r="O82"/>
  <c r="M82"/>
  <c r="I82"/>
  <c r="AA78"/>
  <c r="O78"/>
  <c r="M78"/>
  <c r="I78"/>
  <c r="AA74"/>
  <c r="O74"/>
  <c r="M74"/>
  <c r="I74"/>
  <c r="AA70"/>
  <c r="O70"/>
  <c r="M70"/>
  <c r="I70"/>
  <c r="AA66"/>
  <c r="O66"/>
  <c r="M66"/>
  <c r="I66"/>
  <c r="AA62"/>
  <c r="O62"/>
  <c r="M62"/>
  <c r="I62"/>
  <c r="AA58"/>
  <c r="O58"/>
  <c r="M58"/>
  <c r="I58"/>
  <c r="AA54"/>
  <c r="O54"/>
  <c r="M54"/>
  <c r="I54"/>
  <c r="AA50"/>
  <c r="O50"/>
  <c r="M50"/>
  <c r="I50"/>
  <c r="AA46"/>
  <c r="O46"/>
  <c r="M46"/>
  <c r="I46"/>
  <c r="AA42"/>
  <c r="O42"/>
  <c r="M42"/>
  <c r="I42"/>
  <c r="AA38"/>
  <c r="O38"/>
  <c r="M38"/>
  <c r="I38"/>
  <c r="AA34"/>
  <c r="O34"/>
  <c r="M34"/>
  <c r="I34"/>
  <c r="AA30"/>
  <c r="O30"/>
  <c r="M30"/>
  <c r="I30"/>
  <c r="AA26"/>
  <c r="O26"/>
  <c r="M26"/>
  <c r="I26"/>
  <c r="AA22"/>
  <c r="O22"/>
  <c r="M22"/>
  <c r="I22"/>
  <c r="AA18"/>
  <c r="O18"/>
  <c r="M18"/>
  <c r="I18"/>
  <c r="AA14"/>
  <c r="O14"/>
  <c r="M14"/>
  <c r="I14"/>
  <c r="AA10"/>
  <c r="O10"/>
  <c r="M10"/>
  <c r="I10"/>
  <c i="4" r="T7"/>
  <c r="M8"/>
  <c r="L8"/>
  <c r="M80"/>
  <c r="L80"/>
  <c r="AA81"/>
  <c r="O81"/>
  <c r="M81"/>
  <c r="I81"/>
  <c r="M75"/>
  <c r="L75"/>
  <c r="AA76"/>
  <c r="O76"/>
  <c r="M76"/>
  <c r="I76"/>
  <c r="M54"/>
  <c r="L54"/>
  <c r="AA71"/>
  <c r="O71"/>
  <c r="M71"/>
  <c r="I71"/>
  <c r="AA67"/>
  <c r="O67"/>
  <c r="M67"/>
  <c r="I67"/>
  <c r="AA63"/>
  <c r="O63"/>
  <c r="M63"/>
  <c r="I63"/>
  <c r="AA59"/>
  <c r="O59"/>
  <c r="M59"/>
  <c r="I59"/>
  <c r="AA55"/>
  <c r="O55"/>
  <c r="M55"/>
  <c r="I55"/>
  <c r="M9"/>
  <c r="L9"/>
  <c r="AA50"/>
  <c r="O50"/>
  <c r="M50"/>
  <c r="I50"/>
  <c r="AA46"/>
  <c r="O46"/>
  <c r="M46"/>
  <c r="I46"/>
  <c r="AA42"/>
  <c r="O42"/>
  <c r="M42"/>
  <c r="I42"/>
  <c r="AA38"/>
  <c r="O38"/>
  <c r="M38"/>
  <c r="I38"/>
  <c r="AA34"/>
  <c r="O34"/>
  <c r="M34"/>
  <c r="I34"/>
  <c r="AA30"/>
  <c r="O30"/>
  <c r="M30"/>
  <c r="I30"/>
  <c r="AA26"/>
  <c r="O26"/>
  <c r="M26"/>
  <c r="I26"/>
  <c r="AA22"/>
  <c r="O22"/>
  <c r="M22"/>
  <c r="I22"/>
  <c r="AA18"/>
  <c r="O18"/>
  <c r="M18"/>
  <c r="I18"/>
  <c r="AA14"/>
  <c r="O14"/>
  <c r="M14"/>
  <c r="I14"/>
  <c r="AA10"/>
  <c r="O10"/>
  <c r="M10"/>
  <c r="I10"/>
  <c i="3" r="T7"/>
  <c r="M8"/>
  <c r="L8"/>
  <c r="M9"/>
  <c r="L9"/>
  <c r="AA14"/>
  <c r="O14"/>
  <c r="M14"/>
  <c r="I14"/>
  <c r="AA10"/>
  <c r="O10"/>
  <c r="M10"/>
  <c r="I10"/>
  <c i="2" r="T7"/>
  <c r="M8"/>
  <c r="L8"/>
  <c r="M9"/>
  <c r="L9"/>
  <c r="AA14"/>
  <c r="O14"/>
  <c r="M14"/>
  <c r="I14"/>
  <c r="AA10"/>
  <c r="O10"/>
  <c r="M10"/>
  <c r="I10"/>
</calcChain>
</file>

<file path=xl/sharedStrings.xml><?xml version="1.0" encoding="utf-8"?>
<sst xmlns="http://schemas.openxmlformats.org/spreadsheetml/2006/main">
  <si>
    <t>Rekapitulace ceny</t>
  </si>
  <si>
    <t>5313540007_ZM01</t>
  </si>
  <si>
    <t>Výstavba nových FV zdrojů v lokalitě Vimperk – remíza, technologická budova, výpravní budova_ZM01_251112</t>
  </si>
  <si>
    <t>AspeEsticon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</si>
  <si>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</si>
  <si>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</si>
  <si>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</si>
  <si>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</si>
  <si>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</si>
  <si>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</si>
  <si>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</si>
  <si>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Počet neoceněných položek</t>
  </si>
  <si>
    <t>D.1.2.10</t>
  </si>
  <si>
    <t>DOZ a další nadstavbové systémy</t>
  </si>
  <si>
    <t xml:space="preserve">  PS570-09-01</t>
  </si>
  <si>
    <t>FVE SW DDTS</t>
  </si>
  <si>
    <t xml:space="preserve">  PS570-09-02</t>
  </si>
  <si>
    <t>FVE Koncentrátor</t>
  </si>
  <si>
    <t>D.1.3.1</t>
  </si>
  <si>
    <t>Dispečerská řídící technika</t>
  </si>
  <si>
    <t xml:space="preserve">  PS610-09-01</t>
  </si>
  <si>
    <t>RTU</t>
  </si>
  <si>
    <t>D.1.4.5</t>
  </si>
  <si>
    <t>Fotovoltaické systémy</t>
  </si>
  <si>
    <t xml:space="preserve">  PS730-09-01</t>
  </si>
  <si>
    <t>FVE</t>
  </si>
  <si>
    <t xml:space="preserve">  PS730-09-02</t>
  </si>
  <si>
    <t>Úprava LPS</t>
  </si>
  <si>
    <t>D.1.4.6</t>
  </si>
  <si>
    <t>Dobíjecí stanici pro elektromobily</t>
  </si>
  <si>
    <t xml:space="preserve">  PS770-09-01</t>
  </si>
  <si>
    <t>DSPE</t>
  </si>
  <si>
    <t>D.2.2.1</t>
  </si>
  <si>
    <t>Stavební úpravy FVE</t>
  </si>
  <si>
    <t xml:space="preserve">  SO226-09-01</t>
  </si>
  <si>
    <t>Stavební připravenost FVE</t>
  </si>
  <si>
    <t>VRN</t>
  </si>
  <si>
    <t>Vedlejší rozpočtové náklady</t>
  </si>
  <si>
    <t xml:space="preserve">  SO98-98</t>
  </si>
  <si>
    <t>Všeobecný objekt</t>
  </si>
  <si>
    <t xml:space="preserve">  VON</t>
  </si>
  <si>
    <t>Vedlejší a ostatní náklady</t>
  </si>
  <si>
    <t>SŽDC05</t>
  </si>
  <si>
    <t>S</t>
  </si>
  <si>
    <t>Stavba:</t>
  </si>
  <si>
    <t>O</t>
  </si>
  <si>
    <t>Objekt: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</si>
  <si>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</si>
  <si>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</si>
  <si>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</si>
  <si>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</si>
  <si>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</si>
  <si>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</si>
  <si>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</si>
  <si>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Jednotková hmotnost</t>
  </si>
  <si>
    <t>Celková hmotnost</t>
  </si>
  <si>
    <t>Jednotková cena</t>
  </si>
  <si>
    <t>Cenové soustavy</t>
  </si>
  <si>
    <t>Dodávka</t>
  </si>
  <si>
    <t>Jednotková</t>
  </si>
  <si>
    <t>Celkem</t>
  </si>
  <si>
    <t>Počet položek s nulovou cenou</t>
  </si>
  <si>
    <t>O1</t>
  </si>
  <si>
    <t>PS570-09-01</t>
  </si>
  <si>
    <t>SD</t>
  </si>
  <si>
    <t>M</t>
  </si>
  <si>
    <t>Práce a dodávky M</t>
  </si>
  <si>
    <t>P</t>
  </si>
  <si>
    <t>75O958</t>
  </si>
  <si>
    <t/>
  </si>
  <si>
    <t>DDTS ŽDC, INTEGRACE EE DO SERVERŮ A KLIENTŮ DDTS ŽDC</t>
  </si>
  <si>
    <t>KUS</t>
  </si>
  <si>
    <t>PP</t>
  </si>
  <si>
    <t>VV</t>
  </si>
  <si>
    <t>TS</t>
  </si>
  <si>
    <t>1. Položka obsahuje: 
 – SW integraci z energetických a elektrotechnických systémů stažených do jednoho PLC nebo do jednoho analyzátoru sítě do systému DDTS ŽDC - zahrnuta integrace ve všech úrovních systému DDTS ŽDC mimo InK (InS, TeS, klienti) pro jednu lokalitu InS
 – doplnění stávajících klientských pracovišť (stacionární, mobilní, tenký, terminálový) z energetických a elektrotechnických systémů stažených do jednoho PLC nebo do jednoho analyzátoru sítě
 – parametrizaci a naplnění datových, technologických, telemetrických a řídicích struktur DDTS ŽDC pro přenos informací
 – ověření uživatelských funkcí na úplné implementaci, verifikace přenášených dat
 – systémovou a datovou analýzu technologického modelu, realizace a plnění presentačních zobrazení a formulářů
 – úpravu a odzkoušení programových a řídicích prostředků pro export dat
 – programátorské práce včetně potřebného vybavení
 – veškeré potřebné mechanizmy, včetně obsluhy, náklady na mzdy a přibližné (průměrné) náklady na pořízení potřebných materiálů včetně všech ostatních vedlejších nákladů
 – kompletní montáž (oživení, konfigurace, nastavení a uvedení do provozu) specifikovaného bloku/zařízení
2. Položka neobsahuje:
 – funkční zkoušky
 – integraci do InK DDTS ŽDC
3. Způsob měření:
 – Udává se počet kusů PLC nebo analyzátorů sítě.'</t>
  </si>
  <si>
    <t>75O959.1</t>
  </si>
  <si>
    <t>DDTS ŽDC, ZÁVĚREČNÁ ZKOUŠKA</t>
  </si>
  <si>
    <t>HOD</t>
  </si>
  <si>
    <t>PS570-09-02</t>
  </si>
  <si>
    <t>75O95C</t>
  </si>
  <si>
    <t>DDTS ŽDC, INTEGRACE EE DO INK DDTS ŽDC</t>
  </si>
  <si>
    <t>1. Položka obsahuje: 
 – SW integraci signálů z energetických a elektrotechnických systémů stažených do jednoho PLC nebo do jednoho analyzátoru sítě do InK systému DDTS ŽDC
 – parametrizaci a naplnění datových, technologických, telemetrických a řídicích struktur DDTS ŽDC pro přenos informací
 – ověření uživatelských funkcí na úplné implementaci, verifikace přenášených dat
 – programátorské práce včetně potřebného vybavení
 – veškeré potřebné mechanizmy, včetně obsluhy, náklady na mzdy a přibližné (průměrné) náklady na pořízení potřebných materiálů včetně všech ostatních vedlejších nákladů
 – kompletní montáž (oživení, konfigurace, nastavení a uvedení do provozu) specifikovaného bloku/zařízení
2. Položka neobsahuje:
 – funkční zkoušky
 – integraci do serverů a klientů DDTS ŽDC
3. Způsob měření:
 – Udává se počet kusů PLC nebo analyzátorů sítě.'</t>
  </si>
  <si>
    <t>75O95Z</t>
  </si>
  <si>
    <t>Montáž softwarové nadstavby integrace 2. stupně práce programátora při optimalizaci</t>
  </si>
  <si>
    <t>1. Položka obsahuje: 
 – závěrečná zkouška DDTS ŽDC
 – komplexní vyzkoušení zařízení DDTS ŽDC
 – náklady na dopravu
 – veškeré potřebné mechanizmy, včetně obsluhy, náklady na mzdy a přibližné (průměrné) náklady na pořízení potřebných materiálů včetně všech ostatních vedlejších nákladů
 – kompletní montáž (oživení, konfigurace, nastavení a uvedení do provozu) specifikovaného bloku/zařízení
2. Položka neobsahuje:
 – integraci TLS do serverů, klientů a InK DDTS ŽDC
 – revize zařízení
3. Způsob měření:
 – Udává se počet hodin po dobu provádění zkoušky.'</t>
  </si>
  <si>
    <t>PS610-09-01</t>
  </si>
  <si>
    <t>001</t>
  </si>
  <si>
    <t>RTU Master</t>
  </si>
  <si>
    <t>746 631</t>
  </si>
  <si>
    <t>VYBAVENÁ SKŘÍŇ PRO AUTOMATIZACI 19" do 15 U</t>
  </si>
  <si>
    <t>Výbava dle specifikace:
- Modem PDS
- Modem TDS
- ŘS TDS
- ŘS PDS
- Elektroměr pro bilanční měření
- Jistící a spínací prvky
'1. Položka obsahuje:
 – přípravu podkladu pro osazení vč. upevňovacího materiálu, uzamykatelná, veškerý podružný a pomocný materiál (např. zásuvkový panel, DIN Lišty, kabelové žlaby, svorkovnice, rozjištění, kabelové propoje, osvětlení...)
 – dodávku včetně kompletní montáže
 – technický popis viz. projektová dokumentace
 – zhotovení výrobní dokumentace, provedení zkoušek, dodání předepsaných zkoušek, revizí a atestů
 – veškeré potřebné mechanizmy, včetně obsluhy, náklady na mzdy a přibližné (průměrné) náklady na pořízení potřebných materiálů
 – dopravu a skladování
2. Položka neobsahuje:
 X
3. Způsob měření:
Udává se počet kusů kompletní konstrukce nebo práce.'</t>
  </si>
  <si>
    <t>746 641</t>
  </si>
  <si>
    <t>PLC PRO AUTOMATIZACI - ZÁKLADNÍ JEDNOTKA DO 128 IO</t>
  </si>
  <si>
    <t>1. Položka obsahuje:
 – veškerý podružný, spojovací a pomocný materiál. Dále obsahuje uživatelskou úpravu SW PLC, parametrizaci a nastavení PLC 
 – dodávku včetně kompletní montáže
 – technický popis viz. projektová dokumentace
 – výrobní dokumentaci, uvedení do provozu, revize a atesty
 – veškeré potřebné mechanizmy, včetně obsluhy, náklady na mzdy a přibližné (průměrné) náklady na pořízení potřebných materiálů
 – dopravu a skladování
2. Položka neobsahuje:
 X
3. Způsob měření:
Udává se počet kusů kompletní konstrukce nebo práce.'</t>
  </si>
  <si>
    <t>746651</t>
  </si>
  <si>
    <t>ZÁKLADNÍ PROGRAMOVÉ VYBAVENÍ TLM. JEDNOTKY PRO OBJEKT ŽST</t>
  </si>
  <si>
    <t>1. Položka obsahuje:
 – veškerý podružný, spojovací a pomocný materiál. Dále obsahuje dodávku základního SW PLC a jeho instalaci 
 – dodávku včetně kompletní montáže
 – technický popis viz. projektová dokumentace
 – výrobní dokumentaci, uvedení do provozu, revize a atesty
 – veškeré potřebné mechanizmy, včetně obsluhy, náklady na mzdy a přibližné (průměrné) náklady na pořízení potřebných materiálů
 – dopravu a skladování
2. Položka neobsahuje:
 X
3. Způsob měření:
Udává se počet kusů kompletní konstrukce nebo práce.'</t>
  </si>
  <si>
    <t>746 655</t>
  </si>
  <si>
    <t>SW-OVLADAČE KOMUNIKACE, PARAMETRIZACE - PRO NADŘAZENÝ SYSTÉM</t>
  </si>
  <si>
    <t>1. Položka obsahuje:
 – veškerý podružný, spojovací a pomocný materiál. Dále obsahuje dodávku základního SW PLC a jeho instalaci
 – dodávku včetně kompletní montáže
 – technický popis viz. projektová dokumentace
 – výrobní dokumentaci, uvedení do provozu, revize a atesty
 – veškeré potřebné mechanizmy, včetně obsluhy, náklady na mzdy a přibližné (průměrné) náklady na pořízení potřebných materiálů
 – dopravu a skladování
2. Položka neobsahuje:
 X
3. Způsob měření:
Udává se počet kusů kompletní konstrukce nebo práce.'</t>
  </si>
  <si>
    <t>746 657</t>
  </si>
  <si>
    <t>SW-OVLADAČE KOMUNIKACE, PARAMETRIZACE NA ED - PRO JEDEN OBJEKT (ŽST, NS, SPS, TS)</t>
  </si>
  <si>
    <t>746 658</t>
  </si>
  <si>
    <t>ZPROVOZNĚNÍ, OŽIVENÍ TELEMECHANICKÉ JEDNOTKY V OBJEKTU ŽST</t>
  </si>
  <si>
    <t>1. Položka obsahuje:
 – veškerý podružný, spojovací a pomocný materiál. Dále obsahuje zprovoznění a oživení telemechanické jednotky, úpravu SW, parametrizaci SW po úpravách technologie
 – dodávku včetně kompletní montáže
 – technický popis viz. projektová dokumentace
 – výrobní dokumentaci, uvedení do provozu, předepsané zkoušky, revize a atesty
 – veškeré potřebné mechanizmy, včetně obsluhy, náklady na mzdy a přibližné (průměrné) náklady na pořízení potřebných materiálů
2. Položka neobsahuje:
 X
3. Způsob měření:
Udává se počet kusů kompletní konstrukce nebo práce.'</t>
  </si>
  <si>
    <t>74665C</t>
  </si>
  <si>
    <t>PŘIPOJENÍ, OŽIVENÍ A ZPROVOZNĚNÍ PŘENOSOVÉ CESTY V OBJEKTU ŽST</t>
  </si>
  <si>
    <t>1. Položka obsahuje:
 – veškerý podružný, spojovací a pomocný materiál. Dále obsahuje úpravu SW , parametrizaci, nastavení přenosových prvků a uvedení do provozu nebo komplexní přenastavení přenosových prvků stávajících po úpravách technologie, nastavení komunikace, nastavení komunikace přenosové prvky – nadřízený ŘS vč. úpravy nebo definice protokolu
 – dodávku včetně kompletní montáže
 – technický popis viz. projektová dokumentace
 – výrobní dokumentaci, uvedení do provozu, předepsané zkoušky, revize a atesty
 – veškeré potřebné mechanizmy, včetně obsluhy, náklady na mzdy a přibližné (průměrné) náklady na pořízení potřebných materiálů
2. Položka neobsahuje:
 X
3. Způsob měření:
Udává se počet kusů kompletní konstrukce nebo práce.'</t>
  </si>
  <si>
    <t>74665G</t>
  </si>
  <si>
    <t>PROVOZNÍ ZKOUŠKY TELEMECHANICKÉ JEDNOTKY V OBJEKTU ŽST</t>
  </si>
  <si>
    <t>1. Položka obsahuje:
 – veškerý podružný, spojovací a pomocný materiál. Dále obsahuje provozní odzkoušení telemechanické jednotky po jejím oživení , úpravách SW a parametrizaci SW po úpravách technologie, odzkoušení komunikace na nadřazený systém a na podřízené PLC, terminály
 – dodávku včetně kompletní montáže
 – technický popis viz. projektová dokumentace
 – výrobní dokumentaci, uvedení do provozu, předepsané zkoušky, revize a atesty
 – veškeré potřebné mechanizmy, včetně obsluhy, náklady na mzdy a přibližné (průměrné) náklady na pořízení potřebných materiálů
2. Položka neobsahuje:
 X
3. Způsob měření:
Udává se počet kusů kompletní konstrukce nebo práce.'</t>
  </si>
  <si>
    <t>74665K</t>
  </si>
  <si>
    <t>PODPORA PŘI UVÁDĚNÍ DO PROVOZU, ENGINEERING PRO OBJEKT ŽST</t>
  </si>
  <si>
    <t>1. Položka obsahuje:
 – podporu při uvádění do provozu zařízení jeho výrobcem, inženýrskou činnost při instalaci řídicích systémů
 – předepsané zkoušky, revize a atesty
 – prokázání technických a kvalitativních parametrů zařízení
 – veškeré potřebné mechanizmy, včetně obsluhy, náklady na mzdy a přibližné (průměrné) náklady na pořízení potřebných materiálů včetně všech ostatních vedlejších nákladů
2. Položka neobsahuje:
 X
3. Způsob měření:
Udává se počet kusů kompletní konstrukce nebo práce.'</t>
  </si>
  <si>
    <t>747 301</t>
  </si>
  <si>
    <t>PROVEDENÍ PROHLÍDKY A ZKOUŠKY PRÁVNICKOU OSOBOU, VYDÁNÍ PRŮKAZU ZPŮSOBILOSTI</t>
  </si>
  <si>
    <t>1. Položka obsahuje:
 – cenu za vyhotovení dokladu právnickou osobou o silnoproudých zařízeních a vydání průkazu způsobilosti
2. Položka neobsahuje:
 X
3. Způsob měření:
Udává se počet kusů kompletní konstrukce nebo práce.'</t>
  </si>
  <si>
    <t>7466AU</t>
  </si>
  <si>
    <t>POSKYTNUTÍ DAT DO OSTATNÍCH SYSTÉMŮ NAPŘ. DDTS, ENERGETIKA</t>
  </si>
  <si>
    <t>1. Položka obsahuje:
 – veškerý programovací software a softwarové nástroje. Dále obsahuje poskytnutí požadovaných dat do ostatních systémů (např. systému DDTS, energetika) - úpravu SW, parametrizaci, nastavení daného SW a uvedení do provozu nebo komplexní přenastavení daného SW stávajících po úpravách technologie, nastavení komunikace, nastavení komunikace přenosové prvky – nadřízený ŘS vč. úpravy nebo definice protokolu
 – dodávku včetně kompletní montáže
 – technický popis viz. projektová dokumentace
 – prokázání technických a kvalitativních parametrů zařízení
 – výrobní dokumentaci, uvedení do provozu, předepsané zkoušky, revize a atesty
 – veškeré potřebné mechanizmy, včetně obsluhy, náklady na mzdy a přibližné (průměrné) náklady na pořízení potřebných materiálů
2. Položka neobsahuje:
 X
3. Způsob měření:
Udává se počet kusů kompletní konstrukce nebo práce.'</t>
  </si>
  <si>
    <t>002</t>
  </si>
  <si>
    <t>RTU Slave 1,2</t>
  </si>
  <si>
    <t>Výbava dle specifikace:
- Modem TDS (COM APN)
- Modem LTE
- Switch TDS
- Swich mimo SŽ
- ŘS LDS Slave
- DataHub
- Jistící a spínací prvky
'1. Položka obsahuje:
 – přípravu podkladu pro osazení vč. upevňovacího materiálu, uzamykatelná, veškerý podružný a pomocný materiál (např. zásuvkový panel, DIN Lišty, kabelové žlaby, svorkovnice, rozjištění, kabelové propoje, osvětlení...)
 – dodávku včetně kompletní montáže
 – technický popis viz. projektová dokumentace
 – zhotovení výrobní dokumentace, provedení zkoušek, dodání předepsaných zkoušek, revizí a atestů
 – veškeré potřebné mechanizmy, včetně obsluhy, náklady na mzdy a přibližné (průměrné) náklady na pořízení potřebných materiálů
 – dopravu a skladování
2. Položka neobsahuje:
 X
3. Způsob měření:
Udává se počet kusů kompletní konstrukce nebo práce.'</t>
  </si>
  <si>
    <t>746 651</t>
  </si>
  <si>
    <t>LIKV</t>
  </si>
  <si>
    <t>Ekologická likvidace odpadů</t>
  </si>
  <si>
    <t>LIK-EKV-001</t>
  </si>
  <si>
    <t>Ekologická likvidace obalových materiálů a odpadů vzniklých při montáži</t>
  </si>
  <si>
    <t>SADA</t>
  </si>
  <si>
    <t>ZKR</t>
  </si>
  <si>
    <t>Zkoušky a Revize</t>
  </si>
  <si>
    <t>R741810002</t>
  </si>
  <si>
    <t>Celková prohlídka elektrického rozvodu a zařízení přes 100 000 do 500 000,- Kč</t>
  </si>
  <si>
    <t>Zkoušky a prohlídky elektrických rozvodů a zařízení celková prohlídka a vyhotovení revizní zprávy pro objem montážních prací přes 100 do 500 tis. Kč</t>
  </si>
  <si>
    <t>PS730-09-01</t>
  </si>
  <si>
    <t>006</t>
  </si>
  <si>
    <t>Společná kabeláž RTU</t>
  </si>
  <si>
    <t>741124701</t>
  </si>
  <si>
    <t>Montáž kabel Cu stíněný ovládací žíly 2 až 19x0,8 mm2 uložený volně (např. JYTY)</t>
  </si>
  <si>
    <t>CS ÚRS 2025 01</t>
  </si>
  <si>
    <t>Montáž kabelů měděných ovládacích bez ukončení uložených volně stíněných ovládacích s plným jádrem (např. JYTY) počtu a průměru žil 2 až 19x0,8 mm2</t>
  </si>
  <si>
    <t>Řízení výkonu INV</t>
  </si>
  <si>
    <t>34113140</t>
  </si>
  <si>
    <t>kabel ovládací průmyslový stíněný laminovanou Al fólií s příložným Cu drátem jádro Cu plné izolace PVC plášť PVC 225V (JE-Y(St)Y...Bd) 2x2x0,80mm2</t>
  </si>
  <si>
    <t>741132128</t>
  </si>
  <si>
    <t>Ukončení kabelů 4x1,5 až 4 mm2 smršťovací koncovkou nebo páskem bez letování</t>
  </si>
  <si>
    <t>Ukončení kabelů smršťovací koncovkou nebo páskou se zapojením bez letování, počtu a průřezu žil 4x1,5 až 4 mm2</t>
  </si>
  <si>
    <t>741761073</t>
  </si>
  <si>
    <t>Montáž kabelu pro vnitřní rozvod RS-485 a ethernetu</t>
  </si>
  <si>
    <t>Montáž monitorovacího zařízení fotovoltaických systémů instalačního materiálu kabelu pro vnitřní rozvod RS-485 a ethernetu</t>
  </si>
  <si>
    <t>Připojení střídače k internetu a další propoje FTP v rámci RTU</t>
  </si>
  <si>
    <t>35671244</t>
  </si>
  <si>
    <t>kabel FTP pro rozvod RS-485 a ethernetu</t>
  </si>
  <si>
    <t>kabel FTP pro venkovní rozvod RS-485 a ethernetu</t>
  </si>
  <si>
    <t>742124005</t>
  </si>
  <si>
    <t>Montáž kabelů datových FTP, UTP, STP ukončení kabelu konektorem</t>
  </si>
  <si>
    <t>37459010</t>
  </si>
  <si>
    <t>konektor na drát/lanko RJ45 FTP Cat5E stíněný</t>
  </si>
  <si>
    <t>220300641</t>
  </si>
  <si>
    <t>Ukončení kabelu koaxiálního pro anténní svody průměru do 5 mm</t>
  </si>
  <si>
    <t>Ukončení koaxiálních kabelů pro anténní svody včetně odstranění pláště na jednom konci kabelu, úpravy vnějšího dutého vodiče, odstranění izolace z vnitřního vodiče, přiletování na špičky konektorů na kabelu do vnějšího průměru do 5 mm</t>
  </si>
  <si>
    <t>220731516</t>
  </si>
  <si>
    <t>Zřízení koaxiálního svodu průměru do 15 mm</t>
  </si>
  <si>
    <t>MAT-EKV-108</t>
  </si>
  <si>
    <t>Kabel koaxiální</t>
  </si>
  <si>
    <t>220270836</t>
  </si>
  <si>
    <t>Montáž šňůry silnoproudé uložené do trubkovodu nebo lišty CGLG, CYLY, CYSY do 2x1,5 mm2</t>
  </si>
  <si>
    <t>Montáž šňůry silnoproudé včetně zatažení do trubek nebo lišt, instalace, manipulace a prozvonění šňůry, vyčištění trubkovodu, otevření a zavření krabice uložené do trubkovodu nebo lišty CGLG, CYLY, CYSY do 2x1,5 mm2</t>
  </si>
  <si>
    <t>Detektor kouře</t>
  </si>
  <si>
    <t>34143798</t>
  </si>
  <si>
    <t>kabel instalační flexibilní jádro Cu lanované izolace PVC plášť PVC 300/500V (Liycy) 4x0,25</t>
  </si>
  <si>
    <t>kabel instalační flexibilní jádro Cu lanované izolace PVC plášť PVC 300/500V (H05VV-F) 2x1,50mm2</t>
  </si>
  <si>
    <t>220300521</t>
  </si>
  <si>
    <t>Ukončení vodiče na kabelu CMSM do 4 žil 0,50 mm2 na svorkovnici [WAGO]</t>
  </si>
  <si>
    <t>Ukončení vodiče na svorkovnici [WAGO] na kabelu CMSM do 4 žil 0,50 mm2</t>
  </si>
  <si>
    <t>741110511</t>
  </si>
  <si>
    <t>Montáž lišta a kanálek vkládací šířky do 60 mm s víčkem</t>
  </si>
  <si>
    <t>Montáž lišt a kanálků elektroinstalačních se spojkami, ohyby a rohy a s nasunutím do krabic vkládacích s víčkem, šířky do 60 mm</t>
  </si>
  <si>
    <t>34571009</t>
  </si>
  <si>
    <t>lišta elektroinstalační vkládací 11x10mm</t>
  </si>
  <si>
    <t>741122648</t>
  </si>
  <si>
    <t>Montáž kabel Cu plný kulatý žíla 7x4 mm2 uložený pevně (např. CYKY)</t>
  </si>
  <si>
    <t>Montáž kabelů měděných bez ukončení uložených pevně plných kulatých nebo bezhalogenových (např. CYKY) počtu a průřezu žil 7x4 mm2</t>
  </si>
  <si>
    <t>Bilanční měření a měření FVE</t>
  </si>
  <si>
    <t>34111179</t>
  </si>
  <si>
    <t>kabel instalační jádro Cu plné izolace PVC plášť PVC 450/750V (CYKY) 7x4 mm2</t>
  </si>
  <si>
    <t>kabel silový oheň retardující bezhalogenový bez funkční schopnosti při požáru třída reakce na oheň B2cas1d1a1 jádro Cu 0,6/1kV (1-CXKH-R B2) 7x4mm2</t>
  </si>
  <si>
    <t>741132151</t>
  </si>
  <si>
    <t>Ukončení kabelů 7x1,5 až 4 mm2 smršťovací koncovkou nebo páskem bez letování</t>
  </si>
  <si>
    <t>Ukončení kabelů smršťovací koncovkou nebo páskou se zapojením bez letování, počtu a průřezu žil 7x1,5 až 4 mm2</t>
  </si>
  <si>
    <t>741122641</t>
  </si>
  <si>
    <t>Montáž kabel Cu plný kulatý žíla 5x1,5 až 2,5 mm2 uložený pevně (např. CYKY)</t>
  </si>
  <si>
    <t>Montáž kabelů měděných bez ukončení uložených pevně plných kulatých nebo bezhalogenových (např. CYKY) počtu a průřezu žil 5x1,5 až 2,5 mm2</t>
  </si>
  <si>
    <t>Stav jističe pro měření napětí v RTU</t>
  </si>
  <si>
    <t>34111090</t>
  </si>
  <si>
    <t>kabel instalační jádro Cu plné izolace PVC plášť PVC 450/750V (CYKY) 5x1,5mm2</t>
  </si>
  <si>
    <t>741132145</t>
  </si>
  <si>
    <t>Ukončení kabelů 5x1,5 až 4 mm2 smršťovací koncovkou nebo páskem bez letování</t>
  </si>
  <si>
    <t>Ukončení kabelů smršťovací koncovkou nebo páskou se zapojením bez letování, počtu a průřezu žil 5x1,5 až 4 mm2</t>
  </si>
  <si>
    <t>741122647</t>
  </si>
  <si>
    <t>Montáž kabel Cu plný kulatý žíla 7x1,5 až 2,5 mm2 uložený pevně (např. CYKY)</t>
  </si>
  <si>
    <t>Montáž kabelů měděných bez ukončení uložených pevně plných kulatých nebo bezhalogenových (např. CYKY) počtu a průřezu žil 7x1,5 až 2,5 mm2</t>
  </si>
  <si>
    <t>Stav FA01 NN</t>
  </si>
  <si>
    <t>34111110</t>
  </si>
  <si>
    <t>kabel instalační jádro Cu plné izolace PVC plášť PVC 450/750V (CYKY) 7x1,5mm2</t>
  </si>
  <si>
    <t>1</t>
  </si>
  <si>
    <t>741122651</t>
  </si>
  <si>
    <t>Montáž kabel Cu plný kulatý žíla 12x1,5 mm2 uložený pevně (např. CYKY)</t>
  </si>
  <si>
    <t>Montáž kabelů měděných bez ukončení uložených pevně plných kulatých nebo bezhalogenových (např. CYKY) počtu a průřezu žil 12x1,5 mm2</t>
  </si>
  <si>
    <t>Stav RM KM1
Ovl. RM KM1
Stav U/f Guard</t>
  </si>
  <si>
    <t>34111130</t>
  </si>
  <si>
    <t>kabel instalační jádro Cu plné izolace PVC plášť PVC 450/750V (CYKY) 12x1,5mm2</t>
  </si>
  <si>
    <t>741132153</t>
  </si>
  <si>
    <t>Ukončení kabelů 12x1,5 až 4 mm2 smršťovací koncovkou nebo páskem bez letování</t>
  </si>
  <si>
    <t>Ukončení kabelů smršťovací koncovkou nebo páskou se zapojením bez letování, počtu a průřezu žil 12x1,5 až 4 mm2</t>
  </si>
  <si>
    <t>007</t>
  </si>
  <si>
    <t>Měření</t>
  </si>
  <si>
    <t>741350201</t>
  </si>
  <si>
    <t>Montáž transformátor měřící proudový nn násuvný se zapojením vodičů</t>
  </si>
  <si>
    <t>Montáž měřicích transformátorů se zapojením vodičů proudových, nn násuvných</t>
  </si>
  <si>
    <t>741350201-d</t>
  </si>
  <si>
    <t>Demontáž transformátor měřící proudový nn násuvný se zapojením vodičů</t>
  </si>
  <si>
    <t>MAT-EKV-017</t>
  </si>
  <si>
    <t>MTP 200/5A 10VA 0,5S</t>
  </si>
  <si>
    <t>Jednotka Tigo CCA</t>
  </si>
  <si>
    <t>741311032</t>
  </si>
  <si>
    <t>Montáž spínač koncový řazení 0/1, 1/0 s pomocným kontaktem se zapojením vodičů</t>
  </si>
  <si>
    <t>Montáž spínačů speciálních se zapojením vodičů koncových, řazení 0/1; 1/0 s pomocným kontaktem</t>
  </si>
  <si>
    <t>MAT-EKV-111</t>
  </si>
  <si>
    <t>Pomocný kontakt jističe</t>
  </si>
  <si>
    <t>008</t>
  </si>
  <si>
    <t>Požárně-bezpečnostní řešení</t>
  </si>
  <si>
    <t>741311071</t>
  </si>
  <si>
    <t>Montáž tlačítka nouzového zastavení/vypnutí TOTAL STOP přisazeného nebo nástěnného se zapojením vodičů</t>
  </si>
  <si>
    <t>Montáž spínačů speciálních se zapojením vodičů tlačítka nouzového zastavení/vypnutí FVE STOP přisazeného nebo nástěnného</t>
  </si>
  <si>
    <t>34532001</t>
  </si>
  <si>
    <t>ovládač nouzového zastavení s aretací 1V 3A 240V AC</t>
  </si>
  <si>
    <t>741122122</t>
  </si>
  <si>
    <t>Montáž kabel Cu plný kulatý žíla 3x1,5 až 6 mm2 zatažený v trubkách (např. CYKY)</t>
  </si>
  <si>
    <t>Montáž kabelů měděných bez ukončení uložených v trubkách zatažených plných kulatých nebo bezhalogenových (např. CYKY) počtu a průřezu žil 3x1,5 až 6 mm2</t>
  </si>
  <si>
    <t>Kabel pro STOP FVE tlačítka</t>
  </si>
  <si>
    <t>741132103</t>
  </si>
  <si>
    <t>Ukončení kabelů 3x1,5 až 4 mm2 smršťovací koncovkou nebo páskem bez letování</t>
  </si>
  <si>
    <t>Ukončení kabelů smršťovací koncovkou nebo páskou se zapojením bez letování, počtu a průřezu žil 3x1,5 až 4 mm2</t>
  </si>
  <si>
    <t>34111258</t>
  </si>
  <si>
    <t>1-CXKH-V 3x1,5 mm2</t>
  </si>
  <si>
    <t>Požadavek na bezpečné napětí je zajištěn Tigem (řešeno v oddílech 001 - Konstrukce a FV panely a 005 - Řízení FVE)</t>
  </si>
  <si>
    <t>742210101</t>
  </si>
  <si>
    <t>Montáž převodníku nebo opakovače hlásičů nebo ústředen</t>
  </si>
  <si>
    <t>Montáž převodníku nebo opakovače linky hlásičů nebo ústředen</t>
  </si>
  <si>
    <t>MAT-EKV-110</t>
  </si>
  <si>
    <t>Požární detektor</t>
  </si>
  <si>
    <t>Remíza</t>
  </si>
  <si>
    <t>741711002</t>
  </si>
  <si>
    <t>Montáž nosné konstrukce fotovoltaických panelů na šikmé střeše uchycené na střešní krytině</t>
  </si>
  <si>
    <t>Montáž nosné konstrukce fotovoltaických panelů umístěné na šikmé střeše uchycené na střešní krytině</t>
  </si>
  <si>
    <t>42412400.S</t>
  </si>
  <si>
    <t>Upínací systém pro horizontální polohu panelu pro sedlovou střechu s plechovou krytinou- krátký profil. Set pro 1 panel.</t>
  </si>
  <si>
    <t>konstrukce nosná trnová pro fotovoltaický panel na všechny typy šikmých střech pro vertikálně orientovaný panel, set pro 1 panel</t>
  </si>
  <si>
    <t>741721201</t>
  </si>
  <si>
    <t>Montáž fotovoltaických panelů krystalických na šikmou střechu výkonu přes 300 Wp</t>
  </si>
  <si>
    <t>Montáž fotovoltaických panelů výkonu přes 300 Wp, umístěných na šikmé střeše krystalických</t>
  </si>
  <si>
    <t>35002030</t>
  </si>
  <si>
    <t>panel fotovoltaický monokrystalický 450Wp</t>
  </si>
  <si>
    <t>741732061</t>
  </si>
  <si>
    <t>Montáž výkonového optimizéru na panel max. výkon do 500 W</t>
  </si>
  <si>
    <t>Montáž stejnosměrného měniče napětí DC/DC fotovoltaických systémů výkonového optimizéru, výstupní výkon do 500 W</t>
  </si>
  <si>
    <t>35671253</t>
  </si>
  <si>
    <t>optimizér přídavný na panel jmenovitý DC výkon 500W</t>
  </si>
  <si>
    <t>764304111</t>
  </si>
  <si>
    <t>Montáž sřešního prostupu vč. zatěsnění</t>
  </si>
  <si>
    <t>Montáž lemování střešních prostupů bez lišty, střech s krytinou prejzovou nebo vlnitou</t>
  </si>
  <si>
    <t>MAT-EKV-112</t>
  </si>
  <si>
    <t>Systémový střešní prostup</t>
  </si>
  <si>
    <t>1.</t>
  </si>
  <si>
    <t>741120124</t>
  </si>
  <si>
    <t>Montáž fotovoltaických kabelů uložených v trubkách nebo lištách průměru přes 4 do 6 mm</t>
  </si>
  <si>
    <t>Montáž fotovoltaických kabelů bez ukončení, uložených v trubkách nebo lištách, průměru přes 4 do 6 mm</t>
  </si>
  <si>
    <t xml:space="preserve"> (30+35+40+45)*2 = 300,000 [A]_x000d_</t>
  </si>
  <si>
    <t>34111851</t>
  </si>
  <si>
    <t>kabel fotovoltaický černý nebo červený průměr 6mm</t>
  </si>
  <si>
    <t>741130004</t>
  </si>
  <si>
    <t>Ukončení vodič izolovaný do 6 mm2 v rozváděči nebo na přístroji</t>
  </si>
  <si>
    <t>Ukončení vodičů izolovaných s označením a zapojením v rozváděči nebo na přístroji, průřezu žíly do 6 mm2</t>
  </si>
  <si>
    <t xml:space="preserve"> 4"stringy"*2 = 8,000 [A]_x000d_
 4"R-FVE-DC 02"*4 = 16,000 [B]_x000d_
 4"R-FVE-DC 01"*4 = 16,000 [C]_x000d_
 4"INV"*2 = 8,000 [D]_x000d_
 "Celkem: "A+B+C+D = 48,000 [E]_x000d_</t>
  </si>
  <si>
    <t>741130420</t>
  </si>
  <si>
    <t>Nalisování konektorů na fotovoltaický kabel</t>
  </si>
  <si>
    <t>Montáž fotovoltaických kabelů nalisování konektoru na fotovoltaický kabel</t>
  </si>
  <si>
    <t>34111803</t>
  </si>
  <si>
    <t>konektory MC4 pro napojení prodlužovacích kabelů k fotovoltaickému panelu</t>
  </si>
  <si>
    <t>742110003</t>
  </si>
  <si>
    <t>Montáž trubek pro slaboproud plastových ohebných uložených volně na příchytky</t>
  </si>
  <si>
    <t>Montáž trubek elektroinstalačních plastových ohebných uložených volně na příchytky</t>
  </si>
  <si>
    <t>MAT-EKV-004</t>
  </si>
  <si>
    <t>KOPOS Trubka 2332/LPE-1_F50U ohebná o32 320N UV černá</t>
  </si>
  <si>
    <t>741210402</t>
  </si>
  <si>
    <t>Montáž rozvaděč nebo krabice nevýbušná do 10 kg</t>
  </si>
  <si>
    <t>Montáž rozvaděčů nebo krabic nevýbušných bez zapojení vodičů hmotnosti do 10 kg</t>
  </si>
  <si>
    <t>MAT-EKV-101</t>
  </si>
  <si>
    <t>Rozvodnice bílá 6 pozic</t>
  </si>
  <si>
    <t>210120310</t>
  </si>
  <si>
    <t>Montáž bleskojistek do 500 V se zapojením vodičů</t>
  </si>
  <si>
    <t>Montáž bleskojistek se zapojením vodičů do 500 V</t>
  </si>
  <si>
    <t>MAT-EKV-005</t>
  </si>
  <si>
    <t>Svodič přepětí 3P 12,5kA třída T1+T2 (B+C) 1000V DC pro FV systémy</t>
  </si>
  <si>
    <t>A-Z ROOF SPD T1+T2 2+0 1010 VDC DC</t>
  </si>
  <si>
    <t>EKV-MAT-102</t>
  </si>
  <si>
    <t>Přepěťová ochrana pro ethernetové vedení, CAT.6A</t>
  </si>
  <si>
    <t>741210404</t>
  </si>
  <si>
    <t>Montáž rozvaděč nebo krabice nevýbušná do 30 kg</t>
  </si>
  <si>
    <t>Montáž rozvaděčů nebo krabic nevýbušných bez zapojení vodičů hmotnosti do 30 kg</t>
  </si>
  <si>
    <t>MAT-EKV-006</t>
  </si>
  <si>
    <t>Rozvaděč DC plastový vč. náplně IP44</t>
  </si>
  <si>
    <t>Rozvaděč DC plastový vč. náplně</t>
  </si>
  <si>
    <t>Výzbroj dle specifikace
- 4x Pojistkový odpojovač
- 8x Pojistka 16A
- 4x Svodič přepětí T2 20kA</t>
  </si>
  <si>
    <t>741910412</t>
  </si>
  <si>
    <t>Montáž žlab kovový šířky do 100 mm bez víka</t>
  </si>
  <si>
    <t>Montáž žlabů bez stojiny a výložníků kovových s podpěrkami a příslušenstvím bez víka, šířky do 100 mm</t>
  </si>
  <si>
    <t>MAT-EKV-120</t>
  </si>
  <si>
    <t>Kabelový žlab pozinkovaný 100x50 vč. konzolí, oddělovacích přepážek, ohybů, víka a spojovacího materiálu</t>
  </si>
  <si>
    <t>Kabelová stropní lávka 100x50 vč. konzolí a spojovacího materiálu</t>
  </si>
  <si>
    <t>741910421</t>
  </si>
  <si>
    <t>Montáž žlab kovový - uzavření víkem</t>
  </si>
  <si>
    <t>Montáž žlabů bez stojiny a výložníků kovových s podpěrkami a příslušenstvím uzavření víkem</t>
  </si>
  <si>
    <t>741112841</t>
  </si>
  <si>
    <t>Ostatní práce při montáži vodičů a kabelů - svazkování kabelů</t>
  </si>
  <si>
    <t>741128002</t>
  </si>
  <si>
    <t>Ostatní práce při montáži vodičů a kabelů - označení dalším štítkem</t>
  </si>
  <si>
    <t>1..1</t>
  </si>
  <si>
    <t>741791011</t>
  </si>
  <si>
    <t>Montáž síťového analyzátoru</t>
  </si>
  <si>
    <t>Montáž ostatních zařízení a příslušenství fotovoltaických systémů síťového analyzátoru</t>
  </si>
  <si>
    <t>MAT-EKV-014</t>
  </si>
  <si>
    <t>Jednotka U/f guard</t>
  </si>
  <si>
    <t>741791003</t>
  </si>
  <si>
    <t>Montáž elektroměru třífázového pro fotovoltaické systémy</t>
  </si>
  <si>
    <t>Montáž ostatních zařízení a příslušenství fotovoltaických systémů elektroměru třífázového</t>
  </si>
  <si>
    <t>MAT-EKV-016</t>
  </si>
  <si>
    <t>Smart-Meter</t>
  </si>
  <si>
    <t>741732061-TAP</t>
  </si>
  <si>
    <t>Montáž výkonového optimizéru - jednotka TAP</t>
  </si>
  <si>
    <t>MAT-EKV-018</t>
  </si>
  <si>
    <t>Tigo TAP</t>
  </si>
  <si>
    <t>Montáž výkonového optimizéru - jednotka CCA</t>
  </si>
  <si>
    <t>741761072</t>
  </si>
  <si>
    <t>Montáž kabelu pro venkovní rozvod RS-485 a ethernetu</t>
  </si>
  <si>
    <t>Montáž monitorovacího zařízení fotovoltaických systémů instalačního materiálu kabelu pro venkovní rozvod RS-485 a ethernetu</t>
  </si>
  <si>
    <t>741122232</t>
  </si>
  <si>
    <t>Montáž kabel Cu plný kulatý žíla 5x4 až 6 mm2 uložený volně (např. CYKY)</t>
  </si>
  <si>
    <t>Montáž kabelů měděných bez ukončení uložených volně nebo v liště plných kulatých (např. CYKY) počtu a průřezu žil 5x4 až 6 mm2</t>
  </si>
  <si>
    <t>Napájení RTU</t>
  </si>
  <si>
    <t>34111098</t>
  </si>
  <si>
    <t>kabel instalační jádro Cu plné izolace PVC plášť PVC 450/750V (CYKY) 5x4mm2</t>
  </si>
  <si>
    <t>CS ÚRS 2025 02</t>
  </si>
  <si>
    <t>1.1</t>
  </si>
  <si>
    <t>741730017</t>
  </si>
  <si>
    <t>Montáž střídače napětí DC/AC síťového třífázového pro fotovoltaické systémy, max. výstupní výkon přes 15000 do 25000 W</t>
  </si>
  <si>
    <t>Montáž střídače napětí DC/AC fotovoltaických systémů včetně osazení a připojení síťového DC/AC (On - grid) třífázového, maximální výstupní výkon přes 15 000 do 25 000 W</t>
  </si>
  <si>
    <t>35673003</t>
  </si>
  <si>
    <t>měnič fotovoltaický třífázový beztransformátorový maximální vstupní výkon 20000W, maximální výstupní výkon 20000W</t>
  </si>
  <si>
    <t>741210405</t>
  </si>
  <si>
    <t>Montáž rozvaděč nebo krabice nevýbušná do 50 kg</t>
  </si>
  <si>
    <t>Montáž rozvaděčů nebo krabic nevýbušných bez zapojení vodičů hmotnosti do 50 kg</t>
  </si>
  <si>
    <t>Rozvaděč AC plastový vč. náplně</t>
  </si>
  <si>
    <t>Výzbroj dle specifikace
- Stykač pro hlavní rozpadové místo
- Hlavní jistič
- Hlavní vypínač
- Proudový chránič
- U/f guard - síťová ochrana - OCENĚNO SAMOSTATNĚ
- Elektroměr pro výrobu FVE (na kříž) vč. MT
- Stykač pro ovládání FVE přes RTU
- STOP FVE tlačítko- OCENĚNO SAMOSTATNĚ
- Svodič přepětí T1-T2 12,5-25 kA
- ŘJ pro optimizéry (TIGO)- OCENĚNO SAMOSTATNĚ</t>
  </si>
  <si>
    <t>741122642</t>
  </si>
  <si>
    <t>Montáž kabel Cu plný kulatý žíla 5x4 až 6 mm2 uložený pevně (např. CYKY, CYKFY)</t>
  </si>
  <si>
    <t>Montáž kabelů měděných bez ukončení uložených pevně plných kulatých nebo bezhalogenových (např. CYKY, CYKFY) počtu a průřezu žil 5x4 až 6 mm2</t>
  </si>
  <si>
    <t>34111100</t>
  </si>
  <si>
    <t>kabel instalační jádro Cu plné izolace PVC plášť PVC 450/750V (CYKY) 5x6mm2</t>
  </si>
  <si>
    <t>741130145</t>
  </si>
  <si>
    <t>Ukončení šňůra 5x6 mm2 se zapojením</t>
  </si>
  <si>
    <t>Ukončení šňůr se zapojením počtu a průřezu žil 5x6 mm2</t>
  </si>
  <si>
    <t>741122643</t>
  </si>
  <si>
    <t>Montáž kabel Cu plný kulatý žíla 5x10 mm2 uložený pevně (např. CYKY, CYKFY)</t>
  </si>
  <si>
    <t>Montáž kabelů měděných bez ukončení uložených pevně plných kulatých nebo bezhalogenových (např. CYKY, CYKFY) počtu a průřezu žil 5x10 mm2</t>
  </si>
  <si>
    <t>34113034</t>
  </si>
  <si>
    <t>kabel instalační jádro Cu plné izolace PVC plášť PVC 450/750V (CYKY) 5x10mm2</t>
  </si>
  <si>
    <t>741130146</t>
  </si>
  <si>
    <t>Ukončení šňůra 5x10 mm2 se zapojením</t>
  </si>
  <si>
    <t>Ukončení šňůr se zapojením počtu a průřezu žil 5x10 mm2</t>
  </si>
  <si>
    <t>741210572</t>
  </si>
  <si>
    <t>Montáž rozvaděčů pro dozorny a velíny - skříň elektrárenská</t>
  </si>
  <si>
    <t>Montáž rozvaděčů pro dozorny a velíny bez zapojení vodičů skříní elektrárenských</t>
  </si>
  <si>
    <t>MAT-EKV-126</t>
  </si>
  <si>
    <t>Skříň KS12-14 vyzbrojená</t>
  </si>
  <si>
    <t>741210572-D</t>
  </si>
  <si>
    <t>Demontáž rozvaděčů pro dozorny a velíny - skříň elektrárenská</t>
  </si>
  <si>
    <t>741122034</t>
  </si>
  <si>
    <t>Montáž kabel Cu bez ukončení uložený pod omítku plný kulatý 5x25 až 35 mm2 (např. CYKY, CYKFY)</t>
  </si>
  <si>
    <t>Montáž kabelů měděných bez ukončení uložených pod omítku plných kulatých (např. CYKY, CYKFY), počtu a průřezu žil 5x25 až 35 mm2</t>
  </si>
  <si>
    <t>741122034-D</t>
  </si>
  <si>
    <t>Demontáž kabel Cu bez ukončení uložený pod omítku plný kulatý 5x25 až 35 mm2 (např. CYKY, CYKFY)</t>
  </si>
  <si>
    <t>34113134</t>
  </si>
  <si>
    <t>kabel silový jádro Cu izolace PVC plášť PVC 0,6/1kV (1-CYKY) 5x25mm2</t>
  </si>
  <si>
    <t>741123006.1</t>
  </si>
  <si>
    <t>Montáž kabel Al plný kulatý žíla 5x25 až 35 mm2 uložený pod omítku (např. AYKY)</t>
  </si>
  <si>
    <t>Montáž kabelů hliníkových bez ukončení uložených pod omítkou plných kulatých (např. AYKY) počtu a průřezu žil 3x25 až 35 mm2</t>
  </si>
  <si>
    <t>741123006-D</t>
  </si>
  <si>
    <t>Demontáž kabel Al plný kulatý žíla 5x25 až 35 mm2 uložený pod omítku (např. AYKY)</t>
  </si>
  <si>
    <t>34113106</t>
  </si>
  <si>
    <t>kabel silový jádro Al izolace PVC plášť PVC 0,6/1kV (1-AYKY) 3x35mm2</t>
  </si>
  <si>
    <t>741130137</t>
  </si>
  <si>
    <t>Ukončení šňůra 4x35 mm2 se zapojením</t>
  </si>
  <si>
    <t>Ukončení šňůr se zapojením počtu a průřezu žil 4x35 mm2</t>
  </si>
  <si>
    <t>741130137-D</t>
  </si>
  <si>
    <t>Demontáž - Ukončení šňůra 4x35 mm2 se zapojením</t>
  </si>
  <si>
    <t>741123018.1</t>
  </si>
  <si>
    <t>Montáž kabel Al plný kulatý žíla 4x50 mm2 uložený pod omítku (např. AYKY)</t>
  </si>
  <si>
    <t>Montáž kabelů hliníkových bez ukončení uložených pod omítkou plných kulatých (např. AYKY) počtu a průřezu žil 4x16 mm2</t>
  </si>
  <si>
    <t>741123018.1-D</t>
  </si>
  <si>
    <t>Demontáž kabel Al plný kulatý žíla 4x50 mm2 uložený pod omítku (např. AYKY)</t>
  </si>
  <si>
    <t>34112312</t>
  </si>
  <si>
    <t>kabel instalační jádro Al plné izolace PVC plášť PVC 450/750V (AYKY) 4x50mm2</t>
  </si>
  <si>
    <t>kabel instalační jádro Al plné izolace PVC plášť PVC 450/750V (AYKY) 4x10mm2</t>
  </si>
  <si>
    <t>741130138</t>
  </si>
  <si>
    <t>Ukončení šňůra 4x50 mm2 se zapojením</t>
  </si>
  <si>
    <t>Ukončení šňůr se zapojením počtu a průřezu žil 4x50 mm2</t>
  </si>
  <si>
    <t>741130138-D</t>
  </si>
  <si>
    <t>Demontáž - Ukončení šňůra 4x50 mm2 se zapojením</t>
  </si>
  <si>
    <t>741320175</t>
  </si>
  <si>
    <t>Montáž jističů třípólových nn do 63 A ve skříni se zapojením vodičů</t>
  </si>
  <si>
    <t>Montáž jističů se zapojením vodičů třípólových nn do 63 A ve skříni</t>
  </si>
  <si>
    <t>741320175-D</t>
  </si>
  <si>
    <t>Demontáž jističů třípólových nn do 63 A ve skříni se zapojením vodičů</t>
  </si>
  <si>
    <t>35822404</t>
  </si>
  <si>
    <t>vypínač 3-pólový 32 A, vypínací schopnost 10 kA</t>
  </si>
  <si>
    <t>jistič 3-pólový 32 A vypínací charakteristika B vypínací schopnost 10 kA</t>
  </si>
  <si>
    <t>741320022</t>
  </si>
  <si>
    <t>Montáž pojistka - spodek do 500 V, 63 A se zapojením vodičů</t>
  </si>
  <si>
    <t>Montáž pojistek se zapojením vodičů pojistkových částí spodků do 500 V 63 A</t>
  </si>
  <si>
    <t>741320022-D</t>
  </si>
  <si>
    <t>Demontáž pojistka - spodek do 500 V, 63 A se zapojením vodičů</t>
  </si>
  <si>
    <t>Spodek pojistkový do 500 V 3P</t>
  </si>
  <si>
    <t>741320042</t>
  </si>
  <si>
    <t>Montáž pojistka - patrona nožová se zapojením vodičů</t>
  </si>
  <si>
    <t>Montáž pojistek se zapojením vodičů pojistkových částí patron nožových</t>
  </si>
  <si>
    <t>35825256.1</t>
  </si>
  <si>
    <t>pojistka nožová 63A nízkoztrátová 10,50W, provedení normální, charakteristika gG</t>
  </si>
  <si>
    <t>pojistka nožová 125A nízkoztrátová 10,50W, provedení normální, charakteristika gG</t>
  </si>
  <si>
    <t>1.2</t>
  </si>
  <si>
    <t>741120301</t>
  </si>
  <si>
    <t>Montáž vodič Cu izolovaný plný a laněný s PVC pláštěm žíla 0,55 až 16 mm2 pevně (např. CY, CHAH-V)</t>
  </si>
  <si>
    <t>Montáž vodičů izolovaných měděných bez ukončení uložených pevně plných a laněných s PVC pláštěm, bezhalogenových, ohniodolných (např. CY, CHAH-V) průřezu žíly 0,55 až 16 mm2</t>
  </si>
  <si>
    <t xml:space="preserve"> 25+30+35+40 = 130,000 [A]_x000d_</t>
  </si>
  <si>
    <t>34141029</t>
  </si>
  <si>
    <t>vodič propojovací flexibilní jádro Cu lanované izolace PVC 450/750V (H07V-K) 1x16mm2</t>
  </si>
  <si>
    <t>741120303</t>
  </si>
  <si>
    <t>Montáž vodič Cu izolovaný plný a laněný s PVC pláštěm žíla 25 až 35 mm2 pevně (např. CY, CHAH-V)</t>
  </si>
  <si>
    <t>Montáž vodičů izolovaných měděných bez ukončení uložených pevně plných a laněných s PVC pláštěm, bezhalogenových, ohniodolných (např. CY, CHAH-V) průřezu žíly 25 až 35 mm2</t>
  </si>
  <si>
    <t>34141030</t>
  </si>
  <si>
    <t>vodič propojovací flexibilní jádro Cu lanované izolace PVC 450/750V (H07V-K) 1x25mm2</t>
  </si>
  <si>
    <t>741130061</t>
  </si>
  <si>
    <t>Ukončení vodič izolovaný do 25 mm2 nastřelení kabelového oka</t>
  </si>
  <si>
    <t>Ukončení vodičů izolovaných s označením a zapojením nastřelením kabelového oka se smršťovací záklopkou nebo páskou, průřezu žíly do 25 mm2</t>
  </si>
  <si>
    <t>34567280</t>
  </si>
  <si>
    <t>oko kabelové Al 1-10kV lisovací plná 16x8</t>
  </si>
  <si>
    <t>34567285</t>
  </si>
  <si>
    <t>oko kabelové Al 1-10kV lisovací plná 25x8</t>
  </si>
  <si>
    <t>MAT-EKV-011</t>
  </si>
  <si>
    <t>WCSM- 70/20 -1000/S Trubice teplem smrštilelná</t>
  </si>
  <si>
    <t>2</t>
  </si>
  <si>
    <t>Výpravní budova</t>
  </si>
  <si>
    <t>2.</t>
  </si>
  <si>
    <t xml:space="preserve"> (25+30+35+40)*2 = 260,000 [A]_x000d_</t>
  </si>
  <si>
    <t>2..1</t>
  </si>
  <si>
    <t>2.1</t>
  </si>
  <si>
    <t>MAP-EKV-019</t>
  </si>
  <si>
    <t>Podružný AC rozvaděč IP44</t>
  </si>
  <si>
    <t>Podružný AC rozvaděč</t>
  </si>
  <si>
    <t>Výzbroj dle specifikace
- 3P vypínač pro odpojení Invertoru od elektroinstalace</t>
  </si>
  <si>
    <t>741320185</t>
  </si>
  <si>
    <t>Montáž jističů třípólových nn do 125 A ve skříni se zapojením vodičů</t>
  </si>
  <si>
    <t>Montáž jističů se zapojením vodičů třípólových nn do 125 A ve skříni</t>
  </si>
  <si>
    <t>741320185-D</t>
  </si>
  <si>
    <t>Demontáž jističů třípólových nn do 125 A ve skříni se zapojením vodičů</t>
  </si>
  <si>
    <t>35822193</t>
  </si>
  <si>
    <t>jistič 3-pólový 80 A vypínací charakteristika B vypínací schopnost 10 kA</t>
  </si>
  <si>
    <t>2.2</t>
  </si>
  <si>
    <t xml:space="preserve"> 20+25+30+35 = 110,000 [A]_x000d_</t>
  </si>
  <si>
    <t>HZS</t>
  </si>
  <si>
    <t>Hodinové zúčtovací sazby</t>
  </si>
  <si>
    <t>HZS2232</t>
  </si>
  <si>
    <t>Hodinová zúčtovací sazba elektrikář odborný</t>
  </si>
  <si>
    <t>Drátování DC rozvaděčů</t>
  </si>
  <si>
    <t>Drátování AC rozvaděčů</t>
  </si>
  <si>
    <t>Podružné a přípomocné práce</t>
  </si>
  <si>
    <t>PM</t>
  </si>
  <si>
    <t>Podružný materiál</t>
  </si>
  <si>
    <t>PM-01</t>
  </si>
  <si>
    <t>741810002</t>
  </si>
  <si>
    <t>741812011</t>
  </si>
  <si>
    <t>Zkouška izolační kabelu do 1 kV počtu a průřezu žil do 4x25 mm2</t>
  </si>
  <si>
    <t>Zkoušky vodičů a kabelů izolační kabelu silového do 1 kV, počtu a průřezu žil do 4x 25 mm2</t>
  </si>
  <si>
    <t>741812012</t>
  </si>
  <si>
    <t>Zkouška izolační kabelu do 1 kV do 4x35 až 50 mm2</t>
  </si>
  <si>
    <t>Zkoušky vodičů a kabelů izolační kabelu silového do 1 kV, počtu a průřezu žil do 4x 35 až 50 mm2</t>
  </si>
  <si>
    <t>741812041</t>
  </si>
  <si>
    <t>Zkouška izolační kabelu ovládacího od 5 do 7 žil</t>
  </si>
  <si>
    <t>Zkoušky vodičů a kabelů izolační kabelu ovládacího od 5 do 7 žil</t>
  </si>
  <si>
    <t>741811003</t>
  </si>
  <si>
    <t>Kontrola rozvaděč nn Si-usměrňovač nebo měnič</t>
  </si>
  <si>
    <t>Zkoušky a prohlídky rozvodných zařízení kontrola rozváděčů nn, (1 pole) Si-usměrňovačů nebo měničů</t>
  </si>
  <si>
    <t>PS730-09-02</t>
  </si>
  <si>
    <t>741410003</t>
  </si>
  <si>
    <t>Montáž drátu nebo lana uzemňovacího průměru do 10 mm na povrchu</t>
  </si>
  <si>
    <t>Montáž uzemňovacího vedení s upevněním, propojením a připojením pomocí svorek na povrchu drátu nebo lana O do 10 mm</t>
  </si>
  <si>
    <t>35441077</t>
  </si>
  <si>
    <t>drát D 8mm AlMgSi</t>
  </si>
  <si>
    <t>KG</t>
  </si>
  <si>
    <t>741420021</t>
  </si>
  <si>
    <t>Montáž svorka hromosvodná se 2 šrouby</t>
  </si>
  <si>
    <t>Montáž hromosvodného vedení svorek se 2 šrouby</t>
  </si>
  <si>
    <t>35441885</t>
  </si>
  <si>
    <t>svorka odbočná pro lano D 8-10mm</t>
  </si>
  <si>
    <t>svorka spojovací pro lano D 8-10mm</t>
  </si>
  <si>
    <t>35441885.1</t>
  </si>
  <si>
    <t>svorka připojovací pro lano D 8-10mm</t>
  </si>
  <si>
    <t>741810001</t>
  </si>
  <si>
    <t>Celková prohlídka elektrického rozvodu a zařízení do 100 000,- Kč</t>
  </si>
  <si>
    <t>Zkoušky a prohlídky elektrických rozvodů a zařízení celková prohlídka a vyhotovení revizní zprávy pro objem montážních prací do 100 tis. Kč</t>
  </si>
  <si>
    <t>PS770-09-01</t>
  </si>
  <si>
    <t>009</t>
  </si>
  <si>
    <t>Stavební přípomoci</t>
  </si>
  <si>
    <t>460903111</t>
  </si>
  <si>
    <t>Zednické začištění po prostupu vč. aplikace hydroizovace a zapravení fasády</t>
  </si>
  <si>
    <t>Zazdění a začištění skříně pro rozvod nn včetně vysekání otvoru pro skříň a kabelový svod ve zdivu a obnovy okolní povrchové úpravy bez koncovkového dílu hloubky do 15 cm výšky 30 cm a šířky do 30 cm</t>
  </si>
  <si>
    <t>742190005</t>
  </si>
  <si>
    <t>Vložení požárně těsnicího materiálu pro prostup</t>
  </si>
  <si>
    <t>Ostatní práce pro trasy vložení požárně těsnicího materiálu pro prostup</t>
  </si>
  <si>
    <t>23170003</t>
  </si>
  <si>
    <t>pěna montážní PUR protipožární jednosložková</t>
  </si>
  <si>
    <t>LITR</t>
  </si>
  <si>
    <t>977151118</t>
  </si>
  <si>
    <t>Jádrové vrty diamantovými korunkami do stavebních materiálů D přes 90 do 100 mm</t>
  </si>
  <si>
    <t>Jádrové vrty diamantovými korunkami do stavebních materiálů (železobetonu, betonu, cihel, obkladů, dlažeb, kamene) průměru přes 90 do 100 mm</t>
  </si>
  <si>
    <t>46-M</t>
  </si>
  <si>
    <t>Zemní práce při extr.mont.pracích</t>
  </si>
  <si>
    <t>460661112</t>
  </si>
  <si>
    <t>Kabelové lože z písku pro kabely nn bez zakrytí š lože přes 35 do 50 cm</t>
  </si>
  <si>
    <t>Kabelové lože z písku včetně podsypu, zhutnění a urovnání povrchu pro kabely nn bez zakrytí, šířky přes 35 do 50 cm</t>
  </si>
  <si>
    <t>460791112</t>
  </si>
  <si>
    <t>Montáž trubek ochranných plastových uložených volně do rýhy tuhých D přes 32 do 50 mm</t>
  </si>
  <si>
    <t>Montáž trubek ochranných uložených volně do rýhy plastových tuhých, vnitřního průměru přes 32 do 50 mm</t>
  </si>
  <si>
    <t>34571361</t>
  </si>
  <si>
    <t>trubka elektroinstalační HDPE tuhá dvouplášťová korugovaná D 41/50mm</t>
  </si>
  <si>
    <t>460431172</t>
  </si>
  <si>
    <t>Zásyp kabelových rýh ručně se zhutněním š 35 cm hl 70 cm z horniny tř I skupiny 3</t>
  </si>
  <si>
    <t>Zásyp kabelových rýh ručně s přemístění sypaniny ze vzdálenosti do 10 m, s uložením výkopku ve vrstvách včetně zhutnění a úpravy povrchu šířky 35 cm hloubky 70 cm z horniny třídy těžitelnosti I skupiny 3</t>
  </si>
  <si>
    <t>460921222</t>
  </si>
  <si>
    <t>Kladení dlažby po překopech při elektromontážích dlaždice betonové zámkové do lože z kameniva</t>
  </si>
  <si>
    <t>M2</t>
  </si>
  <si>
    <t>Vyspravení krytu po překopech kladení dlažby pro pokládání kabelů, včetně rozprostření, urovnání a zhutnění podkladu a provedení lože z kameniva z dlaždic betonových tvarovaných nebo zámkových</t>
  </si>
  <si>
    <t>741</t>
  </si>
  <si>
    <t>Elektroinstalace - silnoproud</t>
  </si>
  <si>
    <t>741930001</t>
  </si>
  <si>
    <t>Montáž nabíjecí stanice pro elektromobily nástěnné včetně usazení a zapojení</t>
  </si>
  <si>
    <t>Montáž nabíjecí stanice pro elektromobily nástěnné včetně zapojení</t>
  </si>
  <si>
    <t>35673011</t>
  </si>
  <si>
    <t>stanice nabíjecí pro elektromobily nástěnná konektor typ 2 AC 22kW 3 fáze 32A</t>
  </si>
  <si>
    <t>331123020.1</t>
  </si>
  <si>
    <t>Montáž sloupku</t>
  </si>
  <si>
    <t>Montáž sloupů ze železobetonu dilatačních, lodžiových, rohových, apod. s nesvařovanými spoji, hmotnosti do 1,0 t, v budovách výšky do 12 m</t>
  </si>
  <si>
    <t>Sloupek pro Wallbox vč. plechových zábran</t>
  </si>
  <si>
    <t>Sloupek pro Wallbox</t>
  </si>
  <si>
    <t>EKV-MAT-127</t>
  </si>
  <si>
    <t>Skříňka pojistková pro WB vybavená dle JP</t>
  </si>
  <si>
    <t>PKB.711038</t>
  </si>
  <si>
    <t>CYKY-J 5x6</t>
  </si>
  <si>
    <t>741132146</t>
  </si>
  <si>
    <t>Ukončení kabelů 5x6 mm2 smršťovací koncovkou nebo páskem bez letování</t>
  </si>
  <si>
    <t>Ukončení kabelů smršťovací koncovkou nebo páskou se zapojením bez letování, počtu a průřezu žil 5x6 mm2</t>
  </si>
  <si>
    <t>kabel UTP pro venkovní rozvod RS-485 a ethernetu</t>
  </si>
  <si>
    <t>konektor na drát/lanko RJ45 UTP Cat5E nestíněný</t>
  </si>
  <si>
    <t>MAT-EKV-002</t>
  </si>
  <si>
    <t>Žlab plný žárově pozinkovaný 100x60 vč. oddělovacích přepážek, ohybů a spojovacího materiálu</t>
  </si>
  <si>
    <t>Žlab kabelový neperforovaný s integrovanou spojkou 60x60</t>
  </si>
  <si>
    <t>MAT-EKV-003</t>
  </si>
  <si>
    <t>Víko univerzální pro kabelové žlaby</t>
  </si>
  <si>
    <t>742110002</t>
  </si>
  <si>
    <t>Montáž trubek pro slaboproud plastových ohebných</t>
  </si>
  <si>
    <t>Montáž trubek elektroinstalačních plastových ohebných uložených pod omítku</t>
  </si>
  <si>
    <t>34571352</t>
  </si>
  <si>
    <t>trubka elektroinstalační ohebná dvouplášťová korugovaná HDPE (chránička) D 52/63mm</t>
  </si>
  <si>
    <t>741930002</t>
  </si>
  <si>
    <t>Oživení nabíjecí stanice pro elektromobily nástěnné</t>
  </si>
  <si>
    <t>Montáž nabíjecí stanice pro elektromobily nástěnné oživení stanice</t>
  </si>
  <si>
    <t>741930003</t>
  </si>
  <si>
    <t>Revize nabíjecí stanice pro elektromobily nástěnné</t>
  </si>
  <si>
    <t>Montáž nabíjecí stanice pro elektromobily nástěnné revize stanice</t>
  </si>
  <si>
    <t>SO226-09-01</t>
  </si>
  <si>
    <t>Zednické začištění po prostupu</t>
  </si>
  <si>
    <t>460903213</t>
  </si>
  <si>
    <t>Zazdění skříní nn bez koncového dílu hl do 30 cm, v 60 cm a š přes 45 do 60 cm</t>
  </si>
  <si>
    <t>Zazdění a začištění skříně pro rozvod nn včetně vysekání otvoru pro skříň a kabelový svod ve zdivu a obnovy okolní povrchové úpravy bez koncovkového dílu hloubky do 30 cm výšky 60 cm a šířky přes 45 do 60 cm</t>
  </si>
  <si>
    <t>460903211</t>
  </si>
  <si>
    <t>Zednicné začištění rýhy</t>
  </si>
  <si>
    <t>Zazdění a začištění skříně pro rozvod nn včetně vysekání otvoru pro skříň a kabelový svod ve zdivu a obnovy okolní povrchové úpravy bez koncovkového dílu hloubky do 30 cm výšky 60 cm a šířky do 30 cm</t>
  </si>
  <si>
    <t>468101433</t>
  </si>
  <si>
    <t>Vysekání rýh pro montáž trubek a kabelů v cihelných zdech hl přes 5 do 7 cm a š přes 10 do 15 cm</t>
  </si>
  <si>
    <t>Vysekání rýh pro montáž trubek a kabelů v cihelných zdech hloubky přes 5 do 7 cm a šířky přes 10 do 15 cm</t>
  </si>
  <si>
    <t>741110303</t>
  </si>
  <si>
    <t>Montáž trubka ochranná do krabic plastová tuhá D přes 90 do 133 mm uložená pevně</t>
  </si>
  <si>
    <t>Montáž trubek ochranných s nasunutím nebo našroubováním do krabic plastových tuhých, uložených pevně, vnitřní O přes 90 do 133 mm</t>
  </si>
  <si>
    <t>34571365</t>
  </si>
  <si>
    <t>trubka elektroinstalační HDPE tuhá dvouplášťová korugovaná D 94/110mm</t>
  </si>
  <si>
    <t>A</t>
  </si>
  <si>
    <t>Zesílení vaznice</t>
  </si>
  <si>
    <t>741910501</t>
  </si>
  <si>
    <t>Montáž se zhotovením konstrukce pro rozvodny z profilů válcovaných</t>
  </si>
  <si>
    <t>Montáž kovových nosných a doplňkových konstrukcí se zhotovením pro rozvodny z profilů ocelových válcovaných</t>
  </si>
  <si>
    <t>789311110</t>
  </si>
  <si>
    <t>Zhotovení nátěru zařízení s povrchem nečlenitým jednosložkového základního tl do 40 µm</t>
  </si>
  <si>
    <t>Zhotovení nátěru zařízení s povrchem nečlenitým jednosložkového základního, tloušťky do 40 µm</t>
  </si>
  <si>
    <t>789311220</t>
  </si>
  <si>
    <t>Zhotovení nátěru zařízení s povrchem nečlenitým dvousložkového krycího (vrchního) tl do 40 µm</t>
  </si>
  <si>
    <t>Zhotovení nátěru zařízení s povrchem nečlenitým dvousložkového krycího (vrchního), tloušťky do 40 µm</t>
  </si>
  <si>
    <t>MAT-EKV-501</t>
  </si>
  <si>
    <t>Ocelový profil U 160 (S235)</t>
  </si>
  <si>
    <t>MAT-EKV-502</t>
  </si>
  <si>
    <t>Spojovací materiál - svorníky M16 (8.8) - celá sestava</t>
  </si>
  <si>
    <t>KS</t>
  </si>
  <si>
    <t>Spojovací materiál - svorníky M16 (8.8)</t>
  </si>
  <si>
    <t>MAT-EKV-503</t>
  </si>
  <si>
    <t>Jednostranné Bulldogy E95</t>
  </si>
  <si>
    <t>24629024</t>
  </si>
  <si>
    <t>hmota nátěrová syntetická základní na ocelové konstrukce</t>
  </si>
  <si>
    <t>24629162</t>
  </si>
  <si>
    <t>hmota nátěrová syntetická krycí na ocelové konstrukce</t>
  </si>
  <si>
    <t>hmota nátěrová alkydová krycí (email) na ocelové konstrukce</t>
  </si>
  <si>
    <t>MAT-EKV-505</t>
  </si>
  <si>
    <t>Řezný, vrtací a spotřební materiál</t>
  </si>
  <si>
    <t>Řezný, vrtací, spojovací a spotřební materiál</t>
  </si>
  <si>
    <t>B</t>
  </si>
  <si>
    <t>Zesílení vazných trámů</t>
  </si>
  <si>
    <t>MAT-EKV-506</t>
  </si>
  <si>
    <t>Ocelový profil 2x U 180 (S355)</t>
  </si>
  <si>
    <t>MAT-EKV-520</t>
  </si>
  <si>
    <t>Ocelový profil 2x U 200 (S355)</t>
  </si>
  <si>
    <t>MAT-EKV-507</t>
  </si>
  <si>
    <t>MAT-EKV-508</t>
  </si>
  <si>
    <t>MAT-EKV-509</t>
  </si>
  <si>
    <t>C</t>
  </si>
  <si>
    <t>Stažení krokví kleštinami</t>
  </si>
  <si>
    <t>762332932</t>
  </si>
  <si>
    <t>Montáž doplnění části střešní vazby hranoly nehoblovanými průřezové pl přes 120 do 224 cm2</t>
  </si>
  <si>
    <t>Doplnění střešní vazby řezivem - montáž (materiál ve specifikaci) nehoblovaným, průřezové plochy přes 120 do 224 cm2</t>
  </si>
  <si>
    <t>M001</t>
  </si>
  <si>
    <t>KVH fošny 50x160 mm (nebo ekvivalent)</t>
  </si>
  <si>
    <t>M3</t>
  </si>
  <si>
    <t>M002</t>
  </si>
  <si>
    <t>M003</t>
  </si>
  <si>
    <t>Spotřební materiál</t>
  </si>
  <si>
    <t>DOK</t>
  </si>
  <si>
    <t>Dokumentace</t>
  </si>
  <si>
    <t>DOK-EKV-001</t>
  </si>
  <si>
    <t>Zhotovení realizační dokumentace dle statického posudku</t>
  </si>
  <si>
    <t>Ekologická likvidace suti a obalových materiálů</t>
  </si>
  <si>
    <t>MECH</t>
  </si>
  <si>
    <t>Mechanizace, přesuny a lešení</t>
  </si>
  <si>
    <t>998767113</t>
  </si>
  <si>
    <t>Přesun hmot tonážní pro zámečnické konstrukce s omezením mechanizace v objektech v přes 12 do 24 m</t>
  </si>
  <si>
    <t>T</t>
  </si>
  <si>
    <t>Přesun hmot pro zámečnické konstrukce stanovený z hmotnosti přesunovaného materiálu vodorovná dopravní vzdálenost do 50 m s omezením mechanizace v objektech výšky přes 12 do 24 m</t>
  </si>
  <si>
    <t>998767121</t>
  </si>
  <si>
    <t>Přesun hmot tonážní pro zámečnické konstrukce ruční v objektech v do 6 m</t>
  </si>
  <si>
    <t>Přesun hmot pro zámečnické konstrukce stanovený z hmotnosti přesunovaného materiálu vodorovná dopravní vzdálenost do 50 m ruční (bez užití mechanizace) v objektech výšky do 6 m</t>
  </si>
  <si>
    <t>998762113</t>
  </si>
  <si>
    <t>Přesun hmot tonážní pro kce tesařské s omezením mechanizace v objektech v přes 12 do 24 m</t>
  </si>
  <si>
    <t>Přesun hmot pro konstrukce tesařské stanovený z hmotnosti přesunovaného materiálu vodorovná dopravní vzdálenost do 50 m s omezením mechanizace v objektech výšky přes 12 do 24 m</t>
  </si>
  <si>
    <t>998762121</t>
  </si>
  <si>
    <t>Přesun hmot tonážní pro kce tesařské ruční v objektech v do 6 m</t>
  </si>
  <si>
    <t>Přesun hmot pro konstrukce tesařské stanovený z hmotnosti přesunovaného materiálu vodorovná dopravní vzdálenost do 50 m ruční (bez užití mechanizace) v objektech výšky do 6 m</t>
  </si>
  <si>
    <t>949111112</t>
  </si>
  <si>
    <t>Montáž lešení lehkého kozového trubkového v přes 1,2 do 1,9 m</t>
  </si>
  <si>
    <t>Lešení lehké kozové trubkové o výšce lešeňové podlahy přes 1,2 do 1,9 m montáž</t>
  </si>
  <si>
    <t>949111212</t>
  </si>
  <si>
    <t>Příplatek k lešení lehkému kozovému trubkovému v přes 1,2 do 1,9 m za každý den použití</t>
  </si>
  <si>
    <t>Lešení lehké kozové trubkové o výšce lešeňové podlahy přes 1,2 do 1,9 m příplatek k ceně za každý den použití</t>
  </si>
  <si>
    <t xml:space="preserve"> 2*14 = 28,000 [A]_x000d_</t>
  </si>
  <si>
    <t>949111812</t>
  </si>
  <si>
    <t>Demontáž lešení lehkého kozového trubkového v přes 1,2 do 1,9 m</t>
  </si>
  <si>
    <t>Lešení lehké kozové trubkové o výšce lešeňové podlahy přes 1,2 do 1,9 m demontáž</t>
  </si>
  <si>
    <t>SO98-98</t>
  </si>
  <si>
    <t>VO</t>
  </si>
  <si>
    <t>VSEOB001</t>
  </si>
  <si>
    <t>Dokumentace skutečného provedení stavby, technická část</t>
  </si>
  <si>
    <t>KPL</t>
  </si>
  <si>
    <t>Dokumentace skutečného provedení v listinné formě</t>
  </si>
  <si>
    <t xml:space="preserve">Vypracování vybrané části dokumentace skutečného provedení (DSPS) v předepsaném rozsahu a počtu dle VTP a ZTP
Položka zahrnuje veškeré činnosti nezbytné k vypracování dokumentace skutečného provedení dle SOD na zhotovení stavby a v rozsahu vyhlášky č. 499/2006 Sb. v platném znění a dle požadavků VTP a ZTP.  Jedná se o souhrn činností zahrnujících vyhotovení dokumentace skutečného provedení stavby v předepsaném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</si>
  <si>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VSEOB002</t>
  </si>
  <si>
    <t>Dokumentace skutečného provedení stavby, dokladová část</t>
  </si>
  <si>
    <t xml:space="preserve">Vypracování vybrané části dokumentace skutečného provedení (DSPS) v předepsaném rozsahu a počtu dle VTP a ZTP.
Položka zahrnuje veškeré činnosti nezbytné k vypracování dokumentace skutečného provedení dle SOD na zhotovení stavby a v rozsahu vyhlášky č. 499/2006 Sb. v platném znění a dle požadavků VTP a ZTP.  Jedná se o souhrn činností zahrnujících doložení dokladů a podkladů pro předání stavby a její kolaudace v předepsané formě a počtu v listinné i elektronické formě. Zhotovitel bude postupovat dle požadavků na obsahovou náležitost této části DSPS, která je uvedená v interním předpisu Objednatele - SŽ SM011 Dokumentace staveb Správy železnic, státní organizace.</t>
  </si>
  <si>
    <t>VSEOB003</t>
  </si>
  <si>
    <t>Osvědčení o bezpečnosti před uvedením do provozu</t>
  </si>
  <si>
    <t xml:space="preserve">Zajištění vydání osvědčení o bezpečnosti před uvedením do provozu v předepsaném rozsahu a počtu dle VTP a ZTP.
'Položka zahrnuje veškeré činnosti nezbytné k zajištění vydání platného prohlášení o ověření subsystému notifikovanou osobou ve stádiu realizace podle Směrnice Evropského parlamentu a Rady 2008/57/ES ze dne 17. června 2008 o interoperabilitě železničního systému, ve znění pozdějších předpisů  v souhrnu pro stavební objekty a provozní soubory. 
Položka zahrnuje  všechny nezbytné práce, náklady a zařízení  včetně  všech doprav a pomocného materiálu nutných  pro uskutečnění dané činnosti.'</t>
  </si>
  <si>
    <t>VON</t>
  </si>
  <si>
    <t>030001000</t>
  </si>
  <si>
    <t>Zařízení staveniště</t>
  </si>
  <si>
    <t>Mezi ZS patří zejména:
- Sociální zařízení (denní místnost, hygienická zařízení)
- Provozní zařízení (sklady, skládky, inženýrské sítě)
- Oplocení staveniště, vymezení záboru prostranství
Účastník prověří nutnost žřizování jednotlivých činností u Zadavatele při vypsání VŘ</t>
  </si>
  <si>
    <t>040001000</t>
  </si>
  <si>
    <t>Inženýrská činnost - uvedení do trvalého provozu</t>
  </si>
  <si>
    <t>Inženýrská činnost</t>
  </si>
  <si>
    <t>EKV-MPP-02</t>
  </si>
  <si>
    <t>Provozní předpis FVE</t>
  </si>
  <si>
    <t>EKV-PBR-001</t>
  </si>
  <si>
    <t>Vypracování karty pro zdolávání požáru</t>
  </si>
  <si>
    <t>EKV-REV-01</t>
  </si>
  <si>
    <t>Zhotovení výchozí revize celého systému</t>
  </si>
  <si>
    <t>EKV-ODP-01</t>
  </si>
  <si>
    <t>Závěřečná zpráva odpadového hospodářství stavby dle SŽ SM 096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</si>
</sst>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8">
    <font>
      <sz val="10"/>
      <name val="Arial"/>
      <family val="2"/>
    </font>
    <font>
      <b/>
      <sz val="16"/>
      <color rgb="FFFFFFFF"/>
      <name val="Arial"/>
    </font>
    <font>
      <b/>
      <sz val="16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5200"/>
      </patternFill>
    </fill>
    <fill>
      <patternFill patternType="solid">
        <fgColor rgb="FFD3D3D3"/>
      </patternFill>
    </fill>
    <fill>
      <patternFill patternType="solid">
        <fgColor rgb="FFFFA500"/>
      </patternFill>
    </fill>
    <fill>
      <patternFill patternType="solid">
        <fgColor rgb="FFADD8E6"/>
      </patternFill>
    </fill>
  </fills>
  <borders count="2">
    <border/>
    <border>
      <left style="thin"/>
      <right style="thin"/>
      <top style="thin"/>
      <bottom style="thin"/>
    </border>
  </borders>
  <cellStyleXfs count="13">
    <xf numFmtId="0" fontId="0" fillId="0" borderId="0"/>
    <xf numFmtId="0" fontId="1" fillId="2" borderId="0">
      <alignment horizontal="center" vertical="center" wrapText="1"/>
    </xf>
    <xf numFmtId="0" fontId="2" fillId="0" borderId="0">
      <alignment horizontal="right" vertical="center" wrapText="1"/>
    </xf>
    <xf numFmtId="0" fontId="2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right" vertical="center" wrapText="1"/>
    </xf>
    <xf numFmtId="0" fontId="5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right" vertical="center" wrapText="1"/>
    </xf>
    <xf numFmtId="0" fontId="4" fillId="0" borderId="0">
      <alignment horizontal="right" vertical="center" wrapText="1"/>
    </xf>
    <xf numFmtId="0" fontId="4" fillId="0" borderId="0">
      <alignment horizontal="left" vertical="center" wrapText="1"/>
    </xf>
  </cellStyleXfs>
  <cellXfs count="35">
    <xf numFmtId="0" fontId="0" fillId="0" borderId="0" xfId="0"/>
    <xf numFmtId="0" fontId="0" fillId="0" borderId="0" xfId="0"/>
    <xf numFmtId="0" fontId="1" fillId="2" borderId="0" xfId="1">
      <alignment horizontal="center" vertical="center" wrapText="1"/>
    </xf>
    <xf numFmtId="0" fontId="0" fillId="2" borderId="0" xfId="0" applyFill="1"/>
    <xf numFmtId="0" fontId="2" fillId="0" borderId="0" xfId="2">
      <alignment horizontal="right" vertical="center" wrapText="1"/>
    </xf>
    <xf numFmtId="0" fontId="2" fillId="0" borderId="0" xfId="3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4">
      <alignment horizontal="right" vertical="center" wrapText="1"/>
    </xf>
    <xf numFmtId="165" fontId="5" fillId="0" borderId="0" xfId="5" applyNumberFormat="1">
      <alignment horizontal="right" vertical="center" wrapText="1"/>
    </xf>
    <xf numFmtId="0" fontId="5" fillId="3" borderId="1" xfId="6" applyFill="1" applyBorder="1">
      <alignment horizontal="center" vertical="center" wrapText="1"/>
    </xf>
    <xf numFmtId="0" fontId="5" fillId="0" borderId="1" xfId="7" applyBorder="1">
      <alignment horizontal="left" vertical="center" wrapText="1"/>
    </xf>
    <xf numFmtId="165" fontId="5" fillId="0" borderId="1" xfId="8" applyNumberFormat="1" applyBorder="1">
      <alignment horizontal="right" vertical="center" wrapText="1"/>
    </xf>
    <xf numFmtId="0" fontId="5" fillId="0" borderId="1" xfId="8" applyBorder="1">
      <alignment horizontal="right" vertical="center" wrapText="1"/>
    </xf>
    <xf numFmtId="0" fontId="5" fillId="0" borderId="0" xfId="7">
      <alignment horizontal="left" vertical="center" wrapText="1"/>
    </xf>
    <xf numFmtId="165" fontId="5" fillId="0" borderId="0" xfId="8" applyNumberFormat="1">
      <alignment horizontal="right" vertical="center" wrapText="1"/>
    </xf>
    <xf numFmtId="0" fontId="5" fillId="0" borderId="0" xfId="8">
      <alignment horizontal="right" vertical="center" wrapText="1"/>
    </xf>
    <xf numFmtId="0" fontId="0" fillId="4" borderId="0" xfId="0" applyFill="1"/>
    <xf numFmtId="0" fontId="6" fillId="0" borderId="0" xfId="9">
      <alignment horizontal="left" vertical="center" wrapText="1"/>
    </xf>
    <xf numFmtId="0" fontId="6" fillId="0" borderId="0" xfId="10">
      <alignment horizontal="right" vertical="center" wrapText="1"/>
    </xf>
    <xf numFmtId="0" fontId="5" fillId="0" borderId="1" xfId="6" applyBorder="1">
      <alignment horizontal="center" vertical="center" wrapText="1"/>
    </xf>
    <xf numFmtId="165" fontId="5" fillId="0" borderId="1" xfId="6" applyNumberFormat="1" applyBorder="1">
      <alignment horizontal="center" vertical="center" wrapText="1"/>
    </xf>
    <xf numFmtId="0" fontId="0" fillId="3" borderId="1" xfId="0" applyFill="1" applyBorder="1"/>
    <xf numFmtId="0" fontId="4" fillId="0" borderId="0" xfId="11">
      <alignment horizontal="right" vertical="center" wrapText="1"/>
    </xf>
    <xf numFmtId="0" fontId="4" fillId="0" borderId="0" xfId="12">
      <alignment horizontal="left" vertical="center" wrapText="1"/>
    </xf>
    <xf numFmtId="165" fontId="5" fillId="0" borderId="0" xfId="6" applyNumberFormat="1">
      <alignment horizontal="center" vertical="center" wrapText="1"/>
    </xf>
    <xf numFmtId="0" fontId="5" fillId="0" borderId="0" xfId="6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5" borderId="0" xfId="0" applyNumberFormat="1" applyFill="1" applyAlignment="1" applyProtection="1">
      <alignment horizontal="center"/>
      <protection locked="0"/>
    </xf>
    <xf numFmtId="165" fontId="0" fillId="0" borderId="0" xfId="0" applyNumberFormat="1"/>
    <xf numFmtId="0" fontId="0" fillId="0" borderId="0" xfId="0" quotePrefix="1" applyAlignment="1">
      <alignment wrapText="1"/>
    </xf>
    <xf numFmtId="0" fontId="7" fillId="0" borderId="0" xfId="0" applyFont="1" applyAlignment="1">
      <alignment wrapText="1"/>
    </xf>
  </cellXfs>
  <cellStyles count="13">
    <cellStyle name="Normal" xfId="0" builtinId="0" customBuiltin="1"/>
    <cellStyle name="RekapitulaceCenyNadpisStyle" xfId="1"/>
    <cellStyle name="StavbaSignStyle" xfId="2"/>
    <cellStyle name="StavbaNameStyle" xfId="3"/>
    <cellStyle name="RekapitulaceCenyTextStyle" xfId="4"/>
    <cellStyle name="RekapitulaceCenyStyle" xfId="5"/>
    <cellStyle name="NadpisySloupcuStyle" xfId="6"/>
    <cellStyle name="NormalLeftStyle" xfId="7"/>
    <cellStyle name="NormalRightStyle" xfId="8"/>
    <cellStyle name="StavbaRozpocetHeaderLeftStyle" xfId="9"/>
    <cellStyle name="StavbaRozpocetHeaderRightStyle" xfId="10"/>
    <cellStyle name="SmallBoldRightStyle" xfId="11"/>
    <cellStyle name="SmallBoldLeftStyle" xfId="12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3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5</xdr:col>
      <xdr:colOff>539750</xdr:colOff>
      <xdr:row>3</xdr:row>
      <xdr:rowOff>179705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oneCellAnchor>
    <xdr:from>
      <xdr:col>13</xdr:col>
      <xdr:colOff>36195</xdr:colOff>
      <xdr:row>2</xdr:row>
      <xdr:rowOff>144145</xdr:rowOff>
    </xdr:from>
    <xdr:ext cx="152400" cy="1524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2.75"/>
  <cols>
    <col min="1" max="1" width="25.85547" style="1" customWidth="1"/>
    <col min="2" max="2" width="64.85547" style="1" customWidth="1"/>
    <col min="3" max="3" width="22.71094" style="1" customWidth="1"/>
    <col min="4" max="4" width="22.71094" style="1" customWidth="1"/>
    <col min="5" max="5" width="22.71094" style="1" customWidth="1"/>
    <col min="6" max="6" width="32.42578" style="1" customWidth="1"/>
  </cols>
  <sheetData>
    <row r="1" ht="56.69291" customHeight="1">
      <c r="A1" s="1"/>
      <c r="B1" s="2" t="s">
        <v>0</v>
      </c>
      <c r="C1" s="3"/>
      <c r="D1" s="3"/>
      <c r="E1" s="3"/>
      <c r="F1" s="3"/>
    </row>
    <row r="2" ht="19.84252" customHeight="1">
      <c r="A2" s="1"/>
      <c r="B2" s="3"/>
      <c r="C2" s="3"/>
      <c r="D2" s="3"/>
      <c r="E2" s="3"/>
      <c r="F2" s="3"/>
    </row>
    <row r="3">
      <c r="A3" s="1"/>
      <c r="B3" s="3"/>
      <c r="C3" s="3"/>
      <c r="D3" s="3"/>
      <c r="E3" s="3"/>
      <c r="F3" s="3"/>
    </row>
    <row r="4" ht="39.68504" customHeight="1">
      <c r="A4" s="4" t="s">
        <v>1</v>
      </c>
      <c r="B4" s="5" t="s">
        <v>2</v>
      </c>
      <c r="C4" s="1"/>
      <c r="D4" s="1"/>
      <c r="E4" s="1"/>
      <c r="F4" s="6" t="s">
        <v>3</v>
      </c>
    </row>
    <row r="6">
      <c r="B6" s="7" t="s">
        <v>4</v>
      </c>
      <c r="C6" s="8">
        <f>C10+C13+C15+C18+C20+C22</f>
        <v>0</v>
      </c>
    </row>
    <row r="7">
      <c r="B7" s="7" t="s">
        <v>5</v>
      </c>
      <c r="C7" s="8">
        <f>E10+E13+E15+E18+E20+E22</f>
        <v>0</v>
      </c>
    </row>
    <row r="9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</row>
    <row r="10">
      <c r="A10" s="10" t="s">
        <v>12</v>
      </c>
      <c r="B10" s="10" t="s">
        <v>13</v>
      </c>
      <c r="C10" s="11">
        <f>C11+C12</f>
        <v>0</v>
      </c>
      <c r="D10" s="11">
        <f>D11+D12</f>
        <v>0</v>
      </c>
      <c r="E10" s="11">
        <f>C10+D10</f>
        <v>0</v>
      </c>
      <c r="F10" s="12">
        <f>F11+F12</f>
        <v>0</v>
      </c>
    </row>
    <row r="11">
      <c r="A11" s="10" t="s">
        <v>14</v>
      </c>
      <c r="B11" s="10" t="s">
        <v>15</v>
      </c>
      <c r="C11" s="11">
        <f>'PS570-09-01'!M8</f>
        <v>0</v>
      </c>
      <c r="D11" s="11">
        <f>SUMIFS('PS570-09-01'!O:O,'PS570-09-01'!A:A,"P")</f>
        <v>0</v>
      </c>
      <c r="E11" s="11">
        <f>C11+D11</f>
        <v>0</v>
      </c>
      <c r="F11" s="12">
        <f>'PS570-09-01'!T7</f>
        <v>0</v>
      </c>
    </row>
    <row r="12">
      <c r="A12" s="10" t="s">
        <v>16</v>
      </c>
      <c r="B12" s="10" t="s">
        <v>17</v>
      </c>
      <c r="C12" s="11">
        <f>'PS570-09-02'!M8</f>
        <v>0</v>
      </c>
      <c r="D12" s="11">
        <f>SUMIFS('PS570-09-02'!O:O,'PS570-09-02'!A:A,"P")</f>
        <v>0</v>
      </c>
      <c r="E12" s="11">
        <f>C12+D12</f>
        <v>0</v>
      </c>
      <c r="F12" s="12">
        <f>'PS570-09-02'!T7</f>
        <v>0</v>
      </c>
    </row>
    <row r="13">
      <c r="A13" s="10" t="s">
        <v>18</v>
      </c>
      <c r="B13" s="10" t="s">
        <v>19</v>
      </c>
      <c r="C13" s="11">
        <f>C14</f>
        <v>0</v>
      </c>
      <c r="D13" s="11">
        <f>D14</f>
        <v>0</v>
      </c>
      <c r="E13" s="11">
        <f>C13+D13</f>
        <v>0</v>
      </c>
      <c r="F13" s="12">
        <f>F14</f>
        <v>0</v>
      </c>
    </row>
    <row r="14">
      <c r="A14" s="10" t="s">
        <v>20</v>
      </c>
      <c r="B14" s="10" t="s">
        <v>21</v>
      </c>
      <c r="C14" s="11">
        <f>'PS610-09-01'!M8</f>
        <v>0</v>
      </c>
      <c r="D14" s="11">
        <f>SUMIFS('PS610-09-01'!O:O,'PS610-09-01'!A:A,"P")</f>
        <v>0</v>
      </c>
      <c r="E14" s="11">
        <f>C14+D14</f>
        <v>0</v>
      </c>
      <c r="F14" s="12">
        <f>'PS610-09-01'!T7</f>
        <v>0</v>
      </c>
    </row>
    <row r="15">
      <c r="A15" s="10" t="s">
        <v>22</v>
      </c>
      <c r="B15" s="10" t="s">
        <v>23</v>
      </c>
      <c r="C15" s="11">
        <f>C16+C17</f>
        <v>0</v>
      </c>
      <c r="D15" s="11">
        <f>D16+D17</f>
        <v>0</v>
      </c>
      <c r="E15" s="11">
        <f>C15+D15</f>
        <v>0</v>
      </c>
      <c r="F15" s="12">
        <f>F16+F17</f>
        <v>0</v>
      </c>
    </row>
    <row r="16">
      <c r="A16" s="10" t="s">
        <v>24</v>
      </c>
      <c r="B16" s="10" t="s">
        <v>25</v>
      </c>
      <c r="C16" s="11">
        <f>'PS730-09-01'!M8</f>
        <v>0</v>
      </c>
      <c r="D16" s="11">
        <f>SUMIFS('PS730-09-01'!O:O,'PS730-09-01'!A:A,"P")</f>
        <v>0</v>
      </c>
      <c r="E16" s="11">
        <f>C16+D16</f>
        <v>0</v>
      </c>
      <c r="F16" s="12">
        <f>'PS730-09-01'!T7</f>
        <v>0</v>
      </c>
    </row>
    <row r="17">
      <c r="A17" s="10" t="s">
        <v>26</v>
      </c>
      <c r="B17" s="10" t="s">
        <v>27</v>
      </c>
      <c r="C17" s="11">
        <f>'PS730-09-02'!M8</f>
        <v>0</v>
      </c>
      <c r="D17" s="11">
        <f>SUMIFS('PS730-09-02'!O:O,'PS730-09-02'!A:A,"P")</f>
        <v>0</v>
      </c>
      <c r="E17" s="11">
        <f>C17+D17</f>
        <v>0</v>
      </c>
      <c r="F17" s="12">
        <f>'PS730-09-02'!T7</f>
        <v>0</v>
      </c>
    </row>
    <row r="18">
      <c r="A18" s="10" t="s">
        <v>28</v>
      </c>
      <c r="B18" s="10" t="s">
        <v>29</v>
      </c>
      <c r="C18" s="11">
        <f>C19</f>
        <v>0</v>
      </c>
      <c r="D18" s="11">
        <f>D19</f>
        <v>0</v>
      </c>
      <c r="E18" s="11">
        <f>C18+D18</f>
        <v>0</v>
      </c>
      <c r="F18" s="12">
        <f>F19</f>
        <v>0</v>
      </c>
    </row>
    <row r="19">
      <c r="A19" s="10" t="s">
        <v>30</v>
      </c>
      <c r="B19" s="10" t="s">
        <v>31</v>
      </c>
      <c r="C19" s="11">
        <f>'PS770-09-01'!M8</f>
        <v>0</v>
      </c>
      <c r="D19" s="11">
        <f>SUMIFS('PS770-09-01'!O:O,'PS770-09-01'!A:A,"P")</f>
        <v>0</v>
      </c>
      <c r="E19" s="11">
        <f>C19+D19</f>
        <v>0</v>
      </c>
      <c r="F19" s="12">
        <f>'PS770-09-01'!T7</f>
        <v>0</v>
      </c>
    </row>
    <row r="20">
      <c r="A20" s="10" t="s">
        <v>32</v>
      </c>
      <c r="B20" s="10" t="s">
        <v>33</v>
      </c>
      <c r="C20" s="11">
        <f>C21</f>
        <v>0</v>
      </c>
      <c r="D20" s="11">
        <f>D21</f>
        <v>0</v>
      </c>
      <c r="E20" s="11">
        <f>C20+D20</f>
        <v>0</v>
      </c>
      <c r="F20" s="12">
        <f>F21</f>
        <v>0</v>
      </c>
    </row>
    <row r="21">
      <c r="A21" s="10" t="s">
        <v>34</v>
      </c>
      <c r="B21" s="10" t="s">
        <v>35</v>
      </c>
      <c r="C21" s="11">
        <f>'SO226-09-01'!M8</f>
        <v>0</v>
      </c>
      <c r="D21" s="11">
        <f>SUMIFS('SO226-09-01'!O:O,'SO226-09-01'!A:A,"P")</f>
        <v>0</v>
      </c>
      <c r="E21" s="11">
        <f>C21+D21</f>
        <v>0</v>
      </c>
      <c r="F21" s="12">
        <f>'SO226-09-01'!T7</f>
        <v>0</v>
      </c>
    </row>
    <row r="22">
      <c r="A22" s="10" t="s">
        <v>36</v>
      </c>
      <c r="B22" s="10" t="s">
        <v>37</v>
      </c>
      <c r="C22" s="11">
        <f>C23+C24</f>
        <v>0</v>
      </c>
      <c r="D22" s="11">
        <f>D23+D24</f>
        <v>0</v>
      </c>
      <c r="E22" s="11">
        <f>C22+D22</f>
        <v>0</v>
      </c>
      <c r="F22" s="12">
        <f>F23+F24</f>
        <v>0</v>
      </c>
    </row>
    <row r="23">
      <c r="A23" s="10" t="s">
        <v>38</v>
      </c>
      <c r="B23" s="10" t="s">
        <v>39</v>
      </c>
      <c r="C23" s="11">
        <f>'SO98-98'!M8</f>
        <v>0</v>
      </c>
      <c r="D23" s="11">
        <f>SUMIFS('SO98-98'!O:O,'SO98-98'!A:A,"P")</f>
        <v>0</v>
      </c>
      <c r="E23" s="11">
        <f>C23+D23</f>
        <v>0</v>
      </c>
      <c r="F23" s="12">
        <f>'SO98-98'!T7</f>
        <v>0</v>
      </c>
    </row>
    <row r="24">
      <c r="A24" s="10" t="s">
        <v>40</v>
      </c>
      <c r="B24" s="10" t="s">
        <v>41</v>
      </c>
      <c r="C24" s="11">
        <f>VON!M8</f>
        <v>0</v>
      </c>
      <c r="D24" s="11">
        <f>SUMIFS(VON!O:O,VON!A:A,"P")</f>
        <v>0</v>
      </c>
      <c r="E24" s="11">
        <f>C24+D24</f>
        <v>0</v>
      </c>
      <c r="F24" s="12">
        <f>VON!T7</f>
        <v>0</v>
      </c>
    </row>
    <row r="25">
      <c r="A25" s="13"/>
      <c r="B25" s="13"/>
      <c r="C25" s="14"/>
      <c r="D25" s="14"/>
      <c r="E25" s="14"/>
      <c r="F25" s="15"/>
    </row>
  </sheetData>
  <sheetProtection sheet="1" objects="1" scenarios="1" spinCount="100000" saltValue="zLKKlrrB83mKgH8MrRDI7bJVpvl9TPeEENTX34EG+/51KvXWB/hk8hNLPjCn+QJ6yWvMVaOoQNpzl9WvECedtQ==" hashValue="RY4vecfS3dBSliOmY2mZQVZE/ya+J3lw4kxh5y8ITcX/6Evio5qhlnDWnrOsiq/IbMFRrLtJWGe7JozPWtMz5g==" algorithmName="SHA-512" password="FE65"/>
  <mergeCells count="3">
    <mergeCell ref="A1:A3"/>
    <mergeCell ref="B1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36</v>
      </c>
      <c r="M3" s="20">
        <f>Rekapitulace!C22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36</v>
      </c>
      <c r="D4" s="1"/>
      <c r="E4" s="17" t="s">
        <v>37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COUNTIFS(L8:L34,"=0",A8:A34,"P")+COUNTIFS(L8:L34,"",A8:A34,"P")+SUM(Q8:Q34)</f>
        <v>0</v>
      </c>
    </row>
    <row r="8">
      <c r="A8" s="1" t="s">
        <v>62</v>
      </c>
      <c r="C8" s="22" t="s">
        <v>697</v>
      </c>
      <c r="E8" s="23" t="s">
        <v>41</v>
      </c>
      <c r="L8" s="24">
        <f>L9</f>
        <v>0</v>
      </c>
      <c r="M8" s="24">
        <f>M9</f>
        <v>0</v>
      </c>
      <c r="N8" s="25"/>
    </row>
    <row r="9">
      <c r="A9" s="1" t="s">
        <v>64</v>
      </c>
      <c r="C9" s="22" t="s">
        <v>36</v>
      </c>
      <c r="E9" s="23" t="s">
        <v>37</v>
      </c>
      <c r="L9" s="24">
        <f>SUMIFS(L10:L33,A10:A33,"P")</f>
        <v>0</v>
      </c>
      <c r="M9" s="24">
        <f>SUMIFS(M10:M33,A10:A33,"P")</f>
        <v>0</v>
      </c>
      <c r="N9" s="25"/>
    </row>
    <row r="10">
      <c r="A10" s="1" t="s">
        <v>67</v>
      </c>
      <c r="B10" s="1">
        <v>1</v>
      </c>
      <c r="C10" s="26" t="s">
        <v>698</v>
      </c>
      <c r="D10" t="s">
        <v>69</v>
      </c>
      <c r="E10" s="27" t="s">
        <v>699</v>
      </c>
      <c r="F10" s="28" t="s">
        <v>688</v>
      </c>
      <c r="G10" s="29">
        <v>1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69</v>
      </c>
      <c r="O10" s="32">
        <f>M10*AA10</f>
        <v>0</v>
      </c>
      <c r="P10" s="1">
        <v>3</v>
      </c>
      <c r="AA10" s="1">
        <f>IF(P10=1,$O$3,IF(P10=2,$O$4,$O$5))</f>
        <v>0</v>
      </c>
    </row>
    <row r="11">
      <c r="A11" s="1" t="s">
        <v>72</v>
      </c>
      <c r="E11" s="27" t="s">
        <v>699</v>
      </c>
    </row>
    <row r="12">
      <c r="A12" s="1" t="s">
        <v>73</v>
      </c>
    </row>
    <row r="13" ht="76.5">
      <c r="A13" s="1" t="s">
        <v>74</v>
      </c>
      <c r="E13" s="27" t="s">
        <v>700</v>
      </c>
    </row>
    <row r="14">
      <c r="A14" s="1" t="s">
        <v>67</v>
      </c>
      <c r="B14" s="1">
        <v>2</v>
      </c>
      <c r="C14" s="26" t="s">
        <v>701</v>
      </c>
      <c r="D14" t="s">
        <v>69</v>
      </c>
      <c r="E14" s="27" t="s">
        <v>702</v>
      </c>
      <c r="F14" s="28" t="s">
        <v>688</v>
      </c>
      <c r="G14" s="29">
        <v>1</v>
      </c>
      <c r="H14" s="28">
        <v>0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69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703</v>
      </c>
    </row>
    <row r="16">
      <c r="A16" s="1" t="s">
        <v>73</v>
      </c>
    </row>
    <row r="17">
      <c r="A17" s="1" t="s">
        <v>74</v>
      </c>
      <c r="E17" s="27" t="s">
        <v>69</v>
      </c>
    </row>
    <row r="18">
      <c r="A18" s="1" t="s">
        <v>67</v>
      </c>
      <c r="B18" s="1">
        <v>3</v>
      </c>
      <c r="C18" s="26" t="s">
        <v>704</v>
      </c>
      <c r="D18" t="s">
        <v>69</v>
      </c>
      <c r="E18" s="27" t="s">
        <v>705</v>
      </c>
      <c r="F18" s="28" t="s">
        <v>129</v>
      </c>
      <c r="G18" s="29">
        <v>1</v>
      </c>
      <c r="H18" s="28">
        <v>0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69</v>
      </c>
      <c r="O18" s="32">
        <f>M18*AA18</f>
        <v>0</v>
      </c>
      <c r="P18" s="1">
        <v>3</v>
      </c>
      <c r="AA18" s="1">
        <f>IF(P18=1,$O$3,IF(P18=2,$O$4,$O$5))</f>
        <v>0</v>
      </c>
    </row>
    <row r="19">
      <c r="A19" s="1" t="s">
        <v>72</v>
      </c>
      <c r="E19" s="27" t="s">
        <v>705</v>
      </c>
    </row>
    <row r="20">
      <c r="A20" s="1" t="s">
        <v>73</v>
      </c>
    </row>
    <row r="21">
      <c r="A21" s="1" t="s">
        <v>74</v>
      </c>
      <c r="E21" s="27" t="s">
        <v>69</v>
      </c>
    </row>
    <row r="22">
      <c r="A22" s="1" t="s">
        <v>67</v>
      </c>
      <c r="B22" s="1">
        <v>4</v>
      </c>
      <c r="C22" s="26" t="s">
        <v>706</v>
      </c>
      <c r="D22" t="s">
        <v>69</v>
      </c>
      <c r="E22" s="27" t="s">
        <v>707</v>
      </c>
      <c r="F22" s="28" t="s">
        <v>129</v>
      </c>
      <c r="G22" s="29">
        <v>1</v>
      </c>
      <c r="H22" s="28">
        <v>0</v>
      </c>
      <c r="I22" s="30">
        <f>ROUND(G22*H22,P4)</f>
        <v>0</v>
      </c>
      <c r="L22" s="31">
        <v>0</v>
      </c>
      <c r="M22" s="24">
        <f>ROUND(G22*L22,P4)</f>
        <v>0</v>
      </c>
      <c r="N22" s="25" t="s">
        <v>69</v>
      </c>
      <c r="O22" s="32">
        <f>M22*AA22</f>
        <v>0</v>
      </c>
      <c r="P22" s="1">
        <v>3</v>
      </c>
      <c r="AA22" s="1">
        <f>IF(P22=1,$O$3,IF(P22=2,$O$4,$O$5))</f>
        <v>0</v>
      </c>
    </row>
    <row r="23">
      <c r="A23" s="1" t="s">
        <v>72</v>
      </c>
      <c r="E23" s="27" t="s">
        <v>707</v>
      </c>
    </row>
    <row r="24">
      <c r="A24" s="1" t="s">
        <v>73</v>
      </c>
    </row>
    <row r="25">
      <c r="A25" s="1" t="s">
        <v>74</v>
      </c>
      <c r="E25" s="27" t="s">
        <v>69</v>
      </c>
    </row>
    <row r="26">
      <c r="A26" s="1" t="s">
        <v>67</v>
      </c>
      <c r="B26" s="1">
        <v>5</v>
      </c>
      <c r="C26" s="26" t="s">
        <v>708</v>
      </c>
      <c r="D26" t="s">
        <v>69</v>
      </c>
      <c r="E26" s="27" t="s">
        <v>709</v>
      </c>
      <c r="F26" s="28" t="s">
        <v>129</v>
      </c>
      <c r="G26" s="29">
        <v>1</v>
      </c>
      <c r="H26" s="28">
        <v>0</v>
      </c>
      <c r="I26" s="30">
        <f>ROUND(G26*H26,P4)</f>
        <v>0</v>
      </c>
      <c r="L26" s="31">
        <v>0</v>
      </c>
      <c r="M26" s="24">
        <f>ROUND(G26*L26,P4)</f>
        <v>0</v>
      </c>
      <c r="N26" s="25" t="s">
        <v>69</v>
      </c>
      <c r="O26" s="32">
        <f>M26*AA26</f>
        <v>0</v>
      </c>
      <c r="P26" s="1">
        <v>3</v>
      </c>
      <c r="AA26" s="1">
        <f>IF(P26=1,$O$3,IF(P26=2,$O$4,$O$5))</f>
        <v>0</v>
      </c>
    </row>
    <row r="27">
      <c r="A27" s="1" t="s">
        <v>72</v>
      </c>
      <c r="E27" s="27" t="s">
        <v>709</v>
      </c>
    </row>
    <row r="28">
      <c r="A28" s="1" t="s">
        <v>73</v>
      </c>
    </row>
    <row r="29">
      <c r="A29" s="1" t="s">
        <v>74</v>
      </c>
      <c r="E29" s="27" t="s">
        <v>69</v>
      </c>
    </row>
    <row r="30">
      <c r="A30" s="1" t="s">
        <v>67</v>
      </c>
      <c r="B30" s="1">
        <v>6</v>
      </c>
      <c r="C30" s="26" t="s">
        <v>710</v>
      </c>
      <c r="D30" t="s">
        <v>69</v>
      </c>
      <c r="E30" s="27" t="s">
        <v>711</v>
      </c>
      <c r="F30" s="28" t="s">
        <v>129</v>
      </c>
      <c r="G30" s="29">
        <v>1</v>
      </c>
      <c r="H30" s="28">
        <v>0</v>
      </c>
      <c r="I30" s="30">
        <f>ROUND(G30*H30,P4)</f>
        <v>0</v>
      </c>
      <c r="L30" s="31">
        <v>0</v>
      </c>
      <c r="M30" s="24">
        <f>ROUND(G30*L30,P4)</f>
        <v>0</v>
      </c>
      <c r="N30" s="25" t="s">
        <v>69</v>
      </c>
      <c r="O30" s="32">
        <f>M30*AA30</f>
        <v>0</v>
      </c>
      <c r="P30" s="1">
        <v>3</v>
      </c>
      <c r="AA30" s="1">
        <f>IF(P30=1,$O$3,IF(P30=2,$O$4,$O$5))</f>
        <v>0</v>
      </c>
    </row>
    <row r="31">
      <c r="A31" s="1" t="s">
        <v>72</v>
      </c>
      <c r="E31" s="27" t="s">
        <v>711</v>
      </c>
    </row>
    <row r="32">
      <c r="A32" s="1" t="s">
        <v>73</v>
      </c>
    </row>
    <row r="33">
      <c r="A33" s="1" t="s">
        <v>74</v>
      </c>
      <c r="E33" s="27" t="s">
        <v>69</v>
      </c>
    </row>
  </sheetData>
  <sheetProtection sheet="1" objects="1" scenarios="1" spinCount="100000" saltValue="im3MlVHpVTLpd9v7dqcL7JvocEhx6hzfaWDqLQ6Yvtsi2J4sKPaXTym8h181cSzz4s6vh0WteDdMNGCkdd3wuQ==" hashValue="KP8JFIUZCEVTSgIAoA3/7QNOtdS9ZU4/0USuKWtroW3oqsGaikD5kBvl+jnf8/ahpIYUqPm4qf5aQ+TENnNLkw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12</v>
      </c>
      <c r="M3" s="20">
        <f>Rekapitulace!C10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12</v>
      </c>
      <c r="D4" s="1"/>
      <c r="E4" s="17" t="s">
        <v>13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COUNTIFS(L8:L18,"=0",A8:A18,"P")+COUNTIFS(L8:L18,"",A8:A18,"P")+SUM(Q8:Q18)</f>
        <v>0</v>
      </c>
    </row>
    <row r="8">
      <c r="A8" s="1" t="s">
        <v>62</v>
      </c>
      <c r="C8" s="22" t="s">
        <v>63</v>
      </c>
      <c r="E8" s="23" t="s">
        <v>15</v>
      </c>
      <c r="L8" s="24">
        <f>L9</f>
        <v>0</v>
      </c>
      <c r="M8" s="24">
        <f>M9</f>
        <v>0</v>
      </c>
      <c r="N8" s="25"/>
    </row>
    <row r="9">
      <c r="A9" s="1" t="s">
        <v>64</v>
      </c>
      <c r="C9" s="22" t="s">
        <v>65</v>
      </c>
      <c r="E9" s="23" t="s">
        <v>66</v>
      </c>
      <c r="L9" s="24">
        <f>SUMIFS(L10:L17,A10:A17,"P")</f>
        <v>0</v>
      </c>
      <c r="M9" s="24">
        <f>SUMIFS(M10:M17,A10:A17,"P")</f>
        <v>0</v>
      </c>
      <c r="N9" s="25"/>
    </row>
    <row r="10">
      <c r="A10" s="1" t="s">
        <v>67</v>
      </c>
      <c r="B10" s="1">
        <v>1</v>
      </c>
      <c r="C10" s="26" t="s">
        <v>68</v>
      </c>
      <c r="D10" t="s">
        <v>69</v>
      </c>
      <c r="E10" s="27" t="s">
        <v>70</v>
      </c>
      <c r="F10" s="28" t="s">
        <v>71</v>
      </c>
      <c r="G10" s="29">
        <v>1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69</v>
      </c>
      <c r="O10" s="32">
        <f>M10*AA10</f>
        <v>0</v>
      </c>
      <c r="P10" s="1">
        <v>3</v>
      </c>
      <c r="AA10" s="1">
        <f>IF(P10=1,$O$3,IF(P10=2,$O$4,$O$5))</f>
        <v>0</v>
      </c>
    </row>
    <row r="11">
      <c r="A11" s="1" t="s">
        <v>72</v>
      </c>
      <c r="E11" s="27" t="s">
        <v>70</v>
      </c>
    </row>
    <row r="12">
      <c r="A12" s="1" t="s">
        <v>73</v>
      </c>
    </row>
    <row r="13" ht="306">
      <c r="A13" s="1" t="s">
        <v>74</v>
      </c>
      <c r="E13" s="33" t="s">
        <v>75</v>
      </c>
    </row>
    <row r="14">
      <c r="A14" s="1" t="s">
        <v>67</v>
      </c>
      <c r="B14" s="1">
        <v>2</v>
      </c>
      <c r="C14" s="26" t="s">
        <v>76</v>
      </c>
      <c r="D14" t="s">
        <v>69</v>
      </c>
      <c r="E14" s="27" t="s">
        <v>77</v>
      </c>
      <c r="F14" s="28" t="s">
        <v>78</v>
      </c>
      <c r="G14" s="29">
        <v>8</v>
      </c>
      <c r="H14" s="28">
        <v>0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69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77</v>
      </c>
    </row>
    <row r="16">
      <c r="A16" s="1" t="s">
        <v>73</v>
      </c>
    </row>
    <row r="17">
      <c r="A17" s="1" t="s">
        <v>74</v>
      </c>
      <c r="E17" s="27" t="s">
        <v>69</v>
      </c>
    </row>
  </sheetData>
  <sheetProtection sheet="1" objects="1" scenarios="1" spinCount="100000" saltValue="d7b+7CKh28zBsGnMQS0oUT1MHFiOr0+HIMtwNl66G8Ov9zdRCl461rtjBy7U5WauUErSFif17Gc1e/IrVzeksQ==" hashValue="2V/mI79Zd3tKz/vZk2UPwzQy49hP9e7DHCKlyWurek/bI9xswWeVKjtwJxK7xI3KzyHp0i1/RB3YDxMw9RobXA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12</v>
      </c>
      <c r="M3" s="20">
        <f>Rekapitulace!C10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12</v>
      </c>
      <c r="D4" s="1"/>
      <c r="E4" s="17" t="s">
        <v>13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COUNTIFS(L8:L18,"=0",A8:A18,"P")+COUNTIFS(L8:L18,"",A8:A18,"P")+SUM(Q8:Q18)</f>
        <v>0</v>
      </c>
    </row>
    <row r="8">
      <c r="A8" s="1" t="s">
        <v>62</v>
      </c>
      <c r="C8" s="22" t="s">
        <v>79</v>
      </c>
      <c r="E8" s="23" t="s">
        <v>17</v>
      </c>
      <c r="L8" s="24">
        <f>L9</f>
        <v>0</v>
      </c>
      <c r="M8" s="24">
        <f>M9</f>
        <v>0</v>
      </c>
      <c r="N8" s="25"/>
    </row>
    <row r="9">
      <c r="A9" s="1" t="s">
        <v>64</v>
      </c>
      <c r="C9" s="22" t="s">
        <v>65</v>
      </c>
      <c r="E9" s="23" t="s">
        <v>66</v>
      </c>
      <c r="L9" s="24">
        <f>SUMIFS(L10:L17,A10:A17,"P")</f>
        <v>0</v>
      </c>
      <c r="M9" s="24">
        <f>SUMIFS(M10:M17,A10:A17,"P")</f>
        <v>0</v>
      </c>
      <c r="N9" s="25"/>
    </row>
    <row r="10">
      <c r="A10" s="1" t="s">
        <v>67</v>
      </c>
      <c r="B10" s="1">
        <v>1</v>
      </c>
      <c r="C10" s="26" t="s">
        <v>80</v>
      </c>
      <c r="D10" t="s">
        <v>69</v>
      </c>
      <c r="E10" s="27" t="s">
        <v>81</v>
      </c>
      <c r="F10" s="28" t="s">
        <v>71</v>
      </c>
      <c r="G10" s="29">
        <v>1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69</v>
      </c>
      <c r="O10" s="32">
        <f>M10*AA10</f>
        <v>0</v>
      </c>
      <c r="P10" s="1">
        <v>3</v>
      </c>
      <c r="AA10" s="1">
        <f>IF(P10=1,$O$3,IF(P10=2,$O$4,$O$5))</f>
        <v>0</v>
      </c>
    </row>
    <row r="11">
      <c r="A11" s="1" t="s">
        <v>72</v>
      </c>
      <c r="E11" s="27" t="s">
        <v>81</v>
      </c>
    </row>
    <row r="12">
      <c r="A12" s="1" t="s">
        <v>73</v>
      </c>
    </row>
    <row r="13" ht="216.75">
      <c r="A13" s="1" t="s">
        <v>74</v>
      </c>
      <c r="E13" s="33" t="s">
        <v>82</v>
      </c>
    </row>
    <row r="14">
      <c r="A14" s="1" t="s">
        <v>67</v>
      </c>
      <c r="B14" s="1">
        <v>2</v>
      </c>
      <c r="C14" s="26" t="s">
        <v>83</v>
      </c>
      <c r="D14" t="s">
        <v>69</v>
      </c>
      <c r="E14" s="27" t="s">
        <v>77</v>
      </c>
      <c r="F14" s="28" t="s">
        <v>78</v>
      </c>
      <c r="G14" s="29">
        <v>8</v>
      </c>
      <c r="H14" s="28">
        <v>0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69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84</v>
      </c>
    </row>
    <row r="16">
      <c r="A16" s="1" t="s">
        <v>73</v>
      </c>
    </row>
    <row r="17" ht="178.5">
      <c r="A17" s="1" t="s">
        <v>74</v>
      </c>
      <c r="E17" s="33" t="s">
        <v>85</v>
      </c>
    </row>
  </sheetData>
  <sheetProtection sheet="1" objects="1" scenarios="1" spinCount="100000" saltValue="0VFWCepSpEcrXGL3LdEpWc2HkfCbjn2v5UjRTMMrg7aPsW0eiMgDXGutpgbxDM7yLUG6r8D4bZjH4kVuBR8/+Q==" hashValue="FFsgJ1eXUpgDQyoOxTjgE1WNtC4E67IHurTRkLr3DFVXmspB5nHMUZ2ZevYQYac0UNBGXEhTlv6GCEGRnntQKQ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18</v>
      </c>
      <c r="M3" s="20">
        <f>Rekapitulace!C13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18</v>
      </c>
      <c r="D4" s="1"/>
      <c r="E4" s="17" t="s">
        <v>19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COUNTIFS(L8:L85,"=0",A8:A85,"P")+COUNTIFS(L8:L85,"",A8:A85,"P")+SUM(Q8:Q85)</f>
        <v>0</v>
      </c>
    </row>
    <row r="8">
      <c r="A8" s="1" t="s">
        <v>62</v>
      </c>
      <c r="C8" s="22" t="s">
        <v>86</v>
      </c>
      <c r="E8" s="23" t="s">
        <v>21</v>
      </c>
      <c r="L8" s="24">
        <f>L9+L54+L75+L80</f>
        <v>0</v>
      </c>
      <c r="M8" s="24">
        <f>M9+M54+M75+M80</f>
        <v>0</v>
      </c>
      <c r="N8" s="25"/>
    </row>
    <row r="9">
      <c r="A9" s="1" t="s">
        <v>64</v>
      </c>
      <c r="C9" s="22" t="s">
        <v>87</v>
      </c>
      <c r="E9" s="23" t="s">
        <v>88</v>
      </c>
      <c r="L9" s="24">
        <f>SUMIFS(L10:L53,A10:A53,"P")</f>
        <v>0</v>
      </c>
      <c r="M9" s="24">
        <f>SUMIFS(M10:M53,A10:A53,"P")</f>
        <v>0</v>
      </c>
      <c r="N9" s="25"/>
    </row>
    <row r="10">
      <c r="A10" s="1" t="s">
        <v>67</v>
      </c>
      <c r="B10" s="1">
        <v>1</v>
      </c>
      <c r="C10" s="26" t="s">
        <v>89</v>
      </c>
      <c r="D10" t="s">
        <v>69</v>
      </c>
      <c r="E10" s="27" t="s">
        <v>90</v>
      </c>
      <c r="F10" s="28" t="s">
        <v>71</v>
      </c>
      <c r="G10" s="29">
        <v>1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69</v>
      </c>
      <c r="O10" s="32">
        <f>M10*AA10</f>
        <v>0</v>
      </c>
      <c r="P10" s="1">
        <v>3</v>
      </c>
      <c r="AA10" s="1">
        <f>IF(P10=1,$O$3,IF(P10=2,$O$4,$O$5))</f>
        <v>0</v>
      </c>
    </row>
    <row r="11">
      <c r="A11" s="1" t="s">
        <v>72</v>
      </c>
      <c r="E11" s="27" t="s">
        <v>90</v>
      </c>
    </row>
    <row r="12">
      <c r="A12" s="1" t="s">
        <v>73</v>
      </c>
    </row>
    <row r="13" ht="293.25">
      <c r="A13" s="1" t="s">
        <v>74</v>
      </c>
      <c r="E13" s="27" t="s">
        <v>91</v>
      </c>
    </row>
    <row r="14">
      <c r="A14" s="1" t="s">
        <v>67</v>
      </c>
      <c r="B14" s="1">
        <v>2</v>
      </c>
      <c r="C14" s="26" t="s">
        <v>92</v>
      </c>
      <c r="D14" t="s">
        <v>69</v>
      </c>
      <c r="E14" s="27" t="s">
        <v>93</v>
      </c>
      <c r="F14" s="28" t="s">
        <v>71</v>
      </c>
      <c r="G14" s="29">
        <v>2</v>
      </c>
      <c r="H14" s="28">
        <v>0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69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93</v>
      </c>
    </row>
    <row r="16">
      <c r="A16" s="1" t="s">
        <v>73</v>
      </c>
    </row>
    <row r="17" ht="165.75">
      <c r="A17" s="1" t="s">
        <v>74</v>
      </c>
      <c r="E17" s="33" t="s">
        <v>94</v>
      </c>
    </row>
    <row r="18">
      <c r="A18" s="1" t="s">
        <v>67</v>
      </c>
      <c r="B18" s="1">
        <v>3</v>
      </c>
      <c r="C18" s="26" t="s">
        <v>95</v>
      </c>
      <c r="D18" t="s">
        <v>69</v>
      </c>
      <c r="E18" s="27" t="s">
        <v>96</v>
      </c>
      <c r="F18" s="28" t="s">
        <v>71</v>
      </c>
      <c r="G18" s="29">
        <v>1</v>
      </c>
      <c r="H18" s="28">
        <v>0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69</v>
      </c>
      <c r="O18" s="32">
        <f>M18*AA18</f>
        <v>0</v>
      </c>
      <c r="P18" s="1">
        <v>3</v>
      </c>
      <c r="AA18" s="1">
        <f>IF(P18=1,$O$3,IF(P18=2,$O$4,$O$5))</f>
        <v>0</v>
      </c>
    </row>
    <row r="19">
      <c r="A19" s="1" t="s">
        <v>72</v>
      </c>
      <c r="E19" s="27" t="s">
        <v>96</v>
      </c>
    </row>
    <row r="20">
      <c r="A20" s="1" t="s">
        <v>73</v>
      </c>
    </row>
    <row r="21" ht="165.75">
      <c r="A21" s="1" t="s">
        <v>74</v>
      </c>
      <c r="E21" s="33" t="s">
        <v>97</v>
      </c>
    </row>
    <row r="22">
      <c r="A22" s="1" t="s">
        <v>67</v>
      </c>
      <c r="B22" s="1">
        <v>4</v>
      </c>
      <c r="C22" s="26" t="s">
        <v>98</v>
      </c>
      <c r="D22" t="s">
        <v>69</v>
      </c>
      <c r="E22" s="27" t="s">
        <v>99</v>
      </c>
      <c r="F22" s="28" t="s">
        <v>71</v>
      </c>
      <c r="G22" s="29">
        <v>1</v>
      </c>
      <c r="H22" s="28">
        <v>0</v>
      </c>
      <c r="I22" s="30">
        <f>ROUND(G22*H22,P4)</f>
        <v>0</v>
      </c>
      <c r="L22" s="31">
        <v>0</v>
      </c>
      <c r="M22" s="24">
        <f>ROUND(G22*L22,P4)</f>
        <v>0</v>
      </c>
      <c r="N22" s="25" t="s">
        <v>69</v>
      </c>
      <c r="O22" s="32">
        <f>M22*AA22</f>
        <v>0</v>
      </c>
      <c r="P22" s="1">
        <v>3</v>
      </c>
      <c r="AA22" s="1">
        <f>IF(P22=1,$O$3,IF(P22=2,$O$4,$O$5))</f>
        <v>0</v>
      </c>
    </row>
    <row r="23">
      <c r="A23" s="1" t="s">
        <v>72</v>
      </c>
      <c r="E23" s="27" t="s">
        <v>99</v>
      </c>
    </row>
    <row r="24">
      <c r="A24" s="1" t="s">
        <v>73</v>
      </c>
    </row>
    <row r="25" ht="165.75">
      <c r="A25" s="1" t="s">
        <v>74</v>
      </c>
      <c r="E25" s="33" t="s">
        <v>100</v>
      </c>
    </row>
    <row r="26" ht="25.5">
      <c r="A26" s="1" t="s">
        <v>67</v>
      </c>
      <c r="B26" s="1">
        <v>5</v>
      </c>
      <c r="C26" s="26" t="s">
        <v>101</v>
      </c>
      <c r="D26" t="s">
        <v>69</v>
      </c>
      <c r="E26" s="27" t="s">
        <v>102</v>
      </c>
      <c r="F26" s="28" t="s">
        <v>71</v>
      </c>
      <c r="G26" s="29">
        <v>1</v>
      </c>
      <c r="H26" s="28">
        <v>0</v>
      </c>
      <c r="I26" s="30">
        <f>ROUND(G26*H26,P4)</f>
        <v>0</v>
      </c>
      <c r="L26" s="31">
        <v>0</v>
      </c>
      <c r="M26" s="24">
        <f>ROUND(G26*L26,P4)</f>
        <v>0</v>
      </c>
      <c r="N26" s="25" t="s">
        <v>69</v>
      </c>
      <c r="O26" s="32">
        <f>M26*AA26</f>
        <v>0</v>
      </c>
      <c r="P26" s="1">
        <v>3</v>
      </c>
      <c r="AA26" s="1">
        <f>IF(P26=1,$O$3,IF(P26=2,$O$4,$O$5))</f>
        <v>0</v>
      </c>
    </row>
    <row r="27" ht="25.5">
      <c r="A27" s="1" t="s">
        <v>72</v>
      </c>
      <c r="E27" s="27" t="s">
        <v>102</v>
      </c>
    </row>
    <row r="28">
      <c r="A28" s="1" t="s">
        <v>73</v>
      </c>
    </row>
    <row r="29" ht="165.75">
      <c r="A29" s="1" t="s">
        <v>74</v>
      </c>
      <c r="E29" s="33" t="s">
        <v>100</v>
      </c>
    </row>
    <row r="30">
      <c r="A30" s="1" t="s">
        <v>67</v>
      </c>
      <c r="B30" s="1">
        <v>6</v>
      </c>
      <c r="C30" s="26" t="s">
        <v>103</v>
      </c>
      <c r="D30" t="s">
        <v>69</v>
      </c>
      <c r="E30" s="27" t="s">
        <v>104</v>
      </c>
      <c r="F30" s="28" t="s">
        <v>71</v>
      </c>
      <c r="G30" s="29">
        <v>1</v>
      </c>
      <c r="H30" s="28">
        <v>0</v>
      </c>
      <c r="I30" s="30">
        <f>ROUND(G30*H30,P4)</f>
        <v>0</v>
      </c>
      <c r="L30" s="31">
        <v>0</v>
      </c>
      <c r="M30" s="24">
        <f>ROUND(G30*L30,P4)</f>
        <v>0</v>
      </c>
      <c r="N30" s="25" t="s">
        <v>69</v>
      </c>
      <c r="O30" s="32">
        <f>M30*AA30</f>
        <v>0</v>
      </c>
      <c r="P30" s="1">
        <v>3</v>
      </c>
      <c r="AA30" s="1">
        <f>IF(P30=1,$O$3,IF(P30=2,$O$4,$O$5))</f>
        <v>0</v>
      </c>
    </row>
    <row r="31">
      <c r="A31" s="1" t="s">
        <v>72</v>
      </c>
      <c r="E31" s="27" t="s">
        <v>104</v>
      </c>
    </row>
    <row r="32">
      <c r="A32" s="1" t="s">
        <v>73</v>
      </c>
    </row>
    <row r="33" ht="165.75">
      <c r="A33" s="1" t="s">
        <v>74</v>
      </c>
      <c r="E33" s="33" t="s">
        <v>105</v>
      </c>
    </row>
    <row r="34">
      <c r="A34" s="1" t="s">
        <v>67</v>
      </c>
      <c r="B34" s="1">
        <v>7</v>
      </c>
      <c r="C34" s="26" t="s">
        <v>106</v>
      </c>
      <c r="D34" t="s">
        <v>69</v>
      </c>
      <c r="E34" s="27" t="s">
        <v>107</v>
      </c>
      <c r="F34" s="28" t="s">
        <v>71</v>
      </c>
      <c r="G34" s="29">
        <v>1</v>
      </c>
      <c r="H34" s="28">
        <v>0</v>
      </c>
      <c r="I34" s="30">
        <f>ROUND(G34*H34,P4)</f>
        <v>0</v>
      </c>
      <c r="L34" s="31">
        <v>0</v>
      </c>
      <c r="M34" s="24">
        <f>ROUND(G34*L34,P4)</f>
        <v>0</v>
      </c>
      <c r="N34" s="25" t="s">
        <v>69</v>
      </c>
      <c r="O34" s="32">
        <f>M34*AA34</f>
        <v>0</v>
      </c>
      <c r="P34" s="1">
        <v>3</v>
      </c>
      <c r="AA34" s="1">
        <f>IF(P34=1,$O$3,IF(P34=2,$O$4,$O$5))</f>
        <v>0</v>
      </c>
    </row>
    <row r="35">
      <c r="A35" s="1" t="s">
        <v>72</v>
      </c>
      <c r="E35" s="27" t="s">
        <v>107</v>
      </c>
    </row>
    <row r="36">
      <c r="A36" s="1" t="s">
        <v>73</v>
      </c>
    </row>
    <row r="37" ht="191.25">
      <c r="A37" s="1" t="s">
        <v>74</v>
      </c>
      <c r="E37" s="33" t="s">
        <v>108</v>
      </c>
    </row>
    <row r="38">
      <c r="A38" s="1" t="s">
        <v>67</v>
      </c>
      <c r="B38" s="1">
        <v>8</v>
      </c>
      <c r="C38" s="26" t="s">
        <v>109</v>
      </c>
      <c r="D38" t="s">
        <v>69</v>
      </c>
      <c r="E38" s="27" t="s">
        <v>110</v>
      </c>
      <c r="F38" s="28" t="s">
        <v>71</v>
      </c>
      <c r="G38" s="29">
        <v>1</v>
      </c>
      <c r="H38" s="28">
        <v>0</v>
      </c>
      <c r="I38" s="30">
        <f>ROUND(G38*H38,P4)</f>
        <v>0</v>
      </c>
      <c r="L38" s="31">
        <v>0</v>
      </c>
      <c r="M38" s="24">
        <f>ROUND(G38*L38,P4)</f>
        <v>0</v>
      </c>
      <c r="N38" s="25" t="s">
        <v>69</v>
      </c>
      <c r="O38" s="32">
        <f>M38*AA38</f>
        <v>0</v>
      </c>
      <c r="P38" s="1">
        <v>3</v>
      </c>
      <c r="AA38" s="1">
        <f>IF(P38=1,$O$3,IF(P38=2,$O$4,$O$5))</f>
        <v>0</v>
      </c>
    </row>
    <row r="39">
      <c r="A39" s="1" t="s">
        <v>72</v>
      </c>
      <c r="E39" s="27" t="s">
        <v>110</v>
      </c>
    </row>
    <row r="40">
      <c r="A40" s="1" t="s">
        <v>73</v>
      </c>
    </row>
    <row r="41" ht="178.5">
      <c r="A41" s="1" t="s">
        <v>74</v>
      </c>
      <c r="E41" s="33" t="s">
        <v>111</v>
      </c>
    </row>
    <row r="42">
      <c r="A42" s="1" t="s">
        <v>67</v>
      </c>
      <c r="B42" s="1">
        <v>9</v>
      </c>
      <c r="C42" s="26" t="s">
        <v>112</v>
      </c>
      <c r="D42" t="s">
        <v>69</v>
      </c>
      <c r="E42" s="27" t="s">
        <v>113</v>
      </c>
      <c r="F42" s="28" t="s">
        <v>71</v>
      </c>
      <c r="G42" s="29">
        <v>1</v>
      </c>
      <c r="H42" s="28">
        <v>0</v>
      </c>
      <c r="I42" s="30">
        <f>ROUND(G42*H42,P4)</f>
        <v>0</v>
      </c>
      <c r="L42" s="31">
        <v>0</v>
      </c>
      <c r="M42" s="24">
        <f>ROUND(G42*L42,P4)</f>
        <v>0</v>
      </c>
      <c r="N42" s="25" t="s">
        <v>69</v>
      </c>
      <c r="O42" s="32">
        <f>M42*AA42</f>
        <v>0</v>
      </c>
      <c r="P42" s="1">
        <v>3</v>
      </c>
      <c r="AA42" s="1">
        <f>IF(P42=1,$O$3,IF(P42=2,$O$4,$O$5))</f>
        <v>0</v>
      </c>
    </row>
    <row r="43">
      <c r="A43" s="1" t="s">
        <v>72</v>
      </c>
      <c r="E43" s="27" t="s">
        <v>113</v>
      </c>
    </row>
    <row r="44">
      <c r="A44" s="1" t="s">
        <v>73</v>
      </c>
    </row>
    <row r="45" ht="153">
      <c r="A45" s="1" t="s">
        <v>74</v>
      </c>
      <c r="E45" s="33" t="s">
        <v>114</v>
      </c>
    </row>
    <row r="46" ht="25.5">
      <c r="A46" s="1" t="s">
        <v>67</v>
      </c>
      <c r="B46" s="1">
        <v>10</v>
      </c>
      <c r="C46" s="26" t="s">
        <v>115</v>
      </c>
      <c r="D46" t="s">
        <v>69</v>
      </c>
      <c r="E46" s="27" t="s">
        <v>116</v>
      </c>
      <c r="F46" s="28" t="s">
        <v>71</v>
      </c>
      <c r="G46" s="29">
        <v>1</v>
      </c>
      <c r="H46" s="28">
        <v>0</v>
      </c>
      <c r="I46" s="30">
        <f>ROUND(G46*H46,P4)</f>
        <v>0</v>
      </c>
      <c r="L46" s="31">
        <v>0</v>
      </c>
      <c r="M46" s="24">
        <f>ROUND(G46*L46,P4)</f>
        <v>0</v>
      </c>
      <c r="N46" s="25" t="s">
        <v>69</v>
      </c>
      <c r="O46" s="32">
        <f>M46*AA46</f>
        <v>0</v>
      </c>
      <c r="P46" s="1">
        <v>3</v>
      </c>
      <c r="AA46" s="1">
        <f>IF(P46=1,$O$3,IF(P46=2,$O$4,$O$5))</f>
        <v>0</v>
      </c>
    </row>
    <row r="47" ht="25.5">
      <c r="A47" s="1" t="s">
        <v>72</v>
      </c>
      <c r="E47" s="27" t="s">
        <v>116</v>
      </c>
    </row>
    <row r="48">
      <c r="A48" s="1" t="s">
        <v>73</v>
      </c>
    </row>
    <row r="49" ht="89.25">
      <c r="A49" s="1" t="s">
        <v>74</v>
      </c>
      <c r="E49" s="33" t="s">
        <v>117</v>
      </c>
    </row>
    <row r="50">
      <c r="A50" s="1" t="s">
        <v>67</v>
      </c>
      <c r="B50" s="1">
        <v>11</v>
      </c>
      <c r="C50" s="26" t="s">
        <v>118</v>
      </c>
      <c r="D50" t="s">
        <v>69</v>
      </c>
      <c r="E50" s="27" t="s">
        <v>119</v>
      </c>
      <c r="F50" s="28" t="s">
        <v>71</v>
      </c>
      <c r="G50" s="29">
        <v>1</v>
      </c>
      <c r="H50" s="28">
        <v>0</v>
      </c>
      <c r="I50" s="30">
        <f>ROUND(G50*H50,P4)</f>
        <v>0</v>
      </c>
      <c r="L50" s="31">
        <v>0</v>
      </c>
      <c r="M50" s="24">
        <f>ROUND(G50*L50,P4)</f>
        <v>0</v>
      </c>
      <c r="N50" s="25" t="s">
        <v>69</v>
      </c>
      <c r="O50" s="32">
        <f>M50*AA50</f>
        <v>0</v>
      </c>
      <c r="P50" s="1">
        <v>3</v>
      </c>
      <c r="AA50" s="1">
        <f>IF(P50=1,$O$3,IF(P50=2,$O$4,$O$5))</f>
        <v>0</v>
      </c>
    </row>
    <row r="51">
      <c r="A51" s="1" t="s">
        <v>72</v>
      </c>
      <c r="E51" s="27" t="s">
        <v>119</v>
      </c>
    </row>
    <row r="52">
      <c r="A52" s="1" t="s">
        <v>73</v>
      </c>
    </row>
    <row r="53" ht="216.75">
      <c r="A53" s="1" t="s">
        <v>74</v>
      </c>
      <c r="E53" s="33" t="s">
        <v>120</v>
      </c>
    </row>
    <row r="54">
      <c r="A54" s="1" t="s">
        <v>64</v>
      </c>
      <c r="C54" s="22" t="s">
        <v>121</v>
      </c>
      <c r="E54" s="23" t="s">
        <v>122</v>
      </c>
      <c r="L54" s="24">
        <f>SUMIFS(L55:L74,A55:A74,"P")</f>
        <v>0</v>
      </c>
      <c r="M54" s="24">
        <f>SUMIFS(M55:M74,A55:A74,"P")</f>
        <v>0</v>
      </c>
      <c r="N54" s="25"/>
    </row>
    <row r="55">
      <c r="A55" s="1" t="s">
        <v>67</v>
      </c>
      <c r="B55" s="1">
        <v>12</v>
      </c>
      <c r="C55" s="26" t="s">
        <v>89</v>
      </c>
      <c r="D55" t="s">
        <v>69</v>
      </c>
      <c r="E55" s="27" t="s">
        <v>90</v>
      </c>
      <c r="F55" s="28" t="s">
        <v>71</v>
      </c>
      <c r="G55" s="29">
        <v>2</v>
      </c>
      <c r="H55" s="28">
        <v>0</v>
      </c>
      <c r="I55" s="30">
        <f>ROUND(G55*H55,P4)</f>
        <v>0</v>
      </c>
      <c r="L55" s="31">
        <v>0</v>
      </c>
      <c r="M55" s="24">
        <f>ROUND(G55*L55,P4)</f>
        <v>0</v>
      </c>
      <c r="N55" s="25" t="s">
        <v>69</v>
      </c>
      <c r="O55" s="32">
        <f>M55*AA55</f>
        <v>0</v>
      </c>
      <c r="P55" s="1">
        <v>3</v>
      </c>
      <c r="AA55" s="1">
        <f>IF(P55=1,$O$3,IF(P55=2,$O$4,$O$5))</f>
        <v>0</v>
      </c>
    </row>
    <row r="56">
      <c r="A56" s="1" t="s">
        <v>72</v>
      </c>
      <c r="E56" s="27" t="s">
        <v>90</v>
      </c>
    </row>
    <row r="57">
      <c r="A57" s="1" t="s">
        <v>73</v>
      </c>
    </row>
    <row r="58" ht="306">
      <c r="A58" s="1" t="s">
        <v>74</v>
      </c>
      <c r="E58" s="27" t="s">
        <v>123</v>
      </c>
    </row>
    <row r="59">
      <c r="A59" s="1" t="s">
        <v>67</v>
      </c>
      <c r="B59" s="1">
        <v>13</v>
      </c>
      <c r="C59" s="26" t="s">
        <v>92</v>
      </c>
      <c r="D59" t="s">
        <v>69</v>
      </c>
      <c r="E59" s="27" t="s">
        <v>93</v>
      </c>
      <c r="F59" s="28" t="s">
        <v>71</v>
      </c>
      <c r="G59" s="29">
        <v>2</v>
      </c>
      <c r="H59" s="28">
        <v>0</v>
      </c>
      <c r="I59" s="30">
        <f>ROUND(G59*H59,P4)</f>
        <v>0</v>
      </c>
      <c r="L59" s="31">
        <v>0</v>
      </c>
      <c r="M59" s="24">
        <f>ROUND(G59*L59,P4)</f>
        <v>0</v>
      </c>
      <c r="N59" s="25" t="s">
        <v>69</v>
      </c>
      <c r="O59" s="32">
        <f>M59*AA59</f>
        <v>0</v>
      </c>
      <c r="P59" s="1">
        <v>3</v>
      </c>
      <c r="AA59" s="1">
        <f>IF(P59=1,$O$3,IF(P59=2,$O$4,$O$5))</f>
        <v>0</v>
      </c>
    </row>
    <row r="60">
      <c r="A60" s="1" t="s">
        <v>72</v>
      </c>
      <c r="E60" s="27" t="s">
        <v>93</v>
      </c>
    </row>
    <row r="61">
      <c r="A61" s="1" t="s">
        <v>73</v>
      </c>
    </row>
    <row r="62" ht="165.75">
      <c r="A62" s="1" t="s">
        <v>74</v>
      </c>
      <c r="E62" s="33" t="s">
        <v>94</v>
      </c>
    </row>
    <row r="63">
      <c r="A63" s="1" t="s">
        <v>67</v>
      </c>
      <c r="B63" s="1">
        <v>14</v>
      </c>
      <c r="C63" s="26" t="s">
        <v>124</v>
      </c>
      <c r="D63" t="s">
        <v>69</v>
      </c>
      <c r="E63" s="27" t="s">
        <v>96</v>
      </c>
      <c r="F63" s="28" t="s">
        <v>71</v>
      </c>
      <c r="G63" s="29">
        <v>1</v>
      </c>
      <c r="H63" s="28">
        <v>0</v>
      </c>
      <c r="I63" s="30">
        <f>ROUND(G63*H63,P4)</f>
        <v>0</v>
      </c>
      <c r="L63" s="31">
        <v>0</v>
      </c>
      <c r="M63" s="24">
        <f>ROUND(G63*L63,P4)</f>
        <v>0</v>
      </c>
      <c r="N63" s="25" t="s">
        <v>69</v>
      </c>
      <c r="O63" s="32">
        <f>M63*AA63</f>
        <v>0</v>
      </c>
      <c r="P63" s="1">
        <v>3</v>
      </c>
      <c r="AA63" s="1">
        <f>IF(P63=1,$O$3,IF(P63=2,$O$4,$O$5))</f>
        <v>0</v>
      </c>
    </row>
    <row r="64">
      <c r="A64" s="1" t="s">
        <v>72</v>
      </c>
      <c r="E64" s="27" t="s">
        <v>96</v>
      </c>
    </row>
    <row r="65">
      <c r="A65" s="1" t="s">
        <v>73</v>
      </c>
    </row>
    <row r="66" ht="165.75">
      <c r="A66" s="1" t="s">
        <v>74</v>
      </c>
      <c r="E66" s="33" t="s">
        <v>97</v>
      </c>
    </row>
    <row r="67">
      <c r="A67" s="1" t="s">
        <v>67</v>
      </c>
      <c r="B67" s="1">
        <v>15</v>
      </c>
      <c r="C67" s="26" t="s">
        <v>103</v>
      </c>
      <c r="D67" t="s">
        <v>69</v>
      </c>
      <c r="E67" s="27" t="s">
        <v>104</v>
      </c>
      <c r="F67" s="28" t="s">
        <v>71</v>
      </c>
      <c r="G67" s="29">
        <v>1</v>
      </c>
      <c r="H67" s="28">
        <v>0</v>
      </c>
      <c r="I67" s="30">
        <f>ROUND(G67*H67,P4)</f>
        <v>0</v>
      </c>
      <c r="L67" s="31">
        <v>0</v>
      </c>
      <c r="M67" s="24">
        <f>ROUND(G67*L67,P4)</f>
        <v>0</v>
      </c>
      <c r="N67" s="25" t="s">
        <v>69</v>
      </c>
      <c r="O67" s="32">
        <f>M67*AA67</f>
        <v>0</v>
      </c>
      <c r="P67" s="1">
        <v>3</v>
      </c>
      <c r="AA67" s="1">
        <f>IF(P67=1,$O$3,IF(P67=2,$O$4,$O$5))</f>
        <v>0</v>
      </c>
    </row>
    <row r="68">
      <c r="A68" s="1" t="s">
        <v>72</v>
      </c>
      <c r="E68" s="27" t="s">
        <v>104</v>
      </c>
    </row>
    <row r="69">
      <c r="A69" s="1" t="s">
        <v>73</v>
      </c>
    </row>
    <row r="70" ht="165.75">
      <c r="A70" s="1" t="s">
        <v>74</v>
      </c>
      <c r="E70" s="33" t="s">
        <v>105</v>
      </c>
    </row>
    <row r="71" ht="25.5">
      <c r="A71" s="1" t="s">
        <v>67</v>
      </c>
      <c r="B71" s="1">
        <v>16</v>
      </c>
      <c r="C71" s="26" t="s">
        <v>115</v>
      </c>
      <c r="D71" t="s">
        <v>69</v>
      </c>
      <c r="E71" s="27" t="s">
        <v>116</v>
      </c>
      <c r="F71" s="28" t="s">
        <v>71</v>
      </c>
      <c r="G71" s="29">
        <v>1</v>
      </c>
      <c r="H71" s="28">
        <v>0</v>
      </c>
      <c r="I71" s="30">
        <f>ROUND(G71*H71,P4)</f>
        <v>0</v>
      </c>
      <c r="L71" s="31">
        <v>0</v>
      </c>
      <c r="M71" s="24">
        <f>ROUND(G71*L71,P4)</f>
        <v>0</v>
      </c>
      <c r="N71" s="25" t="s">
        <v>69</v>
      </c>
      <c r="O71" s="32">
        <f>M71*AA71</f>
        <v>0</v>
      </c>
      <c r="P71" s="1">
        <v>3</v>
      </c>
      <c r="AA71" s="1">
        <f>IF(P71=1,$O$3,IF(P71=2,$O$4,$O$5))</f>
        <v>0</v>
      </c>
    </row>
    <row r="72" ht="25.5">
      <c r="A72" s="1" t="s">
        <v>72</v>
      </c>
      <c r="E72" s="27" t="s">
        <v>116</v>
      </c>
    </row>
    <row r="73">
      <c r="A73" s="1" t="s">
        <v>73</v>
      </c>
    </row>
    <row r="74" ht="89.25">
      <c r="A74" s="1" t="s">
        <v>74</v>
      </c>
      <c r="E74" s="33" t="s">
        <v>117</v>
      </c>
    </row>
    <row r="75">
      <c r="A75" s="1" t="s">
        <v>64</v>
      </c>
      <c r="C75" s="22" t="s">
        <v>125</v>
      </c>
      <c r="E75" s="23" t="s">
        <v>126</v>
      </c>
      <c r="L75" s="24">
        <f>SUMIFS(L76:L79,A76:A79,"P")</f>
        <v>0</v>
      </c>
      <c r="M75" s="24">
        <f>SUMIFS(M76:M79,A76:A79,"P")</f>
        <v>0</v>
      </c>
      <c r="N75" s="25"/>
    </row>
    <row r="76">
      <c r="A76" s="1" t="s">
        <v>67</v>
      </c>
      <c r="B76" s="1">
        <v>18</v>
      </c>
      <c r="C76" s="26" t="s">
        <v>127</v>
      </c>
      <c r="D76" t="s">
        <v>69</v>
      </c>
      <c r="E76" s="27" t="s">
        <v>128</v>
      </c>
      <c r="F76" s="28" t="s">
        <v>129</v>
      </c>
      <c r="G76" s="29">
        <v>1</v>
      </c>
      <c r="H76" s="28">
        <v>0</v>
      </c>
      <c r="I76" s="30">
        <f>ROUND(G76*H76,P4)</f>
        <v>0</v>
      </c>
      <c r="L76" s="31">
        <v>0</v>
      </c>
      <c r="M76" s="24">
        <f>ROUND(G76*L76,P4)</f>
        <v>0</v>
      </c>
      <c r="N76" s="25" t="s">
        <v>69</v>
      </c>
      <c r="O76" s="32">
        <f>M76*AA76</f>
        <v>0</v>
      </c>
      <c r="P76" s="1">
        <v>3</v>
      </c>
      <c r="AA76" s="1">
        <f>IF(P76=1,$O$3,IF(P76=2,$O$4,$O$5))</f>
        <v>0</v>
      </c>
    </row>
    <row r="77">
      <c r="A77" s="1" t="s">
        <v>72</v>
      </c>
      <c r="E77" s="27" t="s">
        <v>128</v>
      </c>
    </row>
    <row r="78">
      <c r="A78" s="1" t="s">
        <v>73</v>
      </c>
    </row>
    <row r="79">
      <c r="A79" s="1" t="s">
        <v>74</v>
      </c>
      <c r="E79" s="27" t="s">
        <v>69</v>
      </c>
    </row>
    <row r="80">
      <c r="A80" s="1" t="s">
        <v>64</v>
      </c>
      <c r="C80" s="22" t="s">
        <v>130</v>
      </c>
      <c r="E80" s="23" t="s">
        <v>131</v>
      </c>
      <c r="L80" s="24">
        <f>SUMIFS(L81:L84,A81:A84,"P")</f>
        <v>0</v>
      </c>
      <c r="M80" s="24">
        <f>SUMIFS(M81:M84,A81:A84,"P")</f>
        <v>0</v>
      </c>
      <c r="N80" s="25"/>
    </row>
    <row r="81">
      <c r="A81" s="1" t="s">
        <v>67</v>
      </c>
      <c r="B81" s="1">
        <v>17</v>
      </c>
      <c r="C81" s="26" t="s">
        <v>132</v>
      </c>
      <c r="D81" t="s">
        <v>69</v>
      </c>
      <c r="E81" s="27" t="s">
        <v>133</v>
      </c>
      <c r="F81" s="28" t="s">
        <v>71</v>
      </c>
      <c r="G81" s="29">
        <v>2</v>
      </c>
      <c r="H81" s="28">
        <v>0</v>
      </c>
      <c r="I81" s="30">
        <f>ROUND(G81*H81,P4)</f>
        <v>0</v>
      </c>
      <c r="L81" s="31">
        <v>0</v>
      </c>
      <c r="M81" s="24">
        <f>ROUND(G81*L81,P4)</f>
        <v>0</v>
      </c>
      <c r="N81" s="25" t="s">
        <v>69</v>
      </c>
      <c r="O81" s="32">
        <f>M81*AA81</f>
        <v>0</v>
      </c>
      <c r="P81" s="1">
        <v>3</v>
      </c>
      <c r="AA81" s="1">
        <f>IF(P81=1,$O$3,IF(P81=2,$O$4,$O$5))</f>
        <v>0</v>
      </c>
    </row>
    <row r="82" ht="25.5">
      <c r="A82" s="1" t="s">
        <v>72</v>
      </c>
      <c r="E82" s="27" t="s">
        <v>134</v>
      </c>
    </row>
    <row r="83">
      <c r="A83" s="1" t="s">
        <v>73</v>
      </c>
    </row>
    <row r="84">
      <c r="A84" s="1" t="s">
        <v>74</v>
      </c>
      <c r="E84" s="27" t="s">
        <v>69</v>
      </c>
    </row>
  </sheetData>
  <sheetProtection sheet="1" objects="1" scenarios="1" spinCount="100000" saltValue="bim7CizW5YEl5y7sTBEETTJVmVepS/HEHnjaOO3tuzfoinBpe7RNo5Qwgelh3obY68XcwTy9S0wZSSmQCLViog==" hashValue="7nxQs7mEKNB0dV/YfAW7PyMEP5gQgwg79/HGDKUSG7sxjSub0BIq1rQ6RBm910ATzrydYGXkweRfIDuYi9jNJw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22</v>
      </c>
      <c r="M3" s="20">
        <f>Rekapitulace!C15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22</v>
      </c>
      <c r="D4" s="1"/>
      <c r="E4" s="17" t="s">
        <v>23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COUNTIFS(L8:L850,"=0",A8:A850,"P")+COUNTIFS(L8:L850,"",A8:A850,"P")+SUM(Q8:Q850)</f>
        <v>0</v>
      </c>
    </row>
    <row r="8">
      <c r="A8" s="1" t="s">
        <v>62</v>
      </c>
      <c r="C8" s="22" t="s">
        <v>135</v>
      </c>
      <c r="E8" s="23" t="s">
        <v>25</v>
      </c>
      <c r="L8" s="24">
        <f>L9+L118+L139+L176+L209+L286+L351+L500+L533+L558+L635+L700+L773+L806+L819+L824+L829</f>
        <v>0</v>
      </c>
      <c r="M8" s="24">
        <f>M9+M118+M139+M176+M209+M286+M351+M500+M533+M558+M635+M700+M773+M806+M819+M824+M829</f>
        <v>0</v>
      </c>
      <c r="N8" s="25"/>
    </row>
    <row r="9">
      <c r="A9" s="1" t="s">
        <v>64</v>
      </c>
      <c r="C9" s="22" t="s">
        <v>136</v>
      </c>
      <c r="E9" s="23" t="s">
        <v>137</v>
      </c>
      <c r="L9" s="24">
        <f>SUMIFS(L10:L117,A10:A117,"P")</f>
        <v>0</v>
      </c>
      <c r="M9" s="24">
        <f>SUMIFS(M10:M117,A10:A117,"P")</f>
        <v>0</v>
      </c>
      <c r="N9" s="25"/>
    </row>
    <row r="10">
      <c r="A10" s="1" t="s">
        <v>67</v>
      </c>
      <c r="B10" s="1">
        <v>156</v>
      </c>
      <c r="C10" s="26" t="s">
        <v>138</v>
      </c>
      <c r="D10" t="s">
        <v>69</v>
      </c>
      <c r="E10" s="27" t="s">
        <v>139</v>
      </c>
      <c r="F10" s="28" t="s">
        <v>65</v>
      </c>
      <c r="G10" s="29">
        <v>50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140</v>
      </c>
      <c r="O10" s="32">
        <f>M10*AA10</f>
        <v>0</v>
      </c>
      <c r="P10" s="1">
        <v>3</v>
      </c>
      <c r="AA10" s="1">
        <f>IF(P10=1,$O$3,IF(P10=2,$O$4,$O$5))</f>
        <v>0</v>
      </c>
    </row>
    <row r="11" ht="25.5">
      <c r="A11" s="1" t="s">
        <v>72</v>
      </c>
      <c r="E11" s="27" t="s">
        <v>141</v>
      </c>
    </row>
    <row r="12">
      <c r="A12" s="1" t="s">
        <v>73</v>
      </c>
    </row>
    <row r="13">
      <c r="A13" s="1" t="s">
        <v>74</v>
      </c>
      <c r="E13" s="27" t="s">
        <v>142</v>
      </c>
    </row>
    <row r="14" ht="25.5">
      <c r="A14" s="1" t="s">
        <v>67</v>
      </c>
      <c r="B14" s="1">
        <v>157</v>
      </c>
      <c r="C14" s="26" t="s">
        <v>143</v>
      </c>
      <c r="D14" t="s">
        <v>69</v>
      </c>
      <c r="E14" s="27" t="s">
        <v>144</v>
      </c>
      <c r="F14" s="28" t="s">
        <v>65</v>
      </c>
      <c r="G14" s="29">
        <v>50</v>
      </c>
      <c r="H14" s="28">
        <v>6.9999999999999994E-05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140</v>
      </c>
      <c r="O14" s="32">
        <f>M14*AA14</f>
        <v>0</v>
      </c>
      <c r="P14" s="1">
        <v>3</v>
      </c>
      <c r="AA14" s="1">
        <f>IF(P14=1,$O$3,IF(P14=2,$O$4,$O$5))</f>
        <v>0</v>
      </c>
    </row>
    <row r="15" ht="25.5">
      <c r="A15" s="1" t="s">
        <v>72</v>
      </c>
      <c r="E15" s="27" t="s">
        <v>144</v>
      </c>
    </row>
    <row r="16">
      <c r="A16" s="1" t="s">
        <v>73</v>
      </c>
    </row>
    <row r="17">
      <c r="A17" s="1" t="s">
        <v>74</v>
      </c>
      <c r="E17" s="27" t="s">
        <v>69</v>
      </c>
    </row>
    <row r="18">
      <c r="A18" s="1" t="s">
        <v>67</v>
      </c>
      <c r="B18" s="1">
        <v>158</v>
      </c>
      <c r="C18" s="26" t="s">
        <v>145</v>
      </c>
      <c r="D18" t="s">
        <v>69</v>
      </c>
      <c r="E18" s="27" t="s">
        <v>146</v>
      </c>
      <c r="F18" s="28" t="s">
        <v>71</v>
      </c>
      <c r="G18" s="29">
        <v>20</v>
      </c>
      <c r="H18" s="28">
        <v>0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140</v>
      </c>
      <c r="O18" s="32">
        <f>M18*AA18</f>
        <v>0</v>
      </c>
      <c r="P18" s="1">
        <v>3</v>
      </c>
      <c r="AA18" s="1">
        <f>IF(P18=1,$O$3,IF(P18=2,$O$4,$O$5))</f>
        <v>0</v>
      </c>
    </row>
    <row r="19" ht="25.5">
      <c r="A19" s="1" t="s">
        <v>72</v>
      </c>
      <c r="E19" s="27" t="s">
        <v>147</v>
      </c>
    </row>
    <row r="20">
      <c r="A20" s="1" t="s">
        <v>73</v>
      </c>
    </row>
    <row r="21">
      <c r="A21" s="1" t="s">
        <v>74</v>
      </c>
      <c r="E21" s="27" t="s">
        <v>69</v>
      </c>
    </row>
    <row r="22">
      <c r="A22" s="1" t="s">
        <v>67</v>
      </c>
      <c r="B22" s="1">
        <v>159</v>
      </c>
      <c r="C22" s="26" t="s">
        <v>148</v>
      </c>
      <c r="D22" t="s">
        <v>69</v>
      </c>
      <c r="E22" s="27" t="s">
        <v>149</v>
      </c>
      <c r="F22" s="28" t="s">
        <v>65</v>
      </c>
      <c r="G22" s="29">
        <v>120</v>
      </c>
      <c r="H22" s="28">
        <v>0</v>
      </c>
      <c r="I22" s="30">
        <f>ROUND(G22*H22,P4)</f>
        <v>0</v>
      </c>
      <c r="L22" s="31">
        <v>0</v>
      </c>
      <c r="M22" s="24">
        <f>ROUND(G22*L22,P4)</f>
        <v>0</v>
      </c>
      <c r="N22" s="25" t="s">
        <v>140</v>
      </c>
      <c r="O22" s="32">
        <f>M22*AA22</f>
        <v>0</v>
      </c>
      <c r="P22" s="1">
        <v>3</v>
      </c>
      <c r="AA22" s="1">
        <f>IF(P22=1,$O$3,IF(P22=2,$O$4,$O$5))</f>
        <v>0</v>
      </c>
    </row>
    <row r="23" ht="25.5">
      <c r="A23" s="1" t="s">
        <v>72</v>
      </c>
      <c r="E23" s="27" t="s">
        <v>150</v>
      </c>
    </row>
    <row r="24">
      <c r="A24" s="1" t="s">
        <v>73</v>
      </c>
    </row>
    <row r="25">
      <c r="A25" s="1" t="s">
        <v>74</v>
      </c>
      <c r="E25" s="27" t="s">
        <v>151</v>
      </c>
    </row>
    <row r="26">
      <c r="A26" s="1" t="s">
        <v>67</v>
      </c>
      <c r="B26" s="1">
        <v>160</v>
      </c>
      <c r="C26" s="26" t="s">
        <v>152</v>
      </c>
      <c r="D26" t="s">
        <v>69</v>
      </c>
      <c r="E26" s="27" t="s">
        <v>153</v>
      </c>
      <c r="F26" s="28" t="s">
        <v>65</v>
      </c>
      <c r="G26" s="29">
        <v>120</v>
      </c>
      <c r="H26" s="28">
        <v>0.0001</v>
      </c>
      <c r="I26" s="30">
        <f>ROUND(G26*H26,P4)</f>
        <v>0</v>
      </c>
      <c r="L26" s="31">
        <v>0</v>
      </c>
      <c r="M26" s="24">
        <f>ROUND(G26*L26,P4)</f>
        <v>0</v>
      </c>
      <c r="N26" s="25" t="s">
        <v>140</v>
      </c>
      <c r="O26" s="32">
        <f>M26*AA26</f>
        <v>0</v>
      </c>
      <c r="P26" s="1">
        <v>3</v>
      </c>
      <c r="AA26" s="1">
        <f>IF(P26=1,$O$3,IF(P26=2,$O$4,$O$5))</f>
        <v>0</v>
      </c>
    </row>
    <row r="27">
      <c r="A27" s="1" t="s">
        <v>72</v>
      </c>
      <c r="E27" s="27" t="s">
        <v>154</v>
      </c>
    </row>
    <row r="28">
      <c r="A28" s="1" t="s">
        <v>73</v>
      </c>
    </row>
    <row r="29">
      <c r="A29" s="1" t="s">
        <v>74</v>
      </c>
      <c r="E29" s="27" t="s">
        <v>69</v>
      </c>
    </row>
    <row r="30">
      <c r="A30" s="1" t="s">
        <v>67</v>
      </c>
      <c r="B30" s="1">
        <v>161</v>
      </c>
      <c r="C30" s="26" t="s">
        <v>155</v>
      </c>
      <c r="D30" t="s">
        <v>69</v>
      </c>
      <c r="E30" s="27" t="s">
        <v>156</v>
      </c>
      <c r="F30" s="28" t="s">
        <v>71</v>
      </c>
      <c r="G30" s="29">
        <v>20</v>
      </c>
      <c r="H30" s="28">
        <v>0</v>
      </c>
      <c r="I30" s="30">
        <f>ROUND(G30*H30,P4)</f>
        <v>0</v>
      </c>
      <c r="L30" s="31">
        <v>0</v>
      </c>
      <c r="M30" s="24">
        <f>ROUND(G30*L30,P4)</f>
        <v>0</v>
      </c>
      <c r="N30" s="25" t="s">
        <v>140</v>
      </c>
      <c r="O30" s="32">
        <f>M30*AA30</f>
        <v>0</v>
      </c>
      <c r="P30" s="1">
        <v>3</v>
      </c>
      <c r="AA30" s="1">
        <f>IF(P30=1,$O$3,IF(P30=2,$O$4,$O$5))</f>
        <v>0</v>
      </c>
    </row>
    <row r="31">
      <c r="A31" s="1" t="s">
        <v>72</v>
      </c>
      <c r="E31" s="27" t="s">
        <v>156</v>
      </c>
    </row>
    <row r="32">
      <c r="A32" s="1" t="s">
        <v>73</v>
      </c>
    </row>
    <row r="33">
      <c r="A33" s="1" t="s">
        <v>74</v>
      </c>
      <c r="E33" s="27" t="s">
        <v>69</v>
      </c>
    </row>
    <row r="34">
      <c r="A34" s="1" t="s">
        <v>67</v>
      </c>
      <c r="B34" s="1">
        <v>162</v>
      </c>
      <c r="C34" s="26" t="s">
        <v>157</v>
      </c>
      <c r="D34" t="s">
        <v>69</v>
      </c>
      <c r="E34" s="27" t="s">
        <v>158</v>
      </c>
      <c r="F34" s="28" t="s">
        <v>71</v>
      </c>
      <c r="G34" s="29">
        <v>20</v>
      </c>
      <c r="H34" s="28">
        <v>5.0000000000000002E-05</v>
      </c>
      <c r="I34" s="30">
        <f>ROUND(G34*H34,P4)</f>
        <v>0</v>
      </c>
      <c r="L34" s="31">
        <v>0</v>
      </c>
      <c r="M34" s="24">
        <f>ROUND(G34*L34,P4)</f>
        <v>0</v>
      </c>
      <c r="N34" s="25" t="s">
        <v>140</v>
      </c>
      <c r="O34" s="32">
        <f>M34*AA34</f>
        <v>0</v>
      </c>
      <c r="P34" s="1">
        <v>3</v>
      </c>
      <c r="AA34" s="1">
        <f>IF(P34=1,$O$3,IF(P34=2,$O$4,$O$5))</f>
        <v>0</v>
      </c>
    </row>
    <row r="35">
      <c r="A35" s="1" t="s">
        <v>72</v>
      </c>
      <c r="E35" s="27" t="s">
        <v>158</v>
      </c>
    </row>
    <row r="36">
      <c r="A36" s="1" t="s">
        <v>73</v>
      </c>
    </row>
    <row r="37">
      <c r="A37" s="1" t="s">
        <v>74</v>
      </c>
      <c r="E37" s="27" t="s">
        <v>69</v>
      </c>
    </row>
    <row r="38">
      <c r="A38" s="1" t="s">
        <v>67</v>
      </c>
      <c r="B38" s="1">
        <v>163</v>
      </c>
      <c r="C38" s="26" t="s">
        <v>159</v>
      </c>
      <c r="D38" t="s">
        <v>69</v>
      </c>
      <c r="E38" s="27" t="s">
        <v>160</v>
      </c>
      <c r="F38" s="28" t="s">
        <v>71</v>
      </c>
      <c r="G38" s="29">
        <v>12</v>
      </c>
      <c r="H38" s="28">
        <v>3.0000000000000001E-05</v>
      </c>
      <c r="I38" s="30">
        <f>ROUND(G38*H38,P4)</f>
        <v>0</v>
      </c>
      <c r="L38" s="31">
        <v>0</v>
      </c>
      <c r="M38" s="24">
        <f>ROUND(G38*L38,P4)</f>
        <v>0</v>
      </c>
      <c r="N38" s="25" t="s">
        <v>140</v>
      </c>
      <c r="O38" s="32">
        <f>M38*AA38</f>
        <v>0</v>
      </c>
      <c r="P38" s="1">
        <v>3</v>
      </c>
      <c r="AA38" s="1">
        <f>IF(P38=1,$O$3,IF(P38=2,$O$4,$O$5))</f>
        <v>0</v>
      </c>
    </row>
    <row r="39" ht="38.25">
      <c r="A39" s="1" t="s">
        <v>72</v>
      </c>
      <c r="E39" s="27" t="s">
        <v>161</v>
      </c>
    </row>
    <row r="40">
      <c r="A40" s="1" t="s">
        <v>73</v>
      </c>
    </row>
    <row r="41">
      <c r="A41" s="1" t="s">
        <v>74</v>
      </c>
      <c r="E41" s="27" t="s">
        <v>69</v>
      </c>
    </row>
    <row r="42">
      <c r="A42" s="1" t="s">
        <v>67</v>
      </c>
      <c r="B42" s="1">
        <v>164</v>
      </c>
      <c r="C42" s="26" t="s">
        <v>162</v>
      </c>
      <c r="D42" t="s">
        <v>69</v>
      </c>
      <c r="E42" s="27" t="s">
        <v>163</v>
      </c>
      <c r="F42" s="28" t="s">
        <v>65</v>
      </c>
      <c r="G42" s="29">
        <v>6</v>
      </c>
      <c r="H42" s="28">
        <v>0</v>
      </c>
      <c r="I42" s="30">
        <f>ROUND(G42*H42,P4)</f>
        <v>0</v>
      </c>
      <c r="L42" s="31">
        <v>0</v>
      </c>
      <c r="M42" s="24">
        <f>ROUND(G42*L42,P4)</f>
        <v>0</v>
      </c>
      <c r="N42" s="25" t="s">
        <v>140</v>
      </c>
      <c r="O42" s="32">
        <f>M42*AA42</f>
        <v>0</v>
      </c>
      <c r="P42" s="1">
        <v>3</v>
      </c>
      <c r="AA42" s="1">
        <f>IF(P42=1,$O$3,IF(P42=2,$O$4,$O$5))</f>
        <v>0</v>
      </c>
    </row>
    <row r="43">
      <c r="A43" s="1" t="s">
        <v>72</v>
      </c>
      <c r="E43" s="27" t="s">
        <v>163</v>
      </c>
    </row>
    <row r="44">
      <c r="A44" s="1" t="s">
        <v>73</v>
      </c>
    </row>
    <row r="45">
      <c r="A45" s="1" t="s">
        <v>74</v>
      </c>
      <c r="E45" s="27" t="s">
        <v>69</v>
      </c>
    </row>
    <row r="46">
      <c r="A46" s="1" t="s">
        <v>67</v>
      </c>
      <c r="B46" s="1">
        <v>165</v>
      </c>
      <c r="C46" s="26" t="s">
        <v>164</v>
      </c>
      <c r="D46" t="s">
        <v>69</v>
      </c>
      <c r="E46" s="27" t="s">
        <v>165</v>
      </c>
      <c r="F46" s="28" t="s">
        <v>65</v>
      </c>
      <c r="G46" s="29">
        <v>6</v>
      </c>
      <c r="H46" s="28">
        <v>0</v>
      </c>
      <c r="I46" s="30">
        <f>ROUND(G46*H46,P4)</f>
        <v>0</v>
      </c>
      <c r="L46" s="31">
        <v>0</v>
      </c>
      <c r="M46" s="24">
        <f>ROUND(G46*L46,P4)</f>
        <v>0</v>
      </c>
      <c r="N46" s="25" t="s">
        <v>69</v>
      </c>
      <c r="O46" s="32">
        <f>M46*AA46</f>
        <v>0</v>
      </c>
      <c r="P46" s="1">
        <v>3</v>
      </c>
      <c r="AA46" s="1">
        <f>IF(P46=1,$O$3,IF(P46=2,$O$4,$O$5))</f>
        <v>0</v>
      </c>
    </row>
    <row r="47">
      <c r="A47" s="1" t="s">
        <v>72</v>
      </c>
      <c r="E47" s="27" t="s">
        <v>165</v>
      </c>
    </row>
    <row r="48">
      <c r="A48" s="1" t="s">
        <v>73</v>
      </c>
    </row>
    <row r="49">
      <c r="A49" s="1" t="s">
        <v>74</v>
      </c>
      <c r="E49" s="27" t="s">
        <v>69</v>
      </c>
    </row>
    <row r="50" ht="25.5">
      <c r="A50" s="1" t="s">
        <v>67</v>
      </c>
      <c r="B50" s="1">
        <v>166</v>
      </c>
      <c r="C50" s="26" t="s">
        <v>166</v>
      </c>
      <c r="D50" t="s">
        <v>69</v>
      </c>
      <c r="E50" s="27" t="s">
        <v>167</v>
      </c>
      <c r="F50" s="28" t="s">
        <v>65</v>
      </c>
      <c r="G50" s="29">
        <v>40</v>
      </c>
      <c r="H50" s="28">
        <v>0</v>
      </c>
      <c r="I50" s="30">
        <f>ROUND(G50*H50,P4)</f>
        <v>0</v>
      </c>
      <c r="L50" s="31">
        <v>0</v>
      </c>
      <c r="M50" s="24">
        <f>ROUND(G50*L50,P4)</f>
        <v>0</v>
      </c>
      <c r="N50" s="25" t="s">
        <v>140</v>
      </c>
      <c r="O50" s="32">
        <f>M50*AA50</f>
        <v>0</v>
      </c>
      <c r="P50" s="1">
        <v>3</v>
      </c>
      <c r="AA50" s="1">
        <f>IF(P50=1,$O$3,IF(P50=2,$O$4,$O$5))</f>
        <v>0</v>
      </c>
    </row>
    <row r="51" ht="38.25">
      <c r="A51" s="1" t="s">
        <v>72</v>
      </c>
      <c r="E51" s="27" t="s">
        <v>168</v>
      </c>
    </row>
    <row r="52">
      <c r="A52" s="1" t="s">
        <v>73</v>
      </c>
    </row>
    <row r="53">
      <c r="A53" s="1" t="s">
        <v>74</v>
      </c>
      <c r="E53" s="27" t="s">
        <v>169</v>
      </c>
    </row>
    <row r="54" ht="25.5">
      <c r="A54" s="1" t="s">
        <v>67</v>
      </c>
      <c r="B54" s="1">
        <v>167</v>
      </c>
      <c r="C54" s="26" t="s">
        <v>170</v>
      </c>
      <c r="D54" t="s">
        <v>69</v>
      </c>
      <c r="E54" s="27" t="s">
        <v>171</v>
      </c>
      <c r="F54" s="28" t="s">
        <v>65</v>
      </c>
      <c r="G54" s="29">
        <v>40</v>
      </c>
      <c r="H54" s="28">
        <v>8.0000000000000007E-05</v>
      </c>
      <c r="I54" s="30">
        <f>ROUND(G54*H54,P4)</f>
        <v>0</v>
      </c>
      <c r="L54" s="31">
        <v>0</v>
      </c>
      <c r="M54" s="24">
        <f>ROUND(G54*L54,P4)</f>
        <v>0</v>
      </c>
      <c r="N54" s="25" t="s">
        <v>140</v>
      </c>
      <c r="O54" s="32">
        <f>M54*AA54</f>
        <v>0</v>
      </c>
      <c r="P54" s="1">
        <v>3</v>
      </c>
      <c r="AA54" s="1">
        <f>IF(P54=1,$O$3,IF(P54=2,$O$4,$O$5))</f>
        <v>0</v>
      </c>
    </row>
    <row r="55" ht="25.5">
      <c r="A55" s="1" t="s">
        <v>72</v>
      </c>
      <c r="E55" s="27" t="s">
        <v>172</v>
      </c>
    </row>
    <row r="56">
      <c r="A56" s="1" t="s">
        <v>73</v>
      </c>
    </row>
    <row r="57">
      <c r="A57" s="1" t="s">
        <v>74</v>
      </c>
      <c r="E57" s="27" t="s">
        <v>69</v>
      </c>
    </row>
    <row r="58">
      <c r="A58" s="1" t="s">
        <v>67</v>
      </c>
      <c r="B58" s="1">
        <v>168</v>
      </c>
      <c r="C58" s="26" t="s">
        <v>173</v>
      </c>
      <c r="D58" t="s">
        <v>69</v>
      </c>
      <c r="E58" s="27" t="s">
        <v>174</v>
      </c>
      <c r="F58" s="28" t="s">
        <v>71</v>
      </c>
      <c r="G58" s="29">
        <v>4</v>
      </c>
      <c r="H58" s="28">
        <v>0</v>
      </c>
      <c r="I58" s="30">
        <f>ROUND(G58*H58,P4)</f>
        <v>0</v>
      </c>
      <c r="L58" s="31">
        <v>0</v>
      </c>
      <c r="M58" s="24">
        <f>ROUND(G58*L58,P4)</f>
        <v>0</v>
      </c>
      <c r="N58" s="25" t="s">
        <v>140</v>
      </c>
      <c r="O58" s="32">
        <f>M58*AA58</f>
        <v>0</v>
      </c>
      <c r="P58" s="1">
        <v>3</v>
      </c>
      <c r="AA58" s="1">
        <f>IF(P58=1,$O$3,IF(P58=2,$O$4,$O$5))</f>
        <v>0</v>
      </c>
    </row>
    <row r="59">
      <c r="A59" s="1" t="s">
        <v>72</v>
      </c>
      <c r="E59" s="27" t="s">
        <v>175</v>
      </c>
    </row>
    <row r="60">
      <c r="A60" s="1" t="s">
        <v>73</v>
      </c>
    </row>
    <row r="61">
      <c r="A61" s="1" t="s">
        <v>74</v>
      </c>
      <c r="E61" s="27" t="s">
        <v>69</v>
      </c>
    </row>
    <row r="62">
      <c r="A62" s="1" t="s">
        <v>67</v>
      </c>
      <c r="B62" s="1">
        <v>169</v>
      </c>
      <c r="C62" s="26" t="s">
        <v>176</v>
      </c>
      <c r="D62" t="s">
        <v>69</v>
      </c>
      <c r="E62" s="27" t="s">
        <v>177</v>
      </c>
      <c r="F62" s="28" t="s">
        <v>65</v>
      </c>
      <c r="G62" s="29">
        <v>40</v>
      </c>
      <c r="H62" s="28">
        <v>0</v>
      </c>
      <c r="I62" s="30">
        <f>ROUND(G62*H62,P4)</f>
        <v>0</v>
      </c>
      <c r="L62" s="31">
        <v>0</v>
      </c>
      <c r="M62" s="24">
        <f>ROUND(G62*L62,P4)</f>
        <v>0</v>
      </c>
      <c r="N62" s="25" t="s">
        <v>140</v>
      </c>
      <c r="O62" s="32">
        <f>M62*AA62</f>
        <v>0</v>
      </c>
      <c r="P62" s="1">
        <v>3</v>
      </c>
      <c r="AA62" s="1">
        <f>IF(P62=1,$O$3,IF(P62=2,$O$4,$O$5))</f>
        <v>0</v>
      </c>
    </row>
    <row r="63" ht="25.5">
      <c r="A63" s="1" t="s">
        <v>72</v>
      </c>
      <c r="E63" s="27" t="s">
        <v>178</v>
      </c>
    </row>
    <row r="64">
      <c r="A64" s="1" t="s">
        <v>73</v>
      </c>
    </row>
    <row r="65">
      <c r="A65" s="1" t="s">
        <v>74</v>
      </c>
      <c r="E65" s="27" t="s">
        <v>69</v>
      </c>
    </row>
    <row r="66">
      <c r="A66" s="1" t="s">
        <v>67</v>
      </c>
      <c r="B66" s="1">
        <v>170</v>
      </c>
      <c r="C66" s="26" t="s">
        <v>179</v>
      </c>
      <c r="D66" t="s">
        <v>69</v>
      </c>
      <c r="E66" s="27" t="s">
        <v>180</v>
      </c>
      <c r="F66" s="28" t="s">
        <v>65</v>
      </c>
      <c r="G66" s="29">
        <v>40</v>
      </c>
      <c r="H66" s="28">
        <v>6.9999999999999994E-05</v>
      </c>
      <c r="I66" s="30">
        <f>ROUND(G66*H66,P4)</f>
        <v>0</v>
      </c>
      <c r="L66" s="31">
        <v>0</v>
      </c>
      <c r="M66" s="24">
        <f>ROUND(G66*L66,P4)</f>
        <v>0</v>
      </c>
      <c r="N66" s="25" t="s">
        <v>140</v>
      </c>
      <c r="O66" s="32">
        <f>M66*AA66</f>
        <v>0</v>
      </c>
      <c r="P66" s="1">
        <v>3</v>
      </c>
      <c r="AA66" s="1">
        <f>IF(P66=1,$O$3,IF(P66=2,$O$4,$O$5))</f>
        <v>0</v>
      </c>
    </row>
    <row r="67">
      <c r="A67" s="1" t="s">
        <v>72</v>
      </c>
      <c r="E67" s="27" t="s">
        <v>180</v>
      </c>
    </row>
    <row r="68">
      <c r="A68" s="1" t="s">
        <v>73</v>
      </c>
    </row>
    <row r="69">
      <c r="A69" s="1" t="s">
        <v>74</v>
      </c>
      <c r="E69" s="27" t="s">
        <v>69</v>
      </c>
    </row>
    <row r="70">
      <c r="A70" s="1" t="s">
        <v>67</v>
      </c>
      <c r="B70" s="1">
        <v>171</v>
      </c>
      <c r="C70" s="26" t="s">
        <v>181</v>
      </c>
      <c r="D70" t="s">
        <v>69</v>
      </c>
      <c r="E70" s="27" t="s">
        <v>182</v>
      </c>
      <c r="F70" s="28" t="s">
        <v>65</v>
      </c>
      <c r="G70" s="29">
        <v>20</v>
      </c>
      <c r="H70" s="28">
        <v>0</v>
      </c>
      <c r="I70" s="30">
        <f>ROUND(G70*H70,P4)</f>
        <v>0</v>
      </c>
      <c r="L70" s="31">
        <v>0</v>
      </c>
      <c r="M70" s="24">
        <f>ROUND(G70*L70,P4)</f>
        <v>0</v>
      </c>
      <c r="N70" s="25" t="s">
        <v>140</v>
      </c>
      <c r="O70" s="32">
        <f>M70*AA70</f>
        <v>0</v>
      </c>
      <c r="P70" s="1">
        <v>3</v>
      </c>
      <c r="AA70" s="1">
        <f>IF(P70=1,$O$3,IF(P70=2,$O$4,$O$5))</f>
        <v>0</v>
      </c>
    </row>
    <row r="71" ht="25.5">
      <c r="A71" s="1" t="s">
        <v>72</v>
      </c>
      <c r="E71" s="27" t="s">
        <v>183</v>
      </c>
    </row>
    <row r="72">
      <c r="A72" s="1" t="s">
        <v>73</v>
      </c>
    </row>
    <row r="73">
      <c r="A73" s="1" t="s">
        <v>74</v>
      </c>
      <c r="E73" s="27" t="s">
        <v>184</v>
      </c>
    </row>
    <row r="74">
      <c r="A74" s="1" t="s">
        <v>67</v>
      </c>
      <c r="B74" s="1">
        <v>172</v>
      </c>
      <c r="C74" s="26" t="s">
        <v>185</v>
      </c>
      <c r="D74" t="s">
        <v>69</v>
      </c>
      <c r="E74" s="27" t="s">
        <v>186</v>
      </c>
      <c r="F74" s="28" t="s">
        <v>65</v>
      </c>
      <c r="G74" s="29">
        <v>20</v>
      </c>
      <c r="H74" s="28">
        <v>0.00044000000000000002</v>
      </c>
      <c r="I74" s="30">
        <f>ROUND(G74*H74,P4)</f>
        <v>0</v>
      </c>
      <c r="L74" s="31">
        <v>0</v>
      </c>
      <c r="M74" s="24">
        <f>ROUND(G74*L74,P4)</f>
        <v>0</v>
      </c>
      <c r="N74" s="25" t="s">
        <v>140</v>
      </c>
      <c r="O74" s="32">
        <f>M74*AA74</f>
        <v>0</v>
      </c>
      <c r="P74" s="1">
        <v>3</v>
      </c>
      <c r="AA74" s="1">
        <f>IF(P74=1,$O$3,IF(P74=2,$O$4,$O$5))</f>
        <v>0</v>
      </c>
    </row>
    <row r="75" ht="25.5">
      <c r="A75" s="1" t="s">
        <v>72</v>
      </c>
      <c r="E75" s="27" t="s">
        <v>187</v>
      </c>
    </row>
    <row r="76">
      <c r="A76" s="1" t="s">
        <v>73</v>
      </c>
    </row>
    <row r="77">
      <c r="A77" s="1" t="s">
        <v>74</v>
      </c>
      <c r="E77" s="27" t="s">
        <v>69</v>
      </c>
    </row>
    <row r="78">
      <c r="A78" s="1" t="s">
        <v>67</v>
      </c>
      <c r="B78" s="1">
        <v>173</v>
      </c>
      <c r="C78" s="26" t="s">
        <v>188</v>
      </c>
      <c r="D78" t="s">
        <v>69</v>
      </c>
      <c r="E78" s="27" t="s">
        <v>189</v>
      </c>
      <c r="F78" s="28" t="s">
        <v>71</v>
      </c>
      <c r="G78" s="29">
        <v>4</v>
      </c>
      <c r="H78" s="28">
        <v>0</v>
      </c>
      <c r="I78" s="30">
        <f>ROUND(G78*H78,P4)</f>
        <v>0</v>
      </c>
      <c r="L78" s="31">
        <v>0</v>
      </c>
      <c r="M78" s="24">
        <f>ROUND(G78*L78,P4)</f>
        <v>0</v>
      </c>
      <c r="N78" s="25" t="s">
        <v>140</v>
      </c>
      <c r="O78" s="32">
        <f>M78*AA78</f>
        <v>0</v>
      </c>
      <c r="P78" s="1">
        <v>3</v>
      </c>
      <c r="AA78" s="1">
        <f>IF(P78=1,$O$3,IF(P78=2,$O$4,$O$5))</f>
        <v>0</v>
      </c>
    </row>
    <row r="79" ht="25.5">
      <c r="A79" s="1" t="s">
        <v>72</v>
      </c>
      <c r="E79" s="27" t="s">
        <v>190</v>
      </c>
    </row>
    <row r="80">
      <c r="A80" s="1" t="s">
        <v>73</v>
      </c>
    </row>
    <row r="81">
      <c r="A81" s="1" t="s">
        <v>74</v>
      </c>
      <c r="E81" s="27" t="s">
        <v>69</v>
      </c>
    </row>
    <row r="82">
      <c r="A82" s="1" t="s">
        <v>67</v>
      </c>
      <c r="B82" s="1">
        <v>174</v>
      </c>
      <c r="C82" s="26" t="s">
        <v>191</v>
      </c>
      <c r="D82" t="s">
        <v>69</v>
      </c>
      <c r="E82" s="27" t="s">
        <v>192</v>
      </c>
      <c r="F82" s="28" t="s">
        <v>65</v>
      </c>
      <c r="G82" s="29">
        <v>10</v>
      </c>
      <c r="H82" s="28">
        <v>0</v>
      </c>
      <c r="I82" s="30">
        <f>ROUND(G82*H82,P4)</f>
        <v>0</v>
      </c>
      <c r="L82" s="31">
        <v>0</v>
      </c>
      <c r="M82" s="24">
        <f>ROUND(G82*L82,P4)</f>
        <v>0</v>
      </c>
      <c r="N82" s="25" t="s">
        <v>140</v>
      </c>
      <c r="O82" s="32">
        <f>M82*AA82</f>
        <v>0</v>
      </c>
      <c r="P82" s="1">
        <v>3</v>
      </c>
      <c r="AA82" s="1">
        <f>IF(P82=1,$O$3,IF(P82=2,$O$4,$O$5))</f>
        <v>0</v>
      </c>
    </row>
    <row r="83" ht="25.5">
      <c r="A83" s="1" t="s">
        <v>72</v>
      </c>
      <c r="E83" s="27" t="s">
        <v>193</v>
      </c>
    </row>
    <row r="84">
      <c r="A84" s="1" t="s">
        <v>73</v>
      </c>
    </row>
    <row r="85">
      <c r="A85" s="1" t="s">
        <v>74</v>
      </c>
      <c r="E85" s="27" t="s">
        <v>194</v>
      </c>
    </row>
    <row r="86">
      <c r="A86" s="1" t="s">
        <v>67</v>
      </c>
      <c r="B86" s="1">
        <v>175</v>
      </c>
      <c r="C86" s="26" t="s">
        <v>195</v>
      </c>
      <c r="D86" t="s">
        <v>69</v>
      </c>
      <c r="E86" s="27" t="s">
        <v>196</v>
      </c>
      <c r="F86" s="28" t="s">
        <v>65</v>
      </c>
      <c r="G86" s="29">
        <v>10</v>
      </c>
      <c r="H86" s="28">
        <v>0.00016000000000000001</v>
      </c>
      <c r="I86" s="30">
        <f>ROUND(G86*H86,P4)</f>
        <v>0</v>
      </c>
      <c r="L86" s="31">
        <v>0</v>
      </c>
      <c r="M86" s="24">
        <f>ROUND(G86*L86,P4)</f>
        <v>0</v>
      </c>
      <c r="N86" s="25" t="s">
        <v>140</v>
      </c>
      <c r="O86" s="32">
        <f>M86*AA86</f>
        <v>0</v>
      </c>
      <c r="P86" s="1">
        <v>3</v>
      </c>
      <c r="AA86" s="1">
        <f>IF(P86=1,$O$3,IF(P86=2,$O$4,$O$5))</f>
        <v>0</v>
      </c>
    </row>
    <row r="87">
      <c r="A87" s="1" t="s">
        <v>72</v>
      </c>
      <c r="E87" s="27" t="s">
        <v>196</v>
      </c>
    </row>
    <row r="88">
      <c r="A88" s="1" t="s">
        <v>73</v>
      </c>
    </row>
    <row r="89">
      <c r="A89" s="1" t="s">
        <v>74</v>
      </c>
      <c r="E89" s="27" t="s">
        <v>69</v>
      </c>
    </row>
    <row r="90">
      <c r="A90" s="1" t="s">
        <v>67</v>
      </c>
      <c r="B90" s="1">
        <v>176</v>
      </c>
      <c r="C90" s="26" t="s">
        <v>197</v>
      </c>
      <c r="D90" t="s">
        <v>69</v>
      </c>
      <c r="E90" s="27" t="s">
        <v>198</v>
      </c>
      <c r="F90" s="28" t="s">
        <v>71</v>
      </c>
      <c r="G90" s="29">
        <v>2</v>
      </c>
      <c r="H90" s="28">
        <v>0</v>
      </c>
      <c r="I90" s="30">
        <f>ROUND(G90*H90,P4)</f>
        <v>0</v>
      </c>
      <c r="L90" s="31">
        <v>0</v>
      </c>
      <c r="M90" s="24">
        <f>ROUND(G90*L90,P4)</f>
        <v>0</v>
      </c>
      <c r="N90" s="25" t="s">
        <v>140</v>
      </c>
      <c r="O90" s="32">
        <f>M90*AA90</f>
        <v>0</v>
      </c>
      <c r="P90" s="1">
        <v>3</v>
      </c>
      <c r="AA90" s="1">
        <f>IF(P90=1,$O$3,IF(P90=2,$O$4,$O$5))</f>
        <v>0</v>
      </c>
    </row>
    <row r="91" ht="25.5">
      <c r="A91" s="1" t="s">
        <v>72</v>
      </c>
      <c r="E91" s="27" t="s">
        <v>199</v>
      </c>
    </row>
    <row r="92">
      <c r="A92" s="1" t="s">
        <v>73</v>
      </c>
    </row>
    <row r="93">
      <c r="A93" s="1" t="s">
        <v>74</v>
      </c>
      <c r="E93" s="27" t="s">
        <v>69</v>
      </c>
    </row>
    <row r="94">
      <c r="A94" s="1" t="s">
        <v>67</v>
      </c>
      <c r="B94" s="1">
        <v>177</v>
      </c>
      <c r="C94" s="26" t="s">
        <v>200</v>
      </c>
      <c r="D94" t="s">
        <v>69</v>
      </c>
      <c r="E94" s="27" t="s">
        <v>201</v>
      </c>
      <c r="F94" s="28" t="s">
        <v>65</v>
      </c>
      <c r="G94" s="29">
        <v>10</v>
      </c>
      <c r="H94" s="28">
        <v>0</v>
      </c>
      <c r="I94" s="30">
        <f>ROUND(G94*H94,P4)</f>
        <v>0</v>
      </c>
      <c r="L94" s="31">
        <v>0</v>
      </c>
      <c r="M94" s="24">
        <f>ROUND(G94*L94,P4)</f>
        <v>0</v>
      </c>
      <c r="N94" s="25" t="s">
        <v>140</v>
      </c>
      <c r="O94" s="32">
        <f>M94*AA94</f>
        <v>0</v>
      </c>
      <c r="P94" s="1">
        <v>3</v>
      </c>
      <c r="AA94" s="1">
        <f>IF(P94=1,$O$3,IF(P94=2,$O$4,$O$5))</f>
        <v>0</v>
      </c>
    </row>
    <row r="95" ht="25.5">
      <c r="A95" s="1" t="s">
        <v>72</v>
      </c>
      <c r="E95" s="27" t="s">
        <v>202</v>
      </c>
    </row>
    <row r="96">
      <c r="A96" s="1" t="s">
        <v>73</v>
      </c>
    </row>
    <row r="97">
      <c r="A97" s="1" t="s">
        <v>74</v>
      </c>
      <c r="E97" s="27" t="s">
        <v>203</v>
      </c>
    </row>
    <row r="98">
      <c r="A98" s="1" t="s">
        <v>67</v>
      </c>
      <c r="B98" s="1">
        <v>178</v>
      </c>
      <c r="C98" s="26" t="s">
        <v>204</v>
      </c>
      <c r="D98" t="s">
        <v>69</v>
      </c>
      <c r="E98" s="27" t="s">
        <v>205</v>
      </c>
      <c r="F98" s="28" t="s">
        <v>65</v>
      </c>
      <c r="G98" s="29">
        <v>10</v>
      </c>
      <c r="H98" s="28">
        <v>0.00021000000000000001</v>
      </c>
      <c r="I98" s="30">
        <f>ROUND(G98*H98,P4)</f>
        <v>0</v>
      </c>
      <c r="L98" s="31">
        <v>0</v>
      </c>
      <c r="M98" s="24">
        <f>ROUND(G98*L98,P4)</f>
        <v>0</v>
      </c>
      <c r="N98" s="25" t="s">
        <v>140</v>
      </c>
      <c r="O98" s="32">
        <f>M98*AA98</f>
        <v>0</v>
      </c>
      <c r="P98" s="1">
        <v>3</v>
      </c>
      <c r="AA98" s="1">
        <f>IF(P98=1,$O$3,IF(P98=2,$O$4,$O$5))</f>
        <v>0</v>
      </c>
    </row>
    <row r="99">
      <c r="A99" s="1" t="s">
        <v>72</v>
      </c>
      <c r="E99" s="27" t="s">
        <v>205</v>
      </c>
    </row>
    <row r="100">
      <c r="A100" s="1" t="s">
        <v>73</v>
      </c>
    </row>
    <row r="101">
      <c r="A101" s="1" t="s">
        <v>74</v>
      </c>
      <c r="E101" s="27" t="s">
        <v>69</v>
      </c>
    </row>
    <row r="102">
      <c r="A102" s="1" t="s">
        <v>67</v>
      </c>
      <c r="B102" s="1">
        <v>179</v>
      </c>
      <c r="C102" s="26" t="s">
        <v>188</v>
      </c>
      <c r="D102" t="s">
        <v>206</v>
      </c>
      <c r="E102" s="27" t="s">
        <v>189</v>
      </c>
      <c r="F102" s="28" t="s">
        <v>71</v>
      </c>
      <c r="G102" s="29">
        <v>2</v>
      </c>
      <c r="H102" s="28">
        <v>0</v>
      </c>
      <c r="I102" s="30">
        <f>ROUND(G102*H102,P4)</f>
        <v>0</v>
      </c>
      <c r="L102" s="31">
        <v>0</v>
      </c>
      <c r="M102" s="24">
        <f>ROUND(G102*L102,P4)</f>
        <v>0</v>
      </c>
      <c r="N102" s="25" t="s">
        <v>140</v>
      </c>
      <c r="O102" s="32">
        <f>M102*AA102</f>
        <v>0</v>
      </c>
      <c r="P102" s="1">
        <v>3</v>
      </c>
      <c r="AA102" s="1">
        <f>IF(P102=1,$O$3,IF(P102=2,$O$4,$O$5))</f>
        <v>0</v>
      </c>
    </row>
    <row r="103" ht="25.5">
      <c r="A103" s="1" t="s">
        <v>72</v>
      </c>
      <c r="E103" s="27" t="s">
        <v>190</v>
      </c>
    </row>
    <row r="104">
      <c r="A104" s="1" t="s">
        <v>73</v>
      </c>
    </row>
    <row r="105">
      <c r="A105" s="1" t="s">
        <v>74</v>
      </c>
      <c r="E105" s="27" t="s">
        <v>69</v>
      </c>
    </row>
    <row r="106">
      <c r="A106" s="1" t="s">
        <v>67</v>
      </c>
      <c r="B106" s="1">
        <v>180</v>
      </c>
      <c r="C106" s="26" t="s">
        <v>207</v>
      </c>
      <c r="D106" t="s">
        <v>69</v>
      </c>
      <c r="E106" s="27" t="s">
        <v>208</v>
      </c>
      <c r="F106" s="28" t="s">
        <v>65</v>
      </c>
      <c r="G106" s="29">
        <v>10</v>
      </c>
      <c r="H106" s="28">
        <v>0</v>
      </c>
      <c r="I106" s="30">
        <f>ROUND(G106*H106,P4)</f>
        <v>0</v>
      </c>
      <c r="L106" s="31">
        <v>0</v>
      </c>
      <c r="M106" s="24">
        <f>ROUND(G106*L106,P4)</f>
        <v>0</v>
      </c>
      <c r="N106" s="25" t="s">
        <v>140</v>
      </c>
      <c r="O106" s="32">
        <f>M106*AA106</f>
        <v>0</v>
      </c>
      <c r="P106" s="1">
        <v>3</v>
      </c>
      <c r="AA106" s="1">
        <f>IF(P106=1,$O$3,IF(P106=2,$O$4,$O$5))</f>
        <v>0</v>
      </c>
    </row>
    <row r="107" ht="25.5">
      <c r="A107" s="1" t="s">
        <v>72</v>
      </c>
      <c r="E107" s="27" t="s">
        <v>209</v>
      </c>
    </row>
    <row r="108">
      <c r="A108" s="1" t="s">
        <v>73</v>
      </c>
    </row>
    <row r="109" ht="38.25">
      <c r="A109" s="1" t="s">
        <v>74</v>
      </c>
      <c r="E109" s="27" t="s">
        <v>210</v>
      </c>
    </row>
    <row r="110">
      <c r="A110" s="1" t="s">
        <v>67</v>
      </c>
      <c r="B110" s="1">
        <v>181</v>
      </c>
      <c r="C110" s="26" t="s">
        <v>211</v>
      </c>
      <c r="D110" t="s">
        <v>69</v>
      </c>
      <c r="E110" s="27" t="s">
        <v>212</v>
      </c>
      <c r="F110" s="28" t="s">
        <v>65</v>
      </c>
      <c r="G110" s="29">
        <v>10</v>
      </c>
      <c r="H110" s="28">
        <v>0.00038999999999999999</v>
      </c>
      <c r="I110" s="30">
        <f>ROUND(G110*H110,P4)</f>
        <v>0</v>
      </c>
      <c r="L110" s="31">
        <v>0</v>
      </c>
      <c r="M110" s="24">
        <f>ROUND(G110*L110,P4)</f>
        <v>0</v>
      </c>
      <c r="N110" s="25" t="s">
        <v>140</v>
      </c>
      <c r="O110" s="32">
        <f>M110*AA110</f>
        <v>0</v>
      </c>
      <c r="P110" s="1">
        <v>3</v>
      </c>
      <c r="AA110" s="1">
        <f>IF(P110=1,$O$3,IF(P110=2,$O$4,$O$5))</f>
        <v>0</v>
      </c>
    </row>
    <row r="111">
      <c r="A111" s="1" t="s">
        <v>72</v>
      </c>
      <c r="E111" s="27" t="s">
        <v>212</v>
      </c>
    </row>
    <row r="112">
      <c r="A112" s="1" t="s">
        <v>73</v>
      </c>
    </row>
    <row r="113">
      <c r="A113" s="1" t="s">
        <v>74</v>
      </c>
      <c r="E113" s="27" t="s">
        <v>69</v>
      </c>
    </row>
    <row r="114">
      <c r="A114" s="1" t="s">
        <v>67</v>
      </c>
      <c r="B114" s="1">
        <v>182</v>
      </c>
      <c r="C114" s="26" t="s">
        <v>213</v>
      </c>
      <c r="D114" t="s">
        <v>69</v>
      </c>
      <c r="E114" s="27" t="s">
        <v>214</v>
      </c>
      <c r="F114" s="28" t="s">
        <v>71</v>
      </c>
      <c r="G114" s="29">
        <v>2</v>
      </c>
      <c r="H114" s="28">
        <v>0</v>
      </c>
      <c r="I114" s="30">
        <f>ROUND(G114*H114,P4)</f>
        <v>0</v>
      </c>
      <c r="L114" s="31">
        <v>0</v>
      </c>
      <c r="M114" s="24">
        <f>ROUND(G114*L114,P4)</f>
        <v>0</v>
      </c>
      <c r="N114" s="25" t="s">
        <v>140</v>
      </c>
      <c r="O114" s="32">
        <f>M114*AA114</f>
        <v>0</v>
      </c>
      <c r="P114" s="1">
        <v>3</v>
      </c>
      <c r="AA114" s="1">
        <f>IF(P114=1,$O$3,IF(P114=2,$O$4,$O$5))</f>
        <v>0</v>
      </c>
    </row>
    <row r="115" ht="25.5">
      <c r="A115" s="1" t="s">
        <v>72</v>
      </c>
      <c r="E115" s="27" t="s">
        <v>215</v>
      </c>
    </row>
    <row r="116">
      <c r="A116" s="1" t="s">
        <v>73</v>
      </c>
    </row>
    <row r="117">
      <c r="A117" s="1" t="s">
        <v>74</v>
      </c>
      <c r="E117" s="27" t="s">
        <v>69</v>
      </c>
    </row>
    <row r="118">
      <c r="A118" s="1" t="s">
        <v>64</v>
      </c>
      <c r="C118" s="22" t="s">
        <v>216</v>
      </c>
      <c r="E118" s="23" t="s">
        <v>217</v>
      </c>
      <c r="L118" s="24">
        <f>SUMIFS(L119:L138,A119:A138,"P")</f>
        <v>0</v>
      </c>
      <c r="M118" s="24">
        <f>SUMIFS(M119:M138,A119:A138,"P")</f>
        <v>0</v>
      </c>
      <c r="N118" s="25"/>
    </row>
    <row r="119">
      <c r="A119" s="1" t="s">
        <v>67</v>
      </c>
      <c r="B119" s="1">
        <v>183</v>
      </c>
      <c r="C119" s="26" t="s">
        <v>218</v>
      </c>
      <c r="D119" t="s">
        <v>69</v>
      </c>
      <c r="E119" s="27" t="s">
        <v>219</v>
      </c>
      <c r="F119" s="28" t="s">
        <v>71</v>
      </c>
      <c r="G119" s="29">
        <v>3</v>
      </c>
      <c r="H119" s="28">
        <v>0</v>
      </c>
      <c r="I119" s="30">
        <f>ROUND(G119*H119,P4)</f>
        <v>0</v>
      </c>
      <c r="L119" s="31">
        <v>0</v>
      </c>
      <c r="M119" s="24">
        <f>ROUND(G119*L119,P4)</f>
        <v>0</v>
      </c>
      <c r="N119" s="25" t="s">
        <v>140</v>
      </c>
      <c r="O119" s="32">
        <f>M119*AA119</f>
        <v>0</v>
      </c>
      <c r="P119" s="1">
        <v>3</v>
      </c>
      <c r="AA119" s="1">
        <f>IF(P119=1,$O$3,IF(P119=2,$O$4,$O$5))</f>
        <v>0</v>
      </c>
    </row>
    <row r="120">
      <c r="A120" s="1" t="s">
        <v>72</v>
      </c>
      <c r="E120" s="27" t="s">
        <v>220</v>
      </c>
    </row>
    <row r="121">
      <c r="A121" s="1" t="s">
        <v>73</v>
      </c>
    </row>
    <row r="122">
      <c r="A122" s="1" t="s">
        <v>74</v>
      </c>
      <c r="E122" s="27" t="s">
        <v>69</v>
      </c>
    </row>
    <row r="123">
      <c r="A123" s="1" t="s">
        <v>67</v>
      </c>
      <c r="B123" s="1">
        <v>184</v>
      </c>
      <c r="C123" s="26" t="s">
        <v>221</v>
      </c>
      <c r="D123" t="s">
        <v>69</v>
      </c>
      <c r="E123" s="27" t="s">
        <v>222</v>
      </c>
      <c r="F123" s="28" t="s">
        <v>71</v>
      </c>
      <c r="G123" s="29">
        <v>3</v>
      </c>
      <c r="H123" s="28">
        <v>0</v>
      </c>
      <c r="I123" s="30">
        <f>ROUND(G123*H123,P4)</f>
        <v>0</v>
      </c>
      <c r="L123" s="31">
        <v>0</v>
      </c>
      <c r="M123" s="24">
        <f>ROUND(G123*L123,P4)</f>
        <v>0</v>
      </c>
      <c r="N123" s="25" t="s">
        <v>69</v>
      </c>
      <c r="O123" s="32">
        <f>M123*AA123</f>
        <v>0</v>
      </c>
      <c r="P123" s="1">
        <v>3</v>
      </c>
      <c r="AA123" s="1">
        <f>IF(P123=1,$O$3,IF(P123=2,$O$4,$O$5))</f>
        <v>0</v>
      </c>
    </row>
    <row r="124">
      <c r="A124" s="1" t="s">
        <v>72</v>
      </c>
      <c r="E124" s="27" t="s">
        <v>220</v>
      </c>
    </row>
    <row r="125">
      <c r="A125" s="1" t="s">
        <v>73</v>
      </c>
    </row>
    <row r="126">
      <c r="A126" s="1" t="s">
        <v>74</v>
      </c>
      <c r="E126" s="27" t="s">
        <v>69</v>
      </c>
    </row>
    <row r="127">
      <c r="A127" s="1" t="s">
        <v>67</v>
      </c>
      <c r="B127" s="1">
        <v>185</v>
      </c>
      <c r="C127" s="26" t="s">
        <v>223</v>
      </c>
      <c r="D127" t="s">
        <v>69</v>
      </c>
      <c r="E127" s="27" t="s">
        <v>224</v>
      </c>
      <c r="F127" s="28" t="s">
        <v>71</v>
      </c>
      <c r="G127" s="29">
        <v>3</v>
      </c>
      <c r="H127" s="28">
        <v>0</v>
      </c>
      <c r="I127" s="30">
        <f>ROUND(G127*H127,P4)</f>
        <v>0</v>
      </c>
      <c r="L127" s="31">
        <v>0</v>
      </c>
      <c r="M127" s="24">
        <f>ROUND(G127*L127,P4)</f>
        <v>0</v>
      </c>
      <c r="N127" s="25" t="s">
        <v>69</v>
      </c>
      <c r="O127" s="32">
        <f>M127*AA127</f>
        <v>0</v>
      </c>
      <c r="P127" s="1">
        <v>3</v>
      </c>
      <c r="AA127" s="1">
        <f>IF(P127=1,$O$3,IF(P127=2,$O$4,$O$5))</f>
        <v>0</v>
      </c>
    </row>
    <row r="128">
      <c r="A128" s="1" t="s">
        <v>72</v>
      </c>
      <c r="E128" s="27" t="s">
        <v>225</v>
      </c>
    </row>
    <row r="129">
      <c r="A129" s="1" t="s">
        <v>73</v>
      </c>
    </row>
    <row r="130">
      <c r="A130" s="1" t="s">
        <v>74</v>
      </c>
      <c r="E130" s="27" t="s">
        <v>69</v>
      </c>
    </row>
    <row r="131">
      <c r="A131" s="1" t="s">
        <v>67</v>
      </c>
      <c r="B131" s="1">
        <v>186</v>
      </c>
      <c r="C131" s="26" t="s">
        <v>226</v>
      </c>
      <c r="D131" t="s">
        <v>69</v>
      </c>
      <c r="E131" s="27" t="s">
        <v>227</v>
      </c>
      <c r="F131" s="28" t="s">
        <v>71</v>
      </c>
      <c r="G131" s="29">
        <v>1</v>
      </c>
      <c r="H131" s="28">
        <v>0</v>
      </c>
      <c r="I131" s="30">
        <f>ROUND(G131*H131,P4)</f>
        <v>0</v>
      </c>
      <c r="L131" s="31">
        <v>0</v>
      </c>
      <c r="M131" s="24">
        <f>ROUND(G131*L131,P4)</f>
        <v>0</v>
      </c>
      <c r="N131" s="25" t="s">
        <v>140</v>
      </c>
      <c r="O131" s="32">
        <f>M131*AA131</f>
        <v>0</v>
      </c>
      <c r="P131" s="1">
        <v>3</v>
      </c>
      <c r="AA131" s="1">
        <f>IF(P131=1,$O$3,IF(P131=2,$O$4,$O$5))</f>
        <v>0</v>
      </c>
    </row>
    <row r="132" ht="25.5">
      <c r="A132" s="1" t="s">
        <v>72</v>
      </c>
      <c r="E132" s="27" t="s">
        <v>228</v>
      </c>
    </row>
    <row r="133">
      <c r="A133" s="1" t="s">
        <v>73</v>
      </c>
    </row>
    <row r="134">
      <c r="A134" s="1" t="s">
        <v>74</v>
      </c>
      <c r="E134" s="27" t="s">
        <v>69</v>
      </c>
    </row>
    <row r="135">
      <c r="A135" s="1" t="s">
        <v>67</v>
      </c>
      <c r="B135" s="1">
        <v>187</v>
      </c>
      <c r="C135" s="26" t="s">
        <v>229</v>
      </c>
      <c r="D135" t="s">
        <v>69</v>
      </c>
      <c r="E135" s="27" t="s">
        <v>230</v>
      </c>
      <c r="F135" s="28" t="s">
        <v>71</v>
      </c>
      <c r="G135" s="29">
        <v>1</v>
      </c>
      <c r="H135" s="28">
        <v>0</v>
      </c>
      <c r="I135" s="30">
        <f>ROUND(G135*H135,P4)</f>
        <v>0</v>
      </c>
      <c r="L135" s="31">
        <v>0</v>
      </c>
      <c r="M135" s="24">
        <f>ROUND(G135*L135,P4)</f>
        <v>0</v>
      </c>
      <c r="N135" s="25" t="s">
        <v>69</v>
      </c>
      <c r="O135" s="32">
        <f>M135*AA135</f>
        <v>0</v>
      </c>
      <c r="P135" s="1">
        <v>3</v>
      </c>
      <c r="AA135" s="1">
        <f>IF(P135=1,$O$3,IF(P135=2,$O$4,$O$5))</f>
        <v>0</v>
      </c>
    </row>
    <row r="136">
      <c r="A136" s="1" t="s">
        <v>72</v>
      </c>
      <c r="E136" s="27" t="s">
        <v>230</v>
      </c>
    </row>
    <row r="137">
      <c r="A137" s="1" t="s">
        <v>73</v>
      </c>
    </row>
    <row r="138">
      <c r="A138" s="1" t="s">
        <v>74</v>
      </c>
      <c r="E138" s="27" t="s">
        <v>69</v>
      </c>
    </row>
    <row r="139">
      <c r="A139" s="1" t="s">
        <v>64</v>
      </c>
      <c r="C139" s="22" t="s">
        <v>231</v>
      </c>
      <c r="E139" s="23" t="s">
        <v>232</v>
      </c>
      <c r="L139" s="24">
        <f>SUMIFS(L140:L175,A140:A175,"P")</f>
        <v>0</v>
      </c>
      <c r="M139" s="24">
        <f>SUMIFS(M140:M175,A140:A175,"P")</f>
        <v>0</v>
      </c>
      <c r="N139" s="25"/>
    </row>
    <row r="140" ht="25.5">
      <c r="A140" s="1" t="s">
        <v>67</v>
      </c>
      <c r="B140" s="1">
        <v>188</v>
      </c>
      <c r="C140" s="26" t="s">
        <v>233</v>
      </c>
      <c r="D140" t="s">
        <v>69</v>
      </c>
      <c r="E140" s="27" t="s">
        <v>234</v>
      </c>
      <c r="F140" s="28" t="s">
        <v>71</v>
      </c>
      <c r="G140" s="29">
        <v>4</v>
      </c>
      <c r="H140" s="28">
        <v>0</v>
      </c>
      <c r="I140" s="30">
        <f>ROUND(G140*H140,P4)</f>
        <v>0</v>
      </c>
      <c r="L140" s="31">
        <v>0</v>
      </c>
      <c r="M140" s="24">
        <f>ROUND(G140*L140,P4)</f>
        <v>0</v>
      </c>
      <c r="N140" s="25" t="s">
        <v>140</v>
      </c>
      <c r="O140" s="32">
        <f>M140*AA140</f>
        <v>0</v>
      </c>
      <c r="P140" s="1">
        <v>3</v>
      </c>
      <c r="AA140" s="1">
        <f>IF(P140=1,$O$3,IF(P140=2,$O$4,$O$5))</f>
        <v>0</v>
      </c>
    </row>
    <row r="141" ht="25.5">
      <c r="A141" s="1" t="s">
        <v>72</v>
      </c>
      <c r="E141" s="27" t="s">
        <v>235</v>
      </c>
    </row>
    <row r="142">
      <c r="A142" s="1" t="s">
        <v>73</v>
      </c>
    </row>
    <row r="143">
      <c r="A143" s="1" t="s">
        <v>74</v>
      </c>
      <c r="E143" s="27" t="s">
        <v>69</v>
      </c>
    </row>
    <row r="144">
      <c r="A144" s="1" t="s">
        <v>67</v>
      </c>
      <c r="B144" s="1">
        <v>189</v>
      </c>
      <c r="C144" s="26" t="s">
        <v>236</v>
      </c>
      <c r="D144" t="s">
        <v>69</v>
      </c>
      <c r="E144" s="27" t="s">
        <v>237</v>
      </c>
      <c r="F144" s="28" t="s">
        <v>71</v>
      </c>
      <c r="G144" s="29">
        <v>4</v>
      </c>
      <c r="H144" s="28">
        <v>0.00016000000000000001</v>
      </c>
      <c r="I144" s="30">
        <f>ROUND(G144*H144,P4)</f>
        <v>0</v>
      </c>
      <c r="L144" s="31">
        <v>0</v>
      </c>
      <c r="M144" s="24">
        <f>ROUND(G144*L144,P4)</f>
        <v>0</v>
      </c>
      <c r="N144" s="25" t="s">
        <v>140</v>
      </c>
      <c r="O144" s="32">
        <f>M144*AA144</f>
        <v>0</v>
      </c>
      <c r="P144" s="1">
        <v>3</v>
      </c>
      <c r="AA144" s="1">
        <f>IF(P144=1,$O$3,IF(P144=2,$O$4,$O$5))</f>
        <v>0</v>
      </c>
    </row>
    <row r="145">
      <c r="A145" s="1" t="s">
        <v>72</v>
      </c>
      <c r="E145" s="27" t="s">
        <v>237</v>
      </c>
    </row>
    <row r="146">
      <c r="A146" s="1" t="s">
        <v>73</v>
      </c>
    </row>
    <row r="147">
      <c r="A147" s="1" t="s">
        <v>74</v>
      </c>
      <c r="E147" s="27" t="s">
        <v>69</v>
      </c>
    </row>
    <row r="148">
      <c r="A148" s="1" t="s">
        <v>67</v>
      </c>
      <c r="B148" s="1">
        <v>190</v>
      </c>
      <c r="C148" s="26" t="s">
        <v>238</v>
      </c>
      <c r="D148" t="s">
        <v>69</v>
      </c>
      <c r="E148" s="27" t="s">
        <v>239</v>
      </c>
      <c r="F148" s="28" t="s">
        <v>65</v>
      </c>
      <c r="G148" s="29">
        <v>100</v>
      </c>
      <c r="H148" s="28">
        <v>0</v>
      </c>
      <c r="I148" s="30">
        <f>ROUND(G148*H148,P4)</f>
        <v>0</v>
      </c>
      <c r="L148" s="31">
        <v>0</v>
      </c>
      <c r="M148" s="24">
        <f>ROUND(G148*L148,P4)</f>
        <v>0</v>
      </c>
      <c r="N148" s="25" t="s">
        <v>140</v>
      </c>
      <c r="O148" s="32">
        <f>M148*AA148</f>
        <v>0</v>
      </c>
      <c r="P148" s="1">
        <v>3</v>
      </c>
      <c r="AA148" s="1">
        <f>IF(P148=1,$O$3,IF(P148=2,$O$4,$O$5))</f>
        <v>0</v>
      </c>
    </row>
    <row r="149" ht="25.5">
      <c r="A149" s="1" t="s">
        <v>72</v>
      </c>
      <c r="E149" s="27" t="s">
        <v>240</v>
      </c>
    </row>
    <row r="150">
      <c r="A150" s="1" t="s">
        <v>73</v>
      </c>
    </row>
    <row r="151">
      <c r="A151" s="1" t="s">
        <v>74</v>
      </c>
      <c r="E151" s="27" t="s">
        <v>241</v>
      </c>
    </row>
    <row r="152">
      <c r="A152" s="1" t="s">
        <v>67</v>
      </c>
      <c r="B152" s="1">
        <v>191</v>
      </c>
      <c r="C152" s="26" t="s">
        <v>242</v>
      </c>
      <c r="D152" t="s">
        <v>69</v>
      </c>
      <c r="E152" s="27" t="s">
        <v>243</v>
      </c>
      <c r="F152" s="28" t="s">
        <v>71</v>
      </c>
      <c r="G152" s="29">
        <v>8</v>
      </c>
      <c r="H152" s="28">
        <v>0</v>
      </c>
      <c r="I152" s="30">
        <f>ROUND(G152*H152,P4)</f>
        <v>0</v>
      </c>
      <c r="L152" s="31">
        <v>0</v>
      </c>
      <c r="M152" s="24">
        <f>ROUND(G152*L152,P4)</f>
        <v>0</v>
      </c>
      <c r="N152" s="25" t="s">
        <v>140</v>
      </c>
      <c r="O152" s="32">
        <f>M152*AA152</f>
        <v>0</v>
      </c>
      <c r="P152" s="1">
        <v>3</v>
      </c>
      <c r="AA152" s="1">
        <f>IF(P152=1,$O$3,IF(P152=2,$O$4,$O$5))</f>
        <v>0</v>
      </c>
    </row>
    <row r="153" ht="25.5">
      <c r="A153" s="1" t="s">
        <v>72</v>
      </c>
      <c r="E153" s="27" t="s">
        <v>244</v>
      </c>
    </row>
    <row r="154">
      <c r="A154" s="1" t="s">
        <v>73</v>
      </c>
    </row>
    <row r="155">
      <c r="A155" s="1" t="s">
        <v>74</v>
      </c>
      <c r="E155" s="27" t="s">
        <v>69</v>
      </c>
    </row>
    <row r="156">
      <c r="A156" s="1" t="s">
        <v>67</v>
      </c>
      <c r="B156" s="1">
        <v>192</v>
      </c>
      <c r="C156" s="26" t="s">
        <v>245</v>
      </c>
      <c r="D156" t="s">
        <v>69</v>
      </c>
      <c r="E156" s="27" t="s">
        <v>246</v>
      </c>
      <c r="F156" s="28" t="s">
        <v>65</v>
      </c>
      <c r="G156" s="29">
        <v>100</v>
      </c>
      <c r="H156" s="28">
        <v>0.00012</v>
      </c>
      <c r="I156" s="30">
        <f>ROUND(G156*H156,P4)</f>
        <v>0</v>
      </c>
      <c r="L156" s="31">
        <v>0</v>
      </c>
      <c r="M156" s="24">
        <f>ROUND(G156*L156,P4)</f>
        <v>0</v>
      </c>
      <c r="N156" s="25" t="s">
        <v>140</v>
      </c>
      <c r="O156" s="32">
        <f>M156*AA156</f>
        <v>0</v>
      </c>
      <c r="P156" s="1">
        <v>3</v>
      </c>
      <c r="AA156" s="1">
        <f>IF(P156=1,$O$3,IF(P156=2,$O$4,$O$5))</f>
        <v>0</v>
      </c>
    </row>
    <row r="157">
      <c r="A157" s="1" t="s">
        <v>72</v>
      </c>
      <c r="E157" s="27" t="s">
        <v>69</v>
      </c>
    </row>
    <row r="158">
      <c r="A158" s="1" t="s">
        <v>73</v>
      </c>
    </row>
    <row r="159">
      <c r="A159" s="1" t="s">
        <v>74</v>
      </c>
      <c r="E159" s="27" t="s">
        <v>69</v>
      </c>
    </row>
    <row r="160">
      <c r="A160" s="1" t="s">
        <v>67</v>
      </c>
      <c r="B160" s="1">
        <v>193</v>
      </c>
      <c r="C160" s="26" t="s">
        <v>176</v>
      </c>
      <c r="D160" t="s">
        <v>69</v>
      </c>
      <c r="E160" s="27" t="s">
        <v>177</v>
      </c>
      <c r="F160" s="28" t="s">
        <v>65</v>
      </c>
      <c r="G160" s="29">
        <v>10</v>
      </c>
      <c r="H160" s="28">
        <v>0</v>
      </c>
      <c r="I160" s="30">
        <f>ROUND(G160*H160,P4)</f>
        <v>0</v>
      </c>
      <c r="L160" s="31">
        <v>0</v>
      </c>
      <c r="M160" s="24">
        <f>ROUND(G160*L160,P4)</f>
        <v>0</v>
      </c>
      <c r="N160" s="25" t="s">
        <v>140</v>
      </c>
      <c r="O160" s="32">
        <f>M160*AA160</f>
        <v>0</v>
      </c>
      <c r="P160" s="1">
        <v>3</v>
      </c>
      <c r="AA160" s="1">
        <f>IF(P160=1,$O$3,IF(P160=2,$O$4,$O$5))</f>
        <v>0</v>
      </c>
    </row>
    <row r="161" ht="25.5">
      <c r="A161" s="1" t="s">
        <v>72</v>
      </c>
      <c r="E161" s="27" t="s">
        <v>178</v>
      </c>
    </row>
    <row r="162">
      <c r="A162" s="1" t="s">
        <v>73</v>
      </c>
    </row>
    <row r="163">
      <c r="A163" s="1" t="s">
        <v>74</v>
      </c>
      <c r="E163" s="27" t="s">
        <v>69</v>
      </c>
    </row>
    <row r="164">
      <c r="A164" s="1" t="s">
        <v>67</v>
      </c>
      <c r="B164" s="1">
        <v>194</v>
      </c>
      <c r="C164" s="26" t="s">
        <v>179</v>
      </c>
      <c r="D164" t="s">
        <v>69</v>
      </c>
      <c r="E164" s="27" t="s">
        <v>180</v>
      </c>
      <c r="F164" s="28" t="s">
        <v>65</v>
      </c>
      <c r="G164" s="29">
        <v>10</v>
      </c>
      <c r="H164" s="28">
        <v>6.9999999999999994E-05</v>
      </c>
      <c r="I164" s="30">
        <f>ROUND(G164*H164,P4)</f>
        <v>0</v>
      </c>
      <c r="L164" s="31">
        <v>0</v>
      </c>
      <c r="M164" s="24">
        <f>ROUND(G164*L164,P4)</f>
        <v>0</v>
      </c>
      <c r="N164" s="25" t="s">
        <v>140</v>
      </c>
      <c r="O164" s="32">
        <f>M164*AA164</f>
        <v>0</v>
      </c>
      <c r="P164" s="1">
        <v>3</v>
      </c>
      <c r="AA164" s="1">
        <f>IF(P164=1,$O$3,IF(P164=2,$O$4,$O$5))</f>
        <v>0</v>
      </c>
    </row>
    <row r="165">
      <c r="A165" s="1" t="s">
        <v>72</v>
      </c>
      <c r="E165" s="27" t="s">
        <v>180</v>
      </c>
    </row>
    <row r="166">
      <c r="A166" s="1" t="s">
        <v>73</v>
      </c>
    </row>
    <row r="167" ht="25.5">
      <c r="A167" s="1" t="s">
        <v>74</v>
      </c>
      <c r="E167" s="27" t="s">
        <v>247</v>
      </c>
    </row>
    <row r="168">
      <c r="A168" s="1" t="s">
        <v>67</v>
      </c>
      <c r="B168" s="1">
        <v>195</v>
      </c>
      <c r="C168" s="26" t="s">
        <v>248</v>
      </c>
      <c r="D168" t="s">
        <v>69</v>
      </c>
      <c r="E168" s="27" t="s">
        <v>249</v>
      </c>
      <c r="F168" s="28" t="s">
        <v>71</v>
      </c>
      <c r="G168" s="29">
        <v>2</v>
      </c>
      <c r="H168" s="28">
        <v>0</v>
      </c>
      <c r="I168" s="30">
        <f>ROUND(G168*H168,P4)</f>
        <v>0</v>
      </c>
      <c r="L168" s="31">
        <v>0</v>
      </c>
      <c r="M168" s="24">
        <f>ROUND(G168*L168,P4)</f>
        <v>0</v>
      </c>
      <c r="N168" s="25" t="s">
        <v>140</v>
      </c>
      <c r="O168" s="32">
        <f>M168*AA168</f>
        <v>0</v>
      </c>
      <c r="P168" s="1">
        <v>3</v>
      </c>
      <c r="AA168" s="1">
        <f>IF(P168=1,$O$3,IF(P168=2,$O$4,$O$5))</f>
        <v>0</v>
      </c>
    </row>
    <row r="169">
      <c r="A169" s="1" t="s">
        <v>72</v>
      </c>
      <c r="E169" s="27" t="s">
        <v>250</v>
      </c>
    </row>
    <row r="170">
      <c r="A170" s="1" t="s">
        <v>73</v>
      </c>
    </row>
    <row r="171">
      <c r="A171" s="1" t="s">
        <v>74</v>
      </c>
      <c r="E171" s="27" t="s">
        <v>69</v>
      </c>
    </row>
    <row r="172">
      <c r="A172" s="1" t="s">
        <v>67</v>
      </c>
      <c r="B172" s="1">
        <v>196</v>
      </c>
      <c r="C172" s="26" t="s">
        <v>251</v>
      </c>
      <c r="D172" t="s">
        <v>69</v>
      </c>
      <c r="E172" s="27" t="s">
        <v>252</v>
      </c>
      <c r="F172" s="28" t="s">
        <v>71</v>
      </c>
      <c r="G172" s="29">
        <v>2</v>
      </c>
      <c r="H172" s="28">
        <v>0</v>
      </c>
      <c r="I172" s="30">
        <f>ROUND(G172*H172,P4)</f>
        <v>0</v>
      </c>
      <c r="L172" s="31">
        <v>0</v>
      </c>
      <c r="M172" s="24">
        <f>ROUND(G172*L172,P4)</f>
        <v>0</v>
      </c>
      <c r="N172" s="25" t="s">
        <v>69</v>
      </c>
      <c r="O172" s="32">
        <f>M172*AA172</f>
        <v>0</v>
      </c>
      <c r="P172" s="1">
        <v>3</v>
      </c>
      <c r="AA172" s="1">
        <f>IF(P172=1,$O$3,IF(P172=2,$O$4,$O$5))</f>
        <v>0</v>
      </c>
    </row>
    <row r="173">
      <c r="A173" s="1" t="s">
        <v>72</v>
      </c>
      <c r="E173" s="27" t="s">
        <v>252</v>
      </c>
    </row>
    <row r="174">
      <c r="A174" s="1" t="s">
        <v>73</v>
      </c>
    </row>
    <row r="175">
      <c r="A175" s="1" t="s">
        <v>74</v>
      </c>
      <c r="E175" s="27" t="s">
        <v>69</v>
      </c>
    </row>
    <row r="176">
      <c r="A176" s="1" t="s">
        <v>64</v>
      </c>
      <c r="C176" s="22" t="s">
        <v>206</v>
      </c>
      <c r="E176" s="23" t="s">
        <v>253</v>
      </c>
      <c r="L176" s="24">
        <f>SUMIFS(L177:L208,A177:A208,"P")</f>
        <v>0</v>
      </c>
      <c r="M176" s="24">
        <f>SUMIFS(M177:M208,A177:A208,"P")</f>
        <v>0</v>
      </c>
      <c r="N176" s="25"/>
    </row>
    <row r="177" ht="25.5">
      <c r="A177" s="1" t="s">
        <v>67</v>
      </c>
      <c r="B177" s="1">
        <v>1</v>
      </c>
      <c r="C177" s="26" t="s">
        <v>254</v>
      </c>
      <c r="D177" t="s">
        <v>69</v>
      </c>
      <c r="E177" s="27" t="s">
        <v>255</v>
      </c>
      <c r="F177" s="28" t="s">
        <v>71</v>
      </c>
      <c r="G177" s="29">
        <v>36</v>
      </c>
      <c r="H177" s="28">
        <v>0</v>
      </c>
      <c r="I177" s="30">
        <f>ROUND(G177*H177,P4)</f>
        <v>0</v>
      </c>
      <c r="L177" s="31">
        <v>0</v>
      </c>
      <c r="M177" s="24">
        <f>ROUND(G177*L177,P4)</f>
        <v>0</v>
      </c>
      <c r="N177" s="25" t="s">
        <v>140</v>
      </c>
      <c r="O177" s="32">
        <f>M177*AA177</f>
        <v>0</v>
      </c>
      <c r="P177" s="1">
        <v>3</v>
      </c>
      <c r="AA177" s="1">
        <f>IF(P177=1,$O$3,IF(P177=2,$O$4,$O$5))</f>
        <v>0</v>
      </c>
    </row>
    <row r="178" ht="25.5">
      <c r="A178" s="1" t="s">
        <v>72</v>
      </c>
      <c r="E178" s="27" t="s">
        <v>256</v>
      </c>
    </row>
    <row r="179">
      <c r="A179" s="1" t="s">
        <v>73</v>
      </c>
    </row>
    <row r="180">
      <c r="A180" s="1" t="s">
        <v>74</v>
      </c>
      <c r="E180" s="27" t="s">
        <v>69</v>
      </c>
    </row>
    <row r="181" ht="25.5">
      <c r="A181" s="1" t="s">
        <v>67</v>
      </c>
      <c r="B181" s="1">
        <v>2</v>
      </c>
      <c r="C181" s="26" t="s">
        <v>257</v>
      </c>
      <c r="D181" t="s">
        <v>69</v>
      </c>
      <c r="E181" s="27" t="s">
        <v>258</v>
      </c>
      <c r="F181" s="28" t="s">
        <v>71</v>
      </c>
      <c r="G181" s="29">
        <v>36</v>
      </c>
      <c r="H181" s="28">
        <v>0.01</v>
      </c>
      <c r="I181" s="30">
        <f>ROUND(G181*H181,P4)</f>
        <v>0</v>
      </c>
      <c r="L181" s="31">
        <v>0</v>
      </c>
      <c r="M181" s="24">
        <f>ROUND(G181*L181,P4)</f>
        <v>0</v>
      </c>
      <c r="N181" s="25" t="s">
        <v>140</v>
      </c>
      <c r="O181" s="32">
        <f>M181*AA181</f>
        <v>0</v>
      </c>
      <c r="P181" s="1">
        <v>3</v>
      </c>
      <c r="AA181" s="1">
        <f>IF(P181=1,$O$3,IF(P181=2,$O$4,$O$5))</f>
        <v>0</v>
      </c>
    </row>
    <row r="182" ht="25.5">
      <c r="A182" s="1" t="s">
        <v>72</v>
      </c>
      <c r="E182" s="27" t="s">
        <v>259</v>
      </c>
    </row>
    <row r="183">
      <c r="A183" s="1" t="s">
        <v>73</v>
      </c>
    </row>
    <row r="184">
      <c r="A184" s="1" t="s">
        <v>74</v>
      </c>
      <c r="E184" s="27" t="s">
        <v>69</v>
      </c>
    </row>
    <row r="185">
      <c r="A185" s="1" t="s">
        <v>67</v>
      </c>
      <c r="B185" s="1">
        <v>3</v>
      </c>
      <c r="C185" s="26" t="s">
        <v>260</v>
      </c>
      <c r="D185" t="s">
        <v>69</v>
      </c>
      <c r="E185" s="27" t="s">
        <v>261</v>
      </c>
      <c r="F185" s="28" t="s">
        <v>71</v>
      </c>
      <c r="G185" s="29">
        <v>36</v>
      </c>
      <c r="H185" s="28">
        <v>0</v>
      </c>
      <c r="I185" s="30">
        <f>ROUND(G185*H185,P4)</f>
        <v>0</v>
      </c>
      <c r="L185" s="31">
        <v>0</v>
      </c>
      <c r="M185" s="24">
        <f>ROUND(G185*L185,P4)</f>
        <v>0</v>
      </c>
      <c r="N185" s="25" t="s">
        <v>140</v>
      </c>
      <c r="O185" s="32">
        <f>M185*AA185</f>
        <v>0</v>
      </c>
      <c r="P185" s="1">
        <v>3</v>
      </c>
      <c r="AA185" s="1">
        <f>IF(P185=1,$O$3,IF(P185=2,$O$4,$O$5))</f>
        <v>0</v>
      </c>
    </row>
    <row r="186" ht="25.5">
      <c r="A186" s="1" t="s">
        <v>72</v>
      </c>
      <c r="E186" s="27" t="s">
        <v>262</v>
      </c>
    </row>
    <row r="187">
      <c r="A187" s="1" t="s">
        <v>73</v>
      </c>
    </row>
    <row r="188">
      <c r="A188" s="1" t="s">
        <v>74</v>
      </c>
      <c r="E188" s="27" t="s">
        <v>69</v>
      </c>
    </row>
    <row r="189">
      <c r="A189" s="1" t="s">
        <v>67</v>
      </c>
      <c r="B189" s="1">
        <v>4</v>
      </c>
      <c r="C189" s="26" t="s">
        <v>263</v>
      </c>
      <c r="D189" t="s">
        <v>69</v>
      </c>
      <c r="E189" s="27" t="s">
        <v>264</v>
      </c>
      <c r="F189" s="28" t="s">
        <v>71</v>
      </c>
      <c r="G189" s="29">
        <v>36</v>
      </c>
      <c r="H189" s="28">
        <v>0.025999999999999999</v>
      </c>
      <c r="I189" s="30">
        <f>ROUND(G189*H189,P4)</f>
        <v>0</v>
      </c>
      <c r="L189" s="31">
        <v>0</v>
      </c>
      <c r="M189" s="24">
        <f>ROUND(G189*L189,P4)</f>
        <v>0</v>
      </c>
      <c r="N189" s="25" t="s">
        <v>140</v>
      </c>
      <c r="O189" s="32">
        <f>M189*AA189</f>
        <v>0</v>
      </c>
      <c r="P189" s="1">
        <v>3</v>
      </c>
      <c r="AA189" s="1">
        <f>IF(P189=1,$O$3,IF(P189=2,$O$4,$O$5))</f>
        <v>0</v>
      </c>
    </row>
    <row r="190">
      <c r="A190" s="1" t="s">
        <v>72</v>
      </c>
      <c r="E190" s="27" t="s">
        <v>264</v>
      </c>
    </row>
    <row r="191">
      <c r="A191" s="1" t="s">
        <v>73</v>
      </c>
    </row>
    <row r="192">
      <c r="A192" s="1" t="s">
        <v>74</v>
      </c>
      <c r="E192" s="27" t="s">
        <v>69</v>
      </c>
    </row>
    <row r="193">
      <c r="A193" s="1" t="s">
        <v>67</v>
      </c>
      <c r="B193" s="1">
        <v>5</v>
      </c>
      <c r="C193" s="26" t="s">
        <v>265</v>
      </c>
      <c r="D193" t="s">
        <v>69</v>
      </c>
      <c r="E193" s="27" t="s">
        <v>266</v>
      </c>
      <c r="F193" s="28" t="s">
        <v>71</v>
      </c>
      <c r="G193" s="29">
        <v>36</v>
      </c>
      <c r="H193" s="28">
        <v>0</v>
      </c>
      <c r="I193" s="30">
        <f>ROUND(G193*H193,P4)</f>
        <v>0</v>
      </c>
      <c r="L193" s="31">
        <v>0</v>
      </c>
      <c r="M193" s="24">
        <f>ROUND(G193*L193,P4)</f>
        <v>0</v>
      </c>
      <c r="N193" s="25" t="s">
        <v>140</v>
      </c>
      <c r="O193" s="32">
        <f>M193*AA193</f>
        <v>0</v>
      </c>
      <c r="P193" s="1">
        <v>3</v>
      </c>
      <c r="AA193" s="1">
        <f>IF(P193=1,$O$3,IF(P193=2,$O$4,$O$5))</f>
        <v>0</v>
      </c>
    </row>
    <row r="194" ht="25.5">
      <c r="A194" s="1" t="s">
        <v>72</v>
      </c>
      <c r="E194" s="27" t="s">
        <v>267</v>
      </c>
    </row>
    <row r="195">
      <c r="A195" s="1" t="s">
        <v>73</v>
      </c>
    </row>
    <row r="196">
      <c r="A196" s="1" t="s">
        <v>74</v>
      </c>
      <c r="E196" s="27" t="s">
        <v>69</v>
      </c>
    </row>
    <row r="197">
      <c r="A197" s="1" t="s">
        <v>67</v>
      </c>
      <c r="B197" s="1">
        <v>6</v>
      </c>
      <c r="C197" s="26" t="s">
        <v>268</v>
      </c>
      <c r="D197" t="s">
        <v>69</v>
      </c>
      <c r="E197" s="27" t="s">
        <v>269</v>
      </c>
      <c r="F197" s="28" t="s">
        <v>71</v>
      </c>
      <c r="G197" s="29">
        <v>36</v>
      </c>
      <c r="H197" s="28">
        <v>0.001</v>
      </c>
      <c r="I197" s="30">
        <f>ROUND(G197*H197,P4)</f>
        <v>0</v>
      </c>
      <c r="L197" s="31">
        <v>0</v>
      </c>
      <c r="M197" s="24">
        <f>ROUND(G197*L197,P4)</f>
        <v>0</v>
      </c>
      <c r="N197" s="25" t="s">
        <v>140</v>
      </c>
      <c r="O197" s="32">
        <f>M197*AA197</f>
        <v>0</v>
      </c>
      <c r="P197" s="1">
        <v>3</v>
      </c>
      <c r="AA197" s="1">
        <f>IF(P197=1,$O$3,IF(P197=2,$O$4,$O$5))</f>
        <v>0</v>
      </c>
    </row>
    <row r="198">
      <c r="A198" s="1" t="s">
        <v>72</v>
      </c>
      <c r="E198" s="27" t="s">
        <v>269</v>
      </c>
    </row>
    <row r="199">
      <c r="A199" s="1" t="s">
        <v>73</v>
      </c>
    </row>
    <row r="200">
      <c r="A200" s="1" t="s">
        <v>74</v>
      </c>
      <c r="E200" s="27" t="s">
        <v>69</v>
      </c>
    </row>
    <row r="201">
      <c r="A201" s="1" t="s">
        <v>67</v>
      </c>
      <c r="B201" s="1">
        <v>7</v>
      </c>
      <c r="C201" s="26" t="s">
        <v>270</v>
      </c>
      <c r="D201" t="s">
        <v>69</v>
      </c>
      <c r="E201" s="27" t="s">
        <v>271</v>
      </c>
      <c r="F201" s="28" t="s">
        <v>71</v>
      </c>
      <c r="G201" s="29">
        <v>1</v>
      </c>
      <c r="H201" s="28">
        <v>0</v>
      </c>
      <c r="I201" s="30">
        <f>ROUND(G201*H201,P4)</f>
        <v>0</v>
      </c>
      <c r="L201" s="31">
        <v>0</v>
      </c>
      <c r="M201" s="24">
        <f>ROUND(G201*L201,P4)</f>
        <v>0</v>
      </c>
      <c r="N201" s="25" t="s">
        <v>140</v>
      </c>
      <c r="O201" s="32">
        <f>M201*AA201</f>
        <v>0</v>
      </c>
      <c r="P201" s="1">
        <v>3</v>
      </c>
      <c r="AA201" s="1">
        <f>IF(P201=1,$O$3,IF(P201=2,$O$4,$O$5))</f>
        <v>0</v>
      </c>
    </row>
    <row r="202">
      <c r="A202" s="1" t="s">
        <v>72</v>
      </c>
      <c r="E202" s="27" t="s">
        <v>272</v>
      </c>
    </row>
    <row r="203">
      <c r="A203" s="1" t="s">
        <v>73</v>
      </c>
    </row>
    <row r="204">
      <c r="A204" s="1" t="s">
        <v>74</v>
      </c>
      <c r="E204" s="27" t="s">
        <v>69</v>
      </c>
    </row>
    <row r="205">
      <c r="A205" s="1" t="s">
        <v>67</v>
      </c>
      <c r="B205" s="1">
        <v>8</v>
      </c>
      <c r="C205" s="26" t="s">
        <v>273</v>
      </c>
      <c r="D205" t="s">
        <v>69</v>
      </c>
      <c r="E205" s="27" t="s">
        <v>274</v>
      </c>
      <c r="F205" s="28" t="s">
        <v>71</v>
      </c>
      <c r="G205" s="29">
        <v>1</v>
      </c>
      <c r="H205" s="28">
        <v>0</v>
      </c>
      <c r="I205" s="30">
        <f>ROUND(G205*H205,P4)</f>
        <v>0</v>
      </c>
      <c r="L205" s="31">
        <v>0</v>
      </c>
      <c r="M205" s="24">
        <f>ROUND(G205*L205,P4)</f>
        <v>0</v>
      </c>
      <c r="N205" s="25" t="s">
        <v>69</v>
      </c>
      <c r="O205" s="32">
        <f>M205*AA205</f>
        <v>0</v>
      </c>
      <c r="P205" s="1">
        <v>3</v>
      </c>
      <c r="AA205" s="1">
        <f>IF(P205=1,$O$3,IF(P205=2,$O$4,$O$5))</f>
        <v>0</v>
      </c>
    </row>
    <row r="206">
      <c r="A206" s="1" t="s">
        <v>72</v>
      </c>
      <c r="E206" s="27" t="s">
        <v>274</v>
      </c>
    </row>
    <row r="207">
      <c r="A207" s="1" t="s">
        <v>73</v>
      </c>
    </row>
    <row r="208">
      <c r="A208" s="1" t="s">
        <v>74</v>
      </c>
      <c r="E208" s="27" t="s">
        <v>69</v>
      </c>
    </row>
    <row r="209">
      <c r="A209" s="1" t="s">
        <v>64</v>
      </c>
      <c r="C209" s="22" t="s">
        <v>275</v>
      </c>
      <c r="E209" s="23" t="s">
        <v>253</v>
      </c>
      <c r="L209" s="24">
        <f>SUMIFS(L210:L285,A210:A285,"P")</f>
        <v>0</v>
      </c>
      <c r="M209" s="24">
        <f>SUMIFS(M210:M285,A210:A285,"P")</f>
        <v>0</v>
      </c>
      <c r="N209" s="25"/>
    </row>
    <row r="210" ht="25.5">
      <c r="A210" s="1" t="s">
        <v>67</v>
      </c>
      <c r="B210" s="1">
        <v>15</v>
      </c>
      <c r="C210" s="26" t="s">
        <v>276</v>
      </c>
      <c r="D210" t="s">
        <v>69</v>
      </c>
      <c r="E210" s="27" t="s">
        <v>277</v>
      </c>
      <c r="F210" s="28" t="s">
        <v>65</v>
      </c>
      <c r="G210" s="29">
        <v>300</v>
      </c>
      <c r="H210" s="28">
        <v>0</v>
      </c>
      <c r="I210" s="30">
        <f>ROUND(G210*H210,P4)</f>
        <v>0</v>
      </c>
      <c r="L210" s="31">
        <v>0</v>
      </c>
      <c r="M210" s="24">
        <f>ROUND(G210*L210,P4)</f>
        <v>0</v>
      </c>
      <c r="N210" s="25" t="s">
        <v>140</v>
      </c>
      <c r="O210" s="32">
        <f>M210*AA210</f>
        <v>0</v>
      </c>
      <c r="P210" s="1">
        <v>3</v>
      </c>
      <c r="AA210" s="1">
        <f>IF(P210=1,$O$3,IF(P210=2,$O$4,$O$5))</f>
        <v>0</v>
      </c>
    </row>
    <row r="211" ht="25.5">
      <c r="A211" s="1" t="s">
        <v>72</v>
      </c>
      <c r="E211" s="27" t="s">
        <v>278</v>
      </c>
    </row>
    <row r="212">
      <c r="A212" s="1" t="s">
        <v>73</v>
      </c>
      <c r="E212" s="34" t="s">
        <v>279</v>
      </c>
    </row>
    <row r="213">
      <c r="A213" s="1" t="s">
        <v>74</v>
      </c>
      <c r="E213" s="27" t="s">
        <v>69</v>
      </c>
    </row>
    <row r="214">
      <c r="A214" s="1" t="s">
        <v>67</v>
      </c>
      <c r="B214" s="1">
        <v>16</v>
      </c>
      <c r="C214" s="26" t="s">
        <v>280</v>
      </c>
      <c r="D214" t="s">
        <v>69</v>
      </c>
      <c r="E214" s="27" t="s">
        <v>281</v>
      </c>
      <c r="F214" s="28" t="s">
        <v>65</v>
      </c>
      <c r="G214" s="29">
        <v>300</v>
      </c>
      <c r="H214" s="28">
        <v>0.00059999999999999995</v>
      </c>
      <c r="I214" s="30">
        <f>ROUND(G214*H214,P4)</f>
        <v>0</v>
      </c>
      <c r="L214" s="31">
        <v>0</v>
      </c>
      <c r="M214" s="24">
        <f>ROUND(G214*L214,P4)</f>
        <v>0</v>
      </c>
      <c r="N214" s="25" t="s">
        <v>140</v>
      </c>
      <c r="O214" s="32">
        <f>M214*AA214</f>
        <v>0</v>
      </c>
      <c r="P214" s="1">
        <v>3</v>
      </c>
      <c r="AA214" s="1">
        <f>IF(P214=1,$O$3,IF(P214=2,$O$4,$O$5))</f>
        <v>0</v>
      </c>
    </row>
    <row r="215">
      <c r="A215" s="1" t="s">
        <v>72</v>
      </c>
      <c r="E215" s="27" t="s">
        <v>281</v>
      </c>
    </row>
    <row r="216">
      <c r="A216" s="1" t="s">
        <v>73</v>
      </c>
    </row>
    <row r="217">
      <c r="A217" s="1" t="s">
        <v>74</v>
      </c>
      <c r="E217" s="27" t="s">
        <v>69</v>
      </c>
    </row>
    <row r="218">
      <c r="A218" s="1" t="s">
        <v>67</v>
      </c>
      <c r="B218" s="1">
        <v>17</v>
      </c>
      <c r="C218" s="26" t="s">
        <v>282</v>
      </c>
      <c r="D218" t="s">
        <v>69</v>
      </c>
      <c r="E218" s="27" t="s">
        <v>283</v>
      </c>
      <c r="F218" s="28" t="s">
        <v>71</v>
      </c>
      <c r="G218" s="29">
        <v>48</v>
      </c>
      <c r="H218" s="28">
        <v>0</v>
      </c>
      <c r="I218" s="30">
        <f>ROUND(G218*H218,P4)</f>
        <v>0</v>
      </c>
      <c r="L218" s="31">
        <v>0</v>
      </c>
      <c r="M218" s="24">
        <f>ROUND(G218*L218,P4)</f>
        <v>0</v>
      </c>
      <c r="N218" s="25" t="s">
        <v>140</v>
      </c>
      <c r="O218" s="32">
        <f>M218*AA218</f>
        <v>0</v>
      </c>
      <c r="P218" s="1">
        <v>3</v>
      </c>
      <c r="AA218" s="1">
        <f>IF(P218=1,$O$3,IF(P218=2,$O$4,$O$5))</f>
        <v>0</v>
      </c>
    </row>
    <row r="219" ht="25.5">
      <c r="A219" s="1" t="s">
        <v>72</v>
      </c>
      <c r="E219" s="27" t="s">
        <v>284</v>
      </c>
    </row>
    <row r="220" ht="63.75">
      <c r="A220" s="1" t="s">
        <v>73</v>
      </c>
      <c r="E220" s="34" t="s">
        <v>285</v>
      </c>
    </row>
    <row r="221">
      <c r="A221" s="1" t="s">
        <v>74</v>
      </c>
      <c r="E221" s="27" t="s">
        <v>69</v>
      </c>
    </row>
    <row r="222">
      <c r="A222" s="1" t="s">
        <v>67</v>
      </c>
      <c r="B222" s="1">
        <v>18</v>
      </c>
      <c r="C222" s="26" t="s">
        <v>286</v>
      </c>
      <c r="D222" t="s">
        <v>69</v>
      </c>
      <c r="E222" s="27" t="s">
        <v>287</v>
      </c>
      <c r="F222" s="28" t="s">
        <v>71</v>
      </c>
      <c r="G222" s="29">
        <v>16</v>
      </c>
      <c r="H222" s="28">
        <v>0</v>
      </c>
      <c r="I222" s="30">
        <f>ROUND(G222*H222,P4)</f>
        <v>0</v>
      </c>
      <c r="L222" s="31">
        <v>0</v>
      </c>
      <c r="M222" s="24">
        <f>ROUND(G222*L222,P4)</f>
        <v>0</v>
      </c>
      <c r="N222" s="25" t="s">
        <v>140</v>
      </c>
      <c r="O222" s="32">
        <f>M222*AA222</f>
        <v>0</v>
      </c>
      <c r="P222" s="1">
        <v>3</v>
      </c>
      <c r="AA222" s="1">
        <f>IF(P222=1,$O$3,IF(P222=2,$O$4,$O$5))</f>
        <v>0</v>
      </c>
    </row>
    <row r="223">
      <c r="A223" s="1" t="s">
        <v>72</v>
      </c>
      <c r="E223" s="27" t="s">
        <v>288</v>
      </c>
    </row>
    <row r="224">
      <c r="A224" s="1" t="s">
        <v>73</v>
      </c>
    </row>
    <row r="225">
      <c r="A225" s="1" t="s">
        <v>74</v>
      </c>
      <c r="E225" s="27" t="s">
        <v>69</v>
      </c>
    </row>
    <row r="226">
      <c r="A226" s="1" t="s">
        <v>67</v>
      </c>
      <c r="B226" s="1">
        <v>19</v>
      </c>
      <c r="C226" s="26" t="s">
        <v>289</v>
      </c>
      <c r="D226" t="s">
        <v>69</v>
      </c>
      <c r="E226" s="27" t="s">
        <v>290</v>
      </c>
      <c r="F226" s="28" t="s">
        <v>71</v>
      </c>
      <c r="G226" s="29">
        <v>16</v>
      </c>
      <c r="H226" s="28">
        <v>2.0000000000000002E-05</v>
      </c>
      <c r="I226" s="30">
        <f>ROUND(G226*H226,P4)</f>
        <v>0</v>
      </c>
      <c r="L226" s="31">
        <v>0</v>
      </c>
      <c r="M226" s="24">
        <f>ROUND(G226*L226,P4)</f>
        <v>0</v>
      </c>
      <c r="N226" s="25" t="s">
        <v>140</v>
      </c>
      <c r="O226" s="32">
        <f>M226*AA226</f>
        <v>0</v>
      </c>
      <c r="P226" s="1">
        <v>3</v>
      </c>
      <c r="AA226" s="1">
        <f>IF(P226=1,$O$3,IF(P226=2,$O$4,$O$5))</f>
        <v>0</v>
      </c>
    </row>
    <row r="227">
      <c r="A227" s="1" t="s">
        <v>72</v>
      </c>
      <c r="E227" s="27" t="s">
        <v>290</v>
      </c>
    </row>
    <row r="228">
      <c r="A228" s="1" t="s">
        <v>73</v>
      </c>
    </row>
    <row r="229">
      <c r="A229" s="1" t="s">
        <v>74</v>
      </c>
      <c r="E229" s="27" t="s">
        <v>69</v>
      </c>
    </row>
    <row r="230">
      <c r="A230" s="1" t="s">
        <v>67</v>
      </c>
      <c r="B230" s="1">
        <v>20</v>
      </c>
      <c r="C230" s="26" t="s">
        <v>291</v>
      </c>
      <c r="D230" t="s">
        <v>69</v>
      </c>
      <c r="E230" s="27" t="s">
        <v>292</v>
      </c>
      <c r="F230" s="28" t="s">
        <v>65</v>
      </c>
      <c r="G230" s="29">
        <v>100</v>
      </c>
      <c r="H230" s="28">
        <v>0</v>
      </c>
      <c r="I230" s="30">
        <f>ROUND(G230*H230,P4)</f>
        <v>0</v>
      </c>
      <c r="L230" s="31">
        <v>0</v>
      </c>
      <c r="M230" s="24">
        <f>ROUND(G230*L230,P4)</f>
        <v>0</v>
      </c>
      <c r="N230" s="25" t="s">
        <v>140</v>
      </c>
      <c r="O230" s="32">
        <f>M230*AA230</f>
        <v>0</v>
      </c>
      <c r="P230" s="1">
        <v>3</v>
      </c>
      <c r="AA230" s="1">
        <f>IF(P230=1,$O$3,IF(P230=2,$O$4,$O$5))</f>
        <v>0</v>
      </c>
    </row>
    <row r="231">
      <c r="A231" s="1" t="s">
        <v>72</v>
      </c>
      <c r="E231" s="27" t="s">
        <v>293</v>
      </c>
    </row>
    <row r="232">
      <c r="A232" s="1" t="s">
        <v>73</v>
      </c>
    </row>
    <row r="233">
      <c r="A233" s="1" t="s">
        <v>74</v>
      </c>
      <c r="E233" s="27" t="s">
        <v>69</v>
      </c>
    </row>
    <row r="234">
      <c r="A234" s="1" t="s">
        <v>67</v>
      </c>
      <c r="B234" s="1">
        <v>21</v>
      </c>
      <c r="C234" s="26" t="s">
        <v>294</v>
      </c>
      <c r="D234" t="s">
        <v>69</v>
      </c>
      <c r="E234" s="27" t="s">
        <v>295</v>
      </c>
      <c r="F234" s="28" t="s">
        <v>65</v>
      </c>
      <c r="G234" s="29">
        <v>100</v>
      </c>
      <c r="H234" s="28">
        <v>0</v>
      </c>
      <c r="I234" s="30">
        <f>ROUND(G234*H234,P4)</f>
        <v>0</v>
      </c>
      <c r="L234" s="31">
        <v>0</v>
      </c>
      <c r="M234" s="24">
        <f>ROUND(G234*L234,P4)</f>
        <v>0</v>
      </c>
      <c r="N234" s="25" t="s">
        <v>69</v>
      </c>
      <c r="O234" s="32">
        <f>M234*AA234</f>
        <v>0</v>
      </c>
      <c r="P234" s="1">
        <v>3</v>
      </c>
      <c r="AA234" s="1">
        <f>IF(P234=1,$O$3,IF(P234=2,$O$4,$O$5))</f>
        <v>0</v>
      </c>
    </row>
    <row r="235">
      <c r="A235" s="1" t="s">
        <v>72</v>
      </c>
      <c r="E235" s="27" t="s">
        <v>295</v>
      </c>
    </row>
    <row r="236">
      <c r="A236" s="1" t="s">
        <v>73</v>
      </c>
    </row>
    <row r="237">
      <c r="A237" s="1" t="s">
        <v>74</v>
      </c>
      <c r="E237" s="27" t="s">
        <v>69</v>
      </c>
    </row>
    <row r="238">
      <c r="A238" s="1" t="s">
        <v>67</v>
      </c>
      <c r="B238" s="1">
        <v>22</v>
      </c>
      <c r="C238" s="26" t="s">
        <v>296</v>
      </c>
      <c r="D238" t="s">
        <v>69</v>
      </c>
      <c r="E238" s="27" t="s">
        <v>297</v>
      </c>
      <c r="F238" s="28" t="s">
        <v>71</v>
      </c>
      <c r="G238" s="29">
        <v>4</v>
      </c>
      <c r="H238" s="28">
        <v>0</v>
      </c>
      <c r="I238" s="30">
        <f>ROUND(G238*H238,P4)</f>
        <v>0</v>
      </c>
      <c r="L238" s="31">
        <v>0</v>
      </c>
      <c r="M238" s="24">
        <f>ROUND(G238*L238,P4)</f>
        <v>0</v>
      </c>
      <c r="N238" s="25" t="s">
        <v>140</v>
      </c>
      <c r="O238" s="32">
        <f>M238*AA238</f>
        <v>0</v>
      </c>
      <c r="P238" s="1">
        <v>3</v>
      </c>
      <c r="AA238" s="1">
        <f>IF(P238=1,$O$3,IF(P238=2,$O$4,$O$5))</f>
        <v>0</v>
      </c>
    </row>
    <row r="239">
      <c r="A239" s="1" t="s">
        <v>72</v>
      </c>
      <c r="E239" s="27" t="s">
        <v>298</v>
      </c>
    </row>
    <row r="240">
      <c r="A240" s="1" t="s">
        <v>73</v>
      </c>
    </row>
    <row r="241">
      <c r="A241" s="1" t="s">
        <v>74</v>
      </c>
      <c r="E241" s="27" t="s">
        <v>69</v>
      </c>
    </row>
    <row r="242">
      <c r="A242" s="1" t="s">
        <v>67</v>
      </c>
      <c r="B242" s="1">
        <v>23</v>
      </c>
      <c r="C242" s="26" t="s">
        <v>299</v>
      </c>
      <c r="D242" t="s">
        <v>69</v>
      </c>
      <c r="E242" s="27" t="s">
        <v>300</v>
      </c>
      <c r="F242" s="28" t="s">
        <v>71</v>
      </c>
      <c r="G242" s="29">
        <v>4</v>
      </c>
      <c r="H242" s="28">
        <v>0</v>
      </c>
      <c r="I242" s="30">
        <f>ROUND(G242*H242,P4)</f>
        <v>0</v>
      </c>
      <c r="L242" s="31">
        <v>0</v>
      </c>
      <c r="M242" s="24">
        <f>ROUND(G242*L242,P4)</f>
        <v>0</v>
      </c>
      <c r="N242" s="25" t="s">
        <v>69</v>
      </c>
      <c r="O242" s="32">
        <f>M242*AA242</f>
        <v>0</v>
      </c>
      <c r="P242" s="1">
        <v>3</v>
      </c>
      <c r="AA242" s="1">
        <f>IF(P242=1,$O$3,IF(P242=2,$O$4,$O$5))</f>
        <v>0</v>
      </c>
    </row>
    <row r="243">
      <c r="A243" s="1" t="s">
        <v>72</v>
      </c>
      <c r="E243" s="27" t="s">
        <v>300</v>
      </c>
    </row>
    <row r="244">
      <c r="A244" s="1" t="s">
        <v>73</v>
      </c>
    </row>
    <row r="245">
      <c r="A245" s="1" t="s">
        <v>74</v>
      </c>
      <c r="E245" s="27" t="s">
        <v>69</v>
      </c>
    </row>
    <row r="246">
      <c r="A246" s="1" t="s">
        <v>67</v>
      </c>
      <c r="B246" s="1">
        <v>24</v>
      </c>
      <c r="C246" s="26" t="s">
        <v>301</v>
      </c>
      <c r="D246" t="s">
        <v>69</v>
      </c>
      <c r="E246" s="27" t="s">
        <v>302</v>
      </c>
      <c r="F246" s="28" t="s">
        <v>71</v>
      </c>
      <c r="G246" s="29">
        <v>5</v>
      </c>
      <c r="H246" s="28">
        <v>0</v>
      </c>
      <c r="I246" s="30">
        <f>ROUND(G246*H246,P4)</f>
        <v>0</v>
      </c>
      <c r="L246" s="31">
        <v>0</v>
      </c>
      <c r="M246" s="24">
        <f>ROUND(G246*L246,P4)</f>
        <v>0</v>
      </c>
      <c r="N246" s="25" t="s">
        <v>140</v>
      </c>
      <c r="O246" s="32">
        <f>M246*AA246</f>
        <v>0</v>
      </c>
      <c r="P246" s="1">
        <v>3</v>
      </c>
      <c r="AA246" s="1">
        <f>IF(P246=1,$O$3,IF(P246=2,$O$4,$O$5))</f>
        <v>0</v>
      </c>
    </row>
    <row r="247">
      <c r="A247" s="1" t="s">
        <v>72</v>
      </c>
      <c r="E247" s="27" t="s">
        <v>303</v>
      </c>
    </row>
    <row r="248">
      <c r="A248" s="1" t="s">
        <v>73</v>
      </c>
    </row>
    <row r="249">
      <c r="A249" s="1" t="s">
        <v>74</v>
      </c>
      <c r="E249" s="27" t="s">
        <v>69</v>
      </c>
    </row>
    <row r="250">
      <c r="A250" s="1" t="s">
        <v>67</v>
      </c>
      <c r="B250" s="1">
        <v>25</v>
      </c>
      <c r="C250" s="26" t="s">
        <v>304</v>
      </c>
      <c r="D250" t="s">
        <v>69</v>
      </c>
      <c r="E250" s="27" t="s">
        <v>305</v>
      </c>
      <c r="F250" s="28" t="s">
        <v>71</v>
      </c>
      <c r="G250" s="29">
        <v>4</v>
      </c>
      <c r="H250" s="28">
        <v>0</v>
      </c>
      <c r="I250" s="30">
        <f>ROUND(G250*H250,P4)</f>
        <v>0</v>
      </c>
      <c r="L250" s="31">
        <v>0</v>
      </c>
      <c r="M250" s="24">
        <f>ROUND(G250*L250,P4)</f>
        <v>0</v>
      </c>
      <c r="N250" s="25" t="s">
        <v>69</v>
      </c>
      <c r="O250" s="32">
        <f>M250*AA250</f>
        <v>0</v>
      </c>
      <c r="P250" s="1">
        <v>3</v>
      </c>
      <c r="AA250" s="1">
        <f>IF(P250=1,$O$3,IF(P250=2,$O$4,$O$5))</f>
        <v>0</v>
      </c>
    </row>
    <row r="251">
      <c r="A251" s="1" t="s">
        <v>72</v>
      </c>
      <c r="E251" s="27" t="s">
        <v>306</v>
      </c>
    </row>
    <row r="252">
      <c r="A252" s="1" t="s">
        <v>73</v>
      </c>
    </row>
    <row r="253">
      <c r="A253" s="1" t="s">
        <v>74</v>
      </c>
      <c r="E253" s="27" t="s">
        <v>69</v>
      </c>
    </row>
    <row r="254">
      <c r="A254" s="1" t="s">
        <v>67</v>
      </c>
      <c r="B254" s="1">
        <v>26</v>
      </c>
      <c r="C254" s="26" t="s">
        <v>307</v>
      </c>
      <c r="D254" t="s">
        <v>69</v>
      </c>
      <c r="E254" s="27" t="s">
        <v>308</v>
      </c>
      <c r="F254" s="28" t="s">
        <v>71</v>
      </c>
      <c r="G254" s="29">
        <v>1</v>
      </c>
      <c r="H254" s="28">
        <v>0</v>
      </c>
      <c r="I254" s="30">
        <f>ROUND(G254*H254,P4)</f>
        <v>0</v>
      </c>
      <c r="L254" s="31">
        <v>0</v>
      </c>
      <c r="M254" s="24">
        <f>ROUND(G254*L254,P4)</f>
        <v>0</v>
      </c>
      <c r="N254" s="25" t="s">
        <v>69</v>
      </c>
      <c r="O254" s="32">
        <f>M254*AA254</f>
        <v>0</v>
      </c>
      <c r="P254" s="1">
        <v>3</v>
      </c>
      <c r="AA254" s="1">
        <f>IF(P254=1,$O$3,IF(P254=2,$O$4,$O$5))</f>
        <v>0</v>
      </c>
    </row>
    <row r="255">
      <c r="A255" s="1" t="s">
        <v>72</v>
      </c>
      <c r="E255" s="27" t="s">
        <v>308</v>
      </c>
    </row>
    <row r="256">
      <c r="A256" s="1" t="s">
        <v>73</v>
      </c>
    </row>
    <row r="257">
      <c r="A257" s="1" t="s">
        <v>74</v>
      </c>
      <c r="E257" s="27" t="s">
        <v>69</v>
      </c>
    </row>
    <row r="258">
      <c r="A258" s="1" t="s">
        <v>67</v>
      </c>
      <c r="B258" s="1">
        <v>27</v>
      </c>
      <c r="C258" s="26" t="s">
        <v>309</v>
      </c>
      <c r="D258" t="s">
        <v>69</v>
      </c>
      <c r="E258" s="27" t="s">
        <v>310</v>
      </c>
      <c r="F258" s="28" t="s">
        <v>71</v>
      </c>
      <c r="G258" s="29">
        <v>1</v>
      </c>
      <c r="H258" s="28">
        <v>0</v>
      </c>
      <c r="I258" s="30">
        <f>ROUND(G258*H258,P4)</f>
        <v>0</v>
      </c>
      <c r="L258" s="31">
        <v>0</v>
      </c>
      <c r="M258" s="24">
        <f>ROUND(G258*L258,P4)</f>
        <v>0</v>
      </c>
      <c r="N258" s="25" t="s">
        <v>140</v>
      </c>
      <c r="O258" s="32">
        <f>M258*AA258</f>
        <v>0</v>
      </c>
      <c r="P258" s="1">
        <v>3</v>
      </c>
      <c r="AA258" s="1">
        <f>IF(P258=1,$O$3,IF(P258=2,$O$4,$O$5))</f>
        <v>0</v>
      </c>
    </row>
    <row r="259">
      <c r="A259" s="1" t="s">
        <v>72</v>
      </c>
      <c r="E259" s="27" t="s">
        <v>311</v>
      </c>
    </row>
    <row r="260">
      <c r="A260" s="1" t="s">
        <v>73</v>
      </c>
    </row>
    <row r="261">
      <c r="A261" s="1" t="s">
        <v>74</v>
      </c>
      <c r="E261" s="27" t="s">
        <v>69</v>
      </c>
    </row>
    <row r="262">
      <c r="A262" s="1" t="s">
        <v>67</v>
      </c>
      <c r="B262" s="1">
        <v>28</v>
      </c>
      <c r="C262" s="26" t="s">
        <v>312</v>
      </c>
      <c r="D262" t="s">
        <v>69</v>
      </c>
      <c r="E262" s="27" t="s">
        <v>313</v>
      </c>
      <c r="F262" s="28" t="s">
        <v>71</v>
      </c>
      <c r="G262" s="29">
        <v>1</v>
      </c>
      <c r="H262" s="28">
        <v>0</v>
      </c>
      <c r="I262" s="30">
        <f>ROUND(G262*H262,P4)</f>
        <v>0</v>
      </c>
      <c r="L262" s="31">
        <v>0</v>
      </c>
      <c r="M262" s="24">
        <f>ROUND(G262*L262,P4)</f>
        <v>0</v>
      </c>
      <c r="N262" s="25" t="s">
        <v>69</v>
      </c>
      <c r="O262" s="32">
        <f>M262*AA262</f>
        <v>0</v>
      </c>
      <c r="P262" s="1">
        <v>3</v>
      </c>
      <c r="AA262" s="1">
        <f>IF(P262=1,$O$3,IF(P262=2,$O$4,$O$5))</f>
        <v>0</v>
      </c>
    </row>
    <row r="263">
      <c r="A263" s="1" t="s">
        <v>72</v>
      </c>
      <c r="E263" s="27" t="s">
        <v>314</v>
      </c>
    </row>
    <row r="264">
      <c r="A264" s="1" t="s">
        <v>73</v>
      </c>
    </row>
    <row r="265" ht="51">
      <c r="A265" s="1" t="s">
        <v>74</v>
      </c>
      <c r="E265" s="27" t="s">
        <v>315</v>
      </c>
    </row>
    <row r="266">
      <c r="A266" s="1" t="s">
        <v>67</v>
      </c>
      <c r="B266" s="1">
        <v>29</v>
      </c>
      <c r="C266" s="26" t="s">
        <v>316</v>
      </c>
      <c r="D266" t="s">
        <v>69</v>
      </c>
      <c r="E266" s="27" t="s">
        <v>317</v>
      </c>
      <c r="F266" s="28" t="s">
        <v>65</v>
      </c>
      <c r="G266" s="29">
        <v>20</v>
      </c>
      <c r="H266" s="28">
        <v>0</v>
      </c>
      <c r="I266" s="30">
        <f>ROUND(G266*H266,P4)</f>
        <v>0</v>
      </c>
      <c r="L266" s="31">
        <v>0</v>
      </c>
      <c r="M266" s="24">
        <f>ROUND(G266*L266,P4)</f>
        <v>0</v>
      </c>
      <c r="N266" s="25" t="s">
        <v>140</v>
      </c>
      <c r="O266" s="32">
        <f>M266*AA266</f>
        <v>0</v>
      </c>
      <c r="P266" s="1">
        <v>3</v>
      </c>
      <c r="AA266" s="1">
        <f>IF(P266=1,$O$3,IF(P266=2,$O$4,$O$5))</f>
        <v>0</v>
      </c>
    </row>
    <row r="267" ht="25.5">
      <c r="A267" s="1" t="s">
        <v>72</v>
      </c>
      <c r="E267" s="27" t="s">
        <v>318</v>
      </c>
    </row>
    <row r="268">
      <c r="A268" s="1" t="s">
        <v>73</v>
      </c>
    </row>
    <row r="269">
      <c r="A269" s="1" t="s">
        <v>74</v>
      </c>
      <c r="E269" s="27" t="s">
        <v>69</v>
      </c>
    </row>
    <row r="270" ht="25.5">
      <c r="A270" s="1" t="s">
        <v>67</v>
      </c>
      <c r="B270" s="1">
        <v>30</v>
      </c>
      <c r="C270" s="26" t="s">
        <v>319</v>
      </c>
      <c r="D270" t="s">
        <v>69</v>
      </c>
      <c r="E270" s="27" t="s">
        <v>320</v>
      </c>
      <c r="F270" s="28" t="s">
        <v>65</v>
      </c>
      <c r="G270" s="29">
        <v>20</v>
      </c>
      <c r="H270" s="28">
        <v>0</v>
      </c>
      <c r="I270" s="30">
        <f>ROUND(G270*H270,P4)</f>
        <v>0</v>
      </c>
      <c r="L270" s="31">
        <v>0</v>
      </c>
      <c r="M270" s="24">
        <f>ROUND(G270*L270,P4)</f>
        <v>0</v>
      </c>
      <c r="N270" s="25" t="s">
        <v>69</v>
      </c>
      <c r="O270" s="32">
        <f>M270*AA270</f>
        <v>0</v>
      </c>
      <c r="P270" s="1">
        <v>3</v>
      </c>
      <c r="AA270" s="1">
        <f>IF(P270=1,$O$3,IF(P270=2,$O$4,$O$5))</f>
        <v>0</v>
      </c>
    </row>
    <row r="271">
      <c r="A271" s="1" t="s">
        <v>72</v>
      </c>
      <c r="E271" s="27" t="s">
        <v>321</v>
      </c>
    </row>
    <row r="272">
      <c r="A272" s="1" t="s">
        <v>73</v>
      </c>
    </row>
    <row r="273">
      <c r="A273" s="1" t="s">
        <v>74</v>
      </c>
      <c r="E273" s="27" t="s">
        <v>69</v>
      </c>
    </row>
    <row r="274">
      <c r="A274" s="1" t="s">
        <v>67</v>
      </c>
      <c r="B274" s="1">
        <v>31</v>
      </c>
      <c r="C274" s="26" t="s">
        <v>322</v>
      </c>
      <c r="D274" t="s">
        <v>69</v>
      </c>
      <c r="E274" s="27" t="s">
        <v>323</v>
      </c>
      <c r="F274" s="28" t="s">
        <v>65</v>
      </c>
      <c r="G274" s="29">
        <v>20</v>
      </c>
      <c r="H274" s="28">
        <v>0</v>
      </c>
      <c r="I274" s="30">
        <f>ROUND(G274*H274,P4)</f>
        <v>0</v>
      </c>
      <c r="L274" s="31">
        <v>0</v>
      </c>
      <c r="M274" s="24">
        <f>ROUND(G274*L274,P4)</f>
        <v>0</v>
      </c>
      <c r="N274" s="25" t="s">
        <v>140</v>
      </c>
      <c r="O274" s="32">
        <f>M274*AA274</f>
        <v>0</v>
      </c>
      <c r="P274" s="1">
        <v>3</v>
      </c>
      <c r="AA274" s="1">
        <f>IF(P274=1,$O$3,IF(P274=2,$O$4,$O$5))</f>
        <v>0</v>
      </c>
    </row>
    <row r="275" ht="25.5">
      <c r="A275" s="1" t="s">
        <v>72</v>
      </c>
      <c r="E275" s="27" t="s">
        <v>324</v>
      </c>
    </row>
    <row r="276">
      <c r="A276" s="1" t="s">
        <v>73</v>
      </c>
    </row>
    <row r="277">
      <c r="A277" s="1" t="s">
        <v>74</v>
      </c>
      <c r="E277" s="27" t="s">
        <v>69</v>
      </c>
    </row>
    <row r="278">
      <c r="A278" s="1" t="s">
        <v>67</v>
      </c>
      <c r="B278" s="1">
        <v>32</v>
      </c>
      <c r="C278" s="26" t="s">
        <v>325</v>
      </c>
      <c r="D278" t="s">
        <v>69</v>
      </c>
      <c r="E278" s="27" t="s">
        <v>326</v>
      </c>
      <c r="F278" s="28" t="s">
        <v>71</v>
      </c>
      <c r="G278" s="29">
        <v>20</v>
      </c>
      <c r="H278" s="28">
        <v>0</v>
      </c>
      <c r="I278" s="30">
        <f>ROUND(G278*H278,P4)</f>
        <v>0</v>
      </c>
      <c r="L278" s="31">
        <v>0</v>
      </c>
      <c r="M278" s="24">
        <f>ROUND(G278*L278,P4)</f>
        <v>0</v>
      </c>
      <c r="N278" s="25" t="s">
        <v>69</v>
      </c>
      <c r="O278" s="32">
        <f>M278*AA278</f>
        <v>0</v>
      </c>
      <c r="P278" s="1">
        <v>3</v>
      </c>
      <c r="AA278" s="1">
        <f>IF(P278=1,$O$3,IF(P278=2,$O$4,$O$5))</f>
        <v>0</v>
      </c>
    </row>
    <row r="279">
      <c r="A279" s="1" t="s">
        <v>72</v>
      </c>
      <c r="E279" s="27" t="s">
        <v>326</v>
      </c>
    </row>
    <row r="280">
      <c r="A280" s="1" t="s">
        <v>73</v>
      </c>
    </row>
    <row r="281">
      <c r="A281" s="1" t="s">
        <v>74</v>
      </c>
      <c r="E281" s="27" t="s">
        <v>69</v>
      </c>
    </row>
    <row r="282">
      <c r="A282" s="1" t="s">
        <v>67</v>
      </c>
      <c r="B282" s="1">
        <v>33</v>
      </c>
      <c r="C282" s="26" t="s">
        <v>327</v>
      </c>
      <c r="D282" t="s">
        <v>69</v>
      </c>
      <c r="E282" s="27" t="s">
        <v>328</v>
      </c>
      <c r="F282" s="28" t="s">
        <v>71</v>
      </c>
      <c r="G282" s="29">
        <v>32</v>
      </c>
      <c r="H282" s="28">
        <v>0</v>
      </c>
      <c r="I282" s="30">
        <f>ROUND(G282*H282,P4)</f>
        <v>0</v>
      </c>
      <c r="L282" s="31">
        <v>0</v>
      </c>
      <c r="M282" s="24">
        <f>ROUND(G282*L282,P4)</f>
        <v>0</v>
      </c>
      <c r="N282" s="25" t="s">
        <v>69</v>
      </c>
      <c r="O282" s="32">
        <f>M282*AA282</f>
        <v>0</v>
      </c>
      <c r="P282" s="1">
        <v>3</v>
      </c>
      <c r="AA282" s="1">
        <f>IF(P282=1,$O$3,IF(P282=2,$O$4,$O$5))</f>
        <v>0</v>
      </c>
    </row>
    <row r="283">
      <c r="A283" s="1" t="s">
        <v>72</v>
      </c>
      <c r="E283" s="27" t="s">
        <v>328</v>
      </c>
    </row>
    <row r="284">
      <c r="A284" s="1" t="s">
        <v>73</v>
      </c>
    </row>
    <row r="285">
      <c r="A285" s="1" t="s">
        <v>74</v>
      </c>
      <c r="E285" s="27" t="s">
        <v>69</v>
      </c>
    </row>
    <row r="286">
      <c r="A286" s="1" t="s">
        <v>64</v>
      </c>
      <c r="C286" s="22" t="s">
        <v>329</v>
      </c>
      <c r="E286" s="23" t="s">
        <v>253</v>
      </c>
      <c r="L286" s="24">
        <f>SUMIFS(L287:L350,A287:A350,"P")</f>
        <v>0</v>
      </c>
      <c r="M286" s="24">
        <f>SUMIFS(M287:M350,A287:A350,"P")</f>
        <v>0</v>
      </c>
      <c r="N286" s="25"/>
    </row>
    <row r="287">
      <c r="A287" s="1" t="s">
        <v>67</v>
      </c>
      <c r="B287" s="1">
        <v>124</v>
      </c>
      <c r="C287" s="26" t="s">
        <v>330</v>
      </c>
      <c r="D287" t="s">
        <v>69</v>
      </c>
      <c r="E287" s="27" t="s">
        <v>331</v>
      </c>
      <c r="F287" s="28" t="s">
        <v>71</v>
      </c>
      <c r="G287" s="29">
        <v>1</v>
      </c>
      <c r="H287" s="28">
        <v>0</v>
      </c>
      <c r="I287" s="30">
        <f>ROUND(G287*H287,P4)</f>
        <v>0</v>
      </c>
      <c r="L287" s="31">
        <v>0</v>
      </c>
      <c r="M287" s="24">
        <f>ROUND(G287*L287,P4)</f>
        <v>0</v>
      </c>
      <c r="N287" s="25" t="s">
        <v>140</v>
      </c>
      <c r="O287" s="32">
        <f>M287*AA287</f>
        <v>0</v>
      </c>
      <c r="P287" s="1">
        <v>3</v>
      </c>
      <c r="AA287" s="1">
        <f>IF(P287=1,$O$3,IF(P287=2,$O$4,$O$5))</f>
        <v>0</v>
      </c>
    </row>
    <row r="288">
      <c r="A288" s="1" t="s">
        <v>72</v>
      </c>
      <c r="E288" s="27" t="s">
        <v>332</v>
      </c>
    </row>
    <row r="289">
      <c r="A289" s="1" t="s">
        <v>73</v>
      </c>
    </row>
    <row r="290">
      <c r="A290" s="1" t="s">
        <v>74</v>
      </c>
      <c r="E290" s="27" t="s">
        <v>69</v>
      </c>
    </row>
    <row r="291">
      <c r="A291" s="1" t="s">
        <v>67</v>
      </c>
      <c r="B291" s="1">
        <v>125</v>
      </c>
      <c r="C291" s="26" t="s">
        <v>333</v>
      </c>
      <c r="D291" t="s">
        <v>69</v>
      </c>
      <c r="E291" s="27" t="s">
        <v>334</v>
      </c>
      <c r="F291" s="28" t="s">
        <v>71</v>
      </c>
      <c r="G291" s="29">
        <v>1</v>
      </c>
      <c r="H291" s="28">
        <v>0</v>
      </c>
      <c r="I291" s="30">
        <f>ROUND(G291*H291,P4)</f>
        <v>0</v>
      </c>
      <c r="L291" s="31">
        <v>0</v>
      </c>
      <c r="M291" s="24">
        <f>ROUND(G291*L291,P4)</f>
        <v>0</v>
      </c>
      <c r="N291" s="25" t="s">
        <v>69</v>
      </c>
      <c r="O291" s="32">
        <f>M291*AA291</f>
        <v>0</v>
      </c>
      <c r="P291" s="1">
        <v>3</v>
      </c>
      <c r="AA291" s="1">
        <f>IF(P291=1,$O$3,IF(P291=2,$O$4,$O$5))</f>
        <v>0</v>
      </c>
    </row>
    <row r="292">
      <c r="A292" s="1" t="s">
        <v>72</v>
      </c>
      <c r="E292" s="27" t="s">
        <v>334</v>
      </c>
    </row>
    <row r="293">
      <c r="A293" s="1" t="s">
        <v>73</v>
      </c>
    </row>
    <row r="294">
      <c r="A294" s="1" t="s">
        <v>74</v>
      </c>
      <c r="E294" s="27" t="s">
        <v>69</v>
      </c>
    </row>
    <row r="295">
      <c r="A295" s="1" t="s">
        <v>67</v>
      </c>
      <c r="B295" s="1">
        <v>126</v>
      </c>
      <c r="C295" s="26" t="s">
        <v>335</v>
      </c>
      <c r="D295" t="s">
        <v>69</v>
      </c>
      <c r="E295" s="27" t="s">
        <v>336</v>
      </c>
      <c r="F295" s="28" t="s">
        <v>71</v>
      </c>
      <c r="G295" s="29">
        <v>1</v>
      </c>
      <c r="H295" s="28">
        <v>0</v>
      </c>
      <c r="I295" s="30">
        <f>ROUND(G295*H295,P4)</f>
        <v>0</v>
      </c>
      <c r="L295" s="31">
        <v>0</v>
      </c>
      <c r="M295" s="24">
        <f>ROUND(G295*L295,P4)</f>
        <v>0</v>
      </c>
      <c r="N295" s="25" t="s">
        <v>140</v>
      </c>
      <c r="O295" s="32">
        <f>M295*AA295</f>
        <v>0</v>
      </c>
      <c r="P295" s="1">
        <v>3</v>
      </c>
      <c r="AA295" s="1">
        <f>IF(P295=1,$O$3,IF(P295=2,$O$4,$O$5))</f>
        <v>0</v>
      </c>
    </row>
    <row r="296" ht="25.5">
      <c r="A296" s="1" t="s">
        <v>72</v>
      </c>
      <c r="E296" s="27" t="s">
        <v>337</v>
      </c>
    </row>
    <row r="297">
      <c r="A297" s="1" t="s">
        <v>73</v>
      </c>
    </row>
    <row r="298">
      <c r="A298" s="1" t="s">
        <v>74</v>
      </c>
      <c r="E298" s="27" t="s">
        <v>69</v>
      </c>
    </row>
    <row r="299">
      <c r="A299" s="1" t="s">
        <v>67</v>
      </c>
      <c r="B299" s="1">
        <v>127</v>
      </c>
      <c r="C299" s="26" t="s">
        <v>338</v>
      </c>
      <c r="D299" t="s">
        <v>69</v>
      </c>
      <c r="E299" s="27" t="s">
        <v>339</v>
      </c>
      <c r="F299" s="28" t="s">
        <v>71</v>
      </c>
      <c r="G299" s="29">
        <v>1</v>
      </c>
      <c r="H299" s="28">
        <v>0</v>
      </c>
      <c r="I299" s="30">
        <f>ROUND(G299*H299,P4)</f>
        <v>0</v>
      </c>
      <c r="L299" s="31">
        <v>0</v>
      </c>
      <c r="M299" s="24">
        <f>ROUND(G299*L299,P4)</f>
        <v>0</v>
      </c>
      <c r="N299" s="25" t="s">
        <v>69</v>
      </c>
      <c r="O299" s="32">
        <f>M299*AA299</f>
        <v>0</v>
      </c>
      <c r="P299" s="1">
        <v>3</v>
      </c>
      <c r="AA299" s="1">
        <f>IF(P299=1,$O$3,IF(P299=2,$O$4,$O$5))</f>
        <v>0</v>
      </c>
    </row>
    <row r="300">
      <c r="A300" s="1" t="s">
        <v>72</v>
      </c>
      <c r="E300" s="27" t="s">
        <v>339</v>
      </c>
    </row>
    <row r="301">
      <c r="A301" s="1" t="s">
        <v>73</v>
      </c>
    </row>
    <row r="302">
      <c r="A302" s="1" t="s">
        <v>74</v>
      </c>
      <c r="E302" s="27" t="s">
        <v>69</v>
      </c>
    </row>
    <row r="303">
      <c r="A303" s="1" t="s">
        <v>67</v>
      </c>
      <c r="B303" s="1">
        <v>128</v>
      </c>
      <c r="C303" s="26" t="s">
        <v>340</v>
      </c>
      <c r="D303" t="s">
        <v>69</v>
      </c>
      <c r="E303" s="27" t="s">
        <v>341</v>
      </c>
      <c r="F303" s="28" t="s">
        <v>71</v>
      </c>
      <c r="G303" s="29">
        <v>2</v>
      </c>
      <c r="H303" s="28">
        <v>0</v>
      </c>
      <c r="I303" s="30">
        <f>ROUND(G303*H303,P4)</f>
        <v>0</v>
      </c>
      <c r="L303" s="31">
        <v>0</v>
      </c>
      <c r="M303" s="24">
        <f>ROUND(G303*L303,P4)</f>
        <v>0</v>
      </c>
      <c r="N303" s="25" t="s">
        <v>69</v>
      </c>
      <c r="O303" s="32">
        <f>M303*AA303</f>
        <v>0</v>
      </c>
      <c r="P303" s="1">
        <v>3</v>
      </c>
      <c r="AA303" s="1">
        <f>IF(P303=1,$O$3,IF(P303=2,$O$4,$O$5))</f>
        <v>0</v>
      </c>
    </row>
    <row r="304" ht="25.5">
      <c r="A304" s="1" t="s">
        <v>72</v>
      </c>
      <c r="E304" s="27" t="s">
        <v>267</v>
      </c>
    </row>
    <row r="305">
      <c r="A305" s="1" t="s">
        <v>73</v>
      </c>
    </row>
    <row r="306">
      <c r="A306" s="1" t="s">
        <v>74</v>
      </c>
      <c r="E306" s="27" t="s">
        <v>69</v>
      </c>
    </row>
    <row r="307">
      <c r="A307" s="1" t="s">
        <v>67</v>
      </c>
      <c r="B307" s="1">
        <v>129</v>
      </c>
      <c r="C307" s="26" t="s">
        <v>342</v>
      </c>
      <c r="D307" t="s">
        <v>69</v>
      </c>
      <c r="E307" s="27" t="s">
        <v>343</v>
      </c>
      <c r="F307" s="28" t="s">
        <v>71</v>
      </c>
      <c r="G307" s="29">
        <v>2</v>
      </c>
      <c r="H307" s="28">
        <v>0</v>
      </c>
      <c r="I307" s="30">
        <f>ROUND(G307*H307,P4)</f>
        <v>0</v>
      </c>
      <c r="L307" s="31">
        <v>0</v>
      </c>
      <c r="M307" s="24">
        <f>ROUND(G307*L307,P4)</f>
        <v>0</v>
      </c>
      <c r="N307" s="25" t="s">
        <v>69</v>
      </c>
      <c r="O307" s="32">
        <f>M307*AA307</f>
        <v>0</v>
      </c>
      <c r="P307" s="1">
        <v>3</v>
      </c>
      <c r="AA307" s="1">
        <f>IF(P307=1,$O$3,IF(P307=2,$O$4,$O$5))</f>
        <v>0</v>
      </c>
    </row>
    <row r="308">
      <c r="A308" s="1" t="s">
        <v>72</v>
      </c>
      <c r="E308" s="27" t="s">
        <v>343</v>
      </c>
    </row>
    <row r="309">
      <c r="A309" s="1" t="s">
        <v>73</v>
      </c>
    </row>
    <row r="310">
      <c r="A310" s="1" t="s">
        <v>74</v>
      </c>
      <c r="E310" s="27" t="s">
        <v>69</v>
      </c>
    </row>
    <row r="311">
      <c r="A311" s="1" t="s">
        <v>67</v>
      </c>
      <c r="B311" s="1">
        <v>130</v>
      </c>
      <c r="C311" s="26" t="s">
        <v>265</v>
      </c>
      <c r="D311" t="s">
        <v>69</v>
      </c>
      <c r="E311" s="27" t="s">
        <v>344</v>
      </c>
      <c r="F311" s="28" t="s">
        <v>71</v>
      </c>
      <c r="G311" s="29">
        <v>1</v>
      </c>
      <c r="H311" s="28">
        <v>0</v>
      </c>
      <c r="I311" s="30">
        <f>ROUND(G311*H311,P4)</f>
        <v>0</v>
      </c>
      <c r="L311" s="31">
        <v>0</v>
      </c>
      <c r="M311" s="24">
        <f>ROUND(G311*L311,P4)</f>
        <v>0</v>
      </c>
      <c r="N311" s="25" t="s">
        <v>69</v>
      </c>
      <c r="O311" s="32">
        <f>M311*AA311</f>
        <v>0</v>
      </c>
      <c r="P311" s="1">
        <v>3</v>
      </c>
      <c r="AA311" s="1">
        <f>IF(P311=1,$O$3,IF(P311=2,$O$4,$O$5))</f>
        <v>0</v>
      </c>
    </row>
    <row r="312" ht="25.5">
      <c r="A312" s="1" t="s">
        <v>72</v>
      </c>
      <c r="E312" s="27" t="s">
        <v>267</v>
      </c>
    </row>
    <row r="313">
      <c r="A313" s="1" t="s">
        <v>73</v>
      </c>
    </row>
    <row r="314">
      <c r="A314" s="1" t="s">
        <v>74</v>
      </c>
      <c r="E314" s="27" t="s">
        <v>69</v>
      </c>
    </row>
    <row r="315">
      <c r="A315" s="1" t="s">
        <v>67</v>
      </c>
      <c r="B315" s="1">
        <v>131</v>
      </c>
      <c r="C315" s="26" t="s">
        <v>338</v>
      </c>
      <c r="D315" t="s">
        <v>206</v>
      </c>
      <c r="E315" s="27" t="s">
        <v>225</v>
      </c>
      <c r="F315" s="28" t="s">
        <v>71</v>
      </c>
      <c r="G315" s="29">
        <v>1</v>
      </c>
      <c r="H315" s="28">
        <v>0</v>
      </c>
      <c r="I315" s="30">
        <f>ROUND(G315*H315,P4)</f>
        <v>0</v>
      </c>
      <c r="L315" s="31">
        <v>0</v>
      </c>
      <c r="M315" s="24">
        <f>ROUND(G315*L315,P4)</f>
        <v>0</v>
      </c>
      <c r="N315" s="25" t="s">
        <v>69</v>
      </c>
      <c r="O315" s="32">
        <f>M315*AA315</f>
        <v>0</v>
      </c>
      <c r="P315" s="1">
        <v>3</v>
      </c>
      <c r="AA315" s="1">
        <f>IF(P315=1,$O$3,IF(P315=2,$O$4,$O$5))</f>
        <v>0</v>
      </c>
    </row>
    <row r="316">
      <c r="A316" s="1" t="s">
        <v>72</v>
      </c>
      <c r="E316" s="27" t="s">
        <v>225</v>
      </c>
    </row>
    <row r="317">
      <c r="A317" s="1" t="s">
        <v>73</v>
      </c>
    </row>
    <row r="318">
      <c r="A318" s="1" t="s">
        <v>74</v>
      </c>
      <c r="E318" s="27" t="s">
        <v>69</v>
      </c>
    </row>
    <row r="319">
      <c r="A319" s="1" t="s">
        <v>67</v>
      </c>
      <c r="B319" s="1">
        <v>132</v>
      </c>
      <c r="C319" s="26" t="s">
        <v>345</v>
      </c>
      <c r="D319" t="s">
        <v>69</v>
      </c>
      <c r="E319" s="27" t="s">
        <v>346</v>
      </c>
      <c r="F319" s="28" t="s">
        <v>65</v>
      </c>
      <c r="G319" s="29">
        <v>30</v>
      </c>
      <c r="H319" s="28">
        <v>0</v>
      </c>
      <c r="I319" s="30">
        <f>ROUND(G319*H319,P4)</f>
        <v>0</v>
      </c>
      <c r="L319" s="31">
        <v>0</v>
      </c>
      <c r="M319" s="24">
        <f>ROUND(G319*L319,P4)</f>
        <v>0</v>
      </c>
      <c r="N319" s="25" t="s">
        <v>140</v>
      </c>
      <c r="O319" s="32">
        <f>M319*AA319</f>
        <v>0</v>
      </c>
      <c r="P319" s="1">
        <v>3</v>
      </c>
      <c r="AA319" s="1">
        <f>IF(P319=1,$O$3,IF(P319=2,$O$4,$O$5))</f>
        <v>0</v>
      </c>
    </row>
    <row r="320" ht="25.5">
      <c r="A320" s="1" t="s">
        <v>72</v>
      </c>
      <c r="E320" s="27" t="s">
        <v>347</v>
      </c>
    </row>
    <row r="321">
      <c r="A321" s="1" t="s">
        <v>73</v>
      </c>
    </row>
    <row r="322">
      <c r="A322" s="1" t="s">
        <v>74</v>
      </c>
      <c r="E322" s="27" t="s">
        <v>69</v>
      </c>
    </row>
    <row r="323">
      <c r="A323" s="1" t="s">
        <v>67</v>
      </c>
      <c r="B323" s="1">
        <v>133</v>
      </c>
      <c r="C323" s="26" t="s">
        <v>148</v>
      </c>
      <c r="D323" t="s">
        <v>69</v>
      </c>
      <c r="E323" s="27" t="s">
        <v>149</v>
      </c>
      <c r="F323" s="28" t="s">
        <v>65</v>
      </c>
      <c r="G323" s="29">
        <v>15</v>
      </c>
      <c r="H323" s="28">
        <v>0</v>
      </c>
      <c r="I323" s="30">
        <f>ROUND(G323*H323,P4)</f>
        <v>0</v>
      </c>
      <c r="L323" s="31">
        <v>0</v>
      </c>
      <c r="M323" s="24">
        <f>ROUND(G323*L323,P4)</f>
        <v>0</v>
      </c>
      <c r="N323" s="25" t="s">
        <v>140</v>
      </c>
      <c r="O323" s="32">
        <f>M323*AA323</f>
        <v>0</v>
      </c>
      <c r="P323" s="1">
        <v>3</v>
      </c>
      <c r="AA323" s="1">
        <f>IF(P323=1,$O$3,IF(P323=2,$O$4,$O$5))</f>
        <v>0</v>
      </c>
    </row>
    <row r="324" ht="25.5">
      <c r="A324" s="1" t="s">
        <v>72</v>
      </c>
      <c r="E324" s="27" t="s">
        <v>150</v>
      </c>
    </row>
    <row r="325">
      <c r="A325" s="1" t="s">
        <v>73</v>
      </c>
    </row>
    <row r="326">
      <c r="A326" s="1" t="s">
        <v>74</v>
      </c>
      <c r="E326" s="27" t="s">
        <v>69</v>
      </c>
    </row>
    <row r="327">
      <c r="A327" s="1" t="s">
        <v>67</v>
      </c>
      <c r="B327" s="1">
        <v>134</v>
      </c>
      <c r="C327" s="26" t="s">
        <v>152</v>
      </c>
      <c r="D327" t="s">
        <v>69</v>
      </c>
      <c r="E327" s="27" t="s">
        <v>153</v>
      </c>
      <c r="F327" s="28" t="s">
        <v>65</v>
      </c>
      <c r="G327" s="29">
        <v>45</v>
      </c>
      <c r="H327" s="28">
        <v>0.0001</v>
      </c>
      <c r="I327" s="30">
        <f>ROUND(G327*H327,P4)</f>
        <v>0</v>
      </c>
      <c r="L327" s="31">
        <v>0</v>
      </c>
      <c r="M327" s="24">
        <f>ROUND(G327*L327,P4)</f>
        <v>0</v>
      </c>
      <c r="N327" s="25" t="s">
        <v>140</v>
      </c>
      <c r="O327" s="32">
        <f>M327*AA327</f>
        <v>0</v>
      </c>
      <c r="P327" s="1">
        <v>3</v>
      </c>
      <c r="AA327" s="1">
        <f>IF(P327=1,$O$3,IF(P327=2,$O$4,$O$5))</f>
        <v>0</v>
      </c>
    </row>
    <row r="328">
      <c r="A328" s="1" t="s">
        <v>72</v>
      </c>
      <c r="E328" s="27" t="s">
        <v>154</v>
      </c>
    </row>
    <row r="329">
      <c r="A329" s="1" t="s">
        <v>73</v>
      </c>
    </row>
    <row r="330">
      <c r="A330" s="1" t="s">
        <v>74</v>
      </c>
      <c r="E330" s="27" t="s">
        <v>69</v>
      </c>
    </row>
    <row r="331">
      <c r="A331" s="1" t="s">
        <v>67</v>
      </c>
      <c r="B331" s="1">
        <v>135</v>
      </c>
      <c r="C331" s="26" t="s">
        <v>155</v>
      </c>
      <c r="D331" t="s">
        <v>69</v>
      </c>
      <c r="E331" s="27" t="s">
        <v>156</v>
      </c>
      <c r="F331" s="28" t="s">
        <v>71</v>
      </c>
      <c r="G331" s="29">
        <v>3</v>
      </c>
      <c r="H331" s="28">
        <v>0</v>
      </c>
      <c r="I331" s="30">
        <f>ROUND(G331*H331,P4)</f>
        <v>0</v>
      </c>
      <c r="L331" s="31">
        <v>0</v>
      </c>
      <c r="M331" s="24">
        <f>ROUND(G331*L331,P4)</f>
        <v>0</v>
      </c>
      <c r="N331" s="25" t="s">
        <v>140</v>
      </c>
      <c r="O331" s="32">
        <f>M331*AA331</f>
        <v>0</v>
      </c>
      <c r="P331" s="1">
        <v>3</v>
      </c>
      <c r="AA331" s="1">
        <f>IF(P331=1,$O$3,IF(P331=2,$O$4,$O$5))</f>
        <v>0</v>
      </c>
    </row>
    <row r="332">
      <c r="A332" s="1" t="s">
        <v>72</v>
      </c>
      <c r="E332" s="27" t="s">
        <v>156</v>
      </c>
    </row>
    <row r="333">
      <c r="A333" s="1" t="s">
        <v>73</v>
      </c>
    </row>
    <row r="334">
      <c r="A334" s="1" t="s">
        <v>74</v>
      </c>
      <c r="E334" s="27" t="s">
        <v>69</v>
      </c>
    </row>
    <row r="335">
      <c r="A335" s="1" t="s">
        <v>67</v>
      </c>
      <c r="B335" s="1">
        <v>136</v>
      </c>
      <c r="C335" s="26" t="s">
        <v>157</v>
      </c>
      <c r="D335" t="s">
        <v>69</v>
      </c>
      <c r="E335" s="27" t="s">
        <v>158</v>
      </c>
      <c r="F335" s="28" t="s">
        <v>71</v>
      </c>
      <c r="G335" s="29">
        <v>3</v>
      </c>
      <c r="H335" s="28">
        <v>5.0000000000000002E-05</v>
      </c>
      <c r="I335" s="30">
        <f>ROUND(G335*H335,P4)</f>
        <v>0</v>
      </c>
      <c r="L335" s="31">
        <v>0</v>
      </c>
      <c r="M335" s="24">
        <f>ROUND(G335*L335,P4)</f>
        <v>0</v>
      </c>
      <c r="N335" s="25" t="s">
        <v>140</v>
      </c>
      <c r="O335" s="32">
        <f>M335*AA335</f>
        <v>0</v>
      </c>
      <c r="P335" s="1">
        <v>3</v>
      </c>
      <c r="AA335" s="1">
        <f>IF(P335=1,$O$3,IF(P335=2,$O$4,$O$5))</f>
        <v>0</v>
      </c>
    </row>
    <row r="336">
      <c r="A336" s="1" t="s">
        <v>72</v>
      </c>
      <c r="E336" s="27" t="s">
        <v>158</v>
      </c>
    </row>
    <row r="337">
      <c r="A337" s="1" t="s">
        <v>73</v>
      </c>
    </row>
    <row r="338">
      <c r="A338" s="1" t="s">
        <v>74</v>
      </c>
      <c r="E338" s="27" t="s">
        <v>69</v>
      </c>
    </row>
    <row r="339">
      <c r="A339" s="1" t="s">
        <v>67</v>
      </c>
      <c r="B339" s="1">
        <v>137</v>
      </c>
      <c r="C339" s="26" t="s">
        <v>348</v>
      </c>
      <c r="D339" t="s">
        <v>69</v>
      </c>
      <c r="E339" s="27" t="s">
        <v>349</v>
      </c>
      <c r="F339" s="28" t="s">
        <v>65</v>
      </c>
      <c r="G339" s="29">
        <v>5</v>
      </c>
      <c r="H339" s="28">
        <v>0</v>
      </c>
      <c r="I339" s="30">
        <f>ROUND(G339*H339,P4)</f>
        <v>0</v>
      </c>
      <c r="L339" s="31">
        <v>0</v>
      </c>
      <c r="M339" s="24">
        <f>ROUND(G339*L339,P4)</f>
        <v>0</v>
      </c>
      <c r="N339" s="25" t="s">
        <v>140</v>
      </c>
      <c r="O339" s="32">
        <f>M339*AA339</f>
        <v>0</v>
      </c>
      <c r="P339" s="1">
        <v>3</v>
      </c>
      <c r="AA339" s="1">
        <f>IF(P339=1,$O$3,IF(P339=2,$O$4,$O$5))</f>
        <v>0</v>
      </c>
    </row>
    <row r="340" ht="25.5">
      <c r="A340" s="1" t="s">
        <v>72</v>
      </c>
      <c r="E340" s="27" t="s">
        <v>350</v>
      </c>
    </row>
    <row r="341">
      <c r="A341" s="1" t="s">
        <v>73</v>
      </c>
    </row>
    <row r="342">
      <c r="A342" s="1" t="s">
        <v>74</v>
      </c>
      <c r="E342" s="27" t="s">
        <v>351</v>
      </c>
    </row>
    <row r="343">
      <c r="A343" s="1" t="s">
        <v>67</v>
      </c>
      <c r="B343" s="1">
        <v>138</v>
      </c>
      <c r="C343" s="26" t="s">
        <v>352</v>
      </c>
      <c r="D343" t="s">
        <v>69</v>
      </c>
      <c r="E343" s="27" t="s">
        <v>353</v>
      </c>
      <c r="F343" s="28" t="s">
        <v>65</v>
      </c>
      <c r="G343" s="29">
        <v>5</v>
      </c>
      <c r="H343" s="28">
        <v>0.00034000000000000002</v>
      </c>
      <c r="I343" s="30">
        <f>ROUND(G343*H343,P4)</f>
        <v>0</v>
      </c>
      <c r="L343" s="31">
        <v>0</v>
      </c>
      <c r="M343" s="24">
        <f>ROUND(G343*L343,P4)</f>
        <v>0</v>
      </c>
      <c r="N343" s="25" t="s">
        <v>140</v>
      </c>
      <c r="O343" s="32">
        <f>M343*AA343</f>
        <v>0</v>
      </c>
      <c r="P343" s="1">
        <v>3</v>
      </c>
      <c r="AA343" s="1">
        <f>IF(P343=1,$O$3,IF(P343=2,$O$4,$O$5))</f>
        <v>0</v>
      </c>
    </row>
    <row r="344">
      <c r="A344" s="1" t="s">
        <v>72</v>
      </c>
      <c r="E344" s="27" t="s">
        <v>353</v>
      </c>
    </row>
    <row r="345">
      <c r="A345" s="1" t="s">
        <v>73</v>
      </c>
    </row>
    <row r="346">
      <c r="A346" s="1" t="s">
        <v>74</v>
      </c>
      <c r="E346" s="27" t="s">
        <v>69</v>
      </c>
    </row>
    <row r="347">
      <c r="A347" s="1" t="s">
        <v>67</v>
      </c>
      <c r="B347" s="1">
        <v>139</v>
      </c>
      <c r="C347" s="26" t="s">
        <v>197</v>
      </c>
      <c r="D347" t="s">
        <v>69</v>
      </c>
      <c r="E347" s="27" t="s">
        <v>198</v>
      </c>
      <c r="F347" s="28" t="s">
        <v>71</v>
      </c>
      <c r="G347" s="29">
        <v>2</v>
      </c>
      <c r="H347" s="28">
        <v>0</v>
      </c>
      <c r="I347" s="30">
        <f>ROUND(G347*H347,P4)</f>
        <v>0</v>
      </c>
      <c r="L347" s="31">
        <v>0</v>
      </c>
      <c r="M347" s="24">
        <f>ROUND(G347*L347,P4)</f>
        <v>0</v>
      </c>
      <c r="N347" s="25" t="s">
        <v>354</v>
      </c>
      <c r="O347" s="32">
        <f>M347*AA347</f>
        <v>0</v>
      </c>
      <c r="P347" s="1">
        <v>3</v>
      </c>
      <c r="AA347" s="1">
        <f>IF(P347=1,$O$3,IF(P347=2,$O$4,$O$5))</f>
        <v>0</v>
      </c>
    </row>
    <row r="348" ht="25.5">
      <c r="A348" s="1" t="s">
        <v>72</v>
      </c>
      <c r="E348" s="27" t="s">
        <v>199</v>
      </c>
    </row>
    <row r="349">
      <c r="A349" s="1" t="s">
        <v>73</v>
      </c>
    </row>
    <row r="350">
      <c r="A350" s="1" t="s">
        <v>74</v>
      </c>
      <c r="E350" s="27" t="s">
        <v>69</v>
      </c>
    </row>
    <row r="351">
      <c r="A351" s="1" t="s">
        <v>64</v>
      </c>
      <c r="C351" s="22" t="s">
        <v>355</v>
      </c>
      <c r="E351" s="23" t="s">
        <v>253</v>
      </c>
      <c r="L351" s="24">
        <f>SUMIFS(L352:L499,A352:A499,"P")</f>
        <v>0</v>
      </c>
      <c r="M351" s="24">
        <f>SUMIFS(M352:M499,A352:A499,"P")</f>
        <v>0</v>
      </c>
      <c r="N351" s="25"/>
    </row>
    <row r="352" ht="25.5">
      <c r="A352" s="1" t="s">
        <v>67</v>
      </c>
      <c r="B352" s="1">
        <v>53</v>
      </c>
      <c r="C352" s="26" t="s">
        <v>356</v>
      </c>
      <c r="D352" t="s">
        <v>69</v>
      </c>
      <c r="E352" s="27" t="s">
        <v>357</v>
      </c>
      <c r="F352" s="28" t="s">
        <v>71</v>
      </c>
      <c r="G352" s="29">
        <v>1</v>
      </c>
      <c r="H352" s="28">
        <v>0</v>
      </c>
      <c r="I352" s="30">
        <f>ROUND(G352*H352,P4)</f>
        <v>0</v>
      </c>
      <c r="L352" s="31">
        <v>0</v>
      </c>
      <c r="M352" s="24">
        <f>ROUND(G352*L352,P4)</f>
        <v>0</v>
      </c>
      <c r="N352" s="25" t="s">
        <v>354</v>
      </c>
      <c r="O352" s="32">
        <f>M352*AA352</f>
        <v>0</v>
      </c>
      <c r="P352" s="1">
        <v>3</v>
      </c>
      <c r="AA352" s="1">
        <f>IF(P352=1,$O$3,IF(P352=2,$O$4,$O$5))</f>
        <v>0</v>
      </c>
    </row>
    <row r="353" ht="38.25">
      <c r="A353" s="1" t="s">
        <v>72</v>
      </c>
      <c r="E353" s="27" t="s">
        <v>358</v>
      </c>
    </row>
    <row r="354">
      <c r="A354" s="1" t="s">
        <v>73</v>
      </c>
    </row>
    <row r="355">
      <c r="A355" s="1" t="s">
        <v>74</v>
      </c>
      <c r="E355" s="27" t="s">
        <v>69</v>
      </c>
    </row>
    <row r="356" ht="25.5">
      <c r="A356" s="1" t="s">
        <v>67</v>
      </c>
      <c r="B356" s="1">
        <v>54</v>
      </c>
      <c r="C356" s="26" t="s">
        <v>359</v>
      </c>
      <c r="D356" t="s">
        <v>69</v>
      </c>
      <c r="E356" s="27" t="s">
        <v>360</v>
      </c>
      <c r="F356" s="28" t="s">
        <v>71</v>
      </c>
      <c r="G356" s="29">
        <v>1</v>
      </c>
      <c r="H356" s="28">
        <v>0.044999999999999998</v>
      </c>
      <c r="I356" s="30">
        <f>ROUND(G356*H356,P4)</f>
        <v>0</v>
      </c>
      <c r="L356" s="31">
        <v>0</v>
      </c>
      <c r="M356" s="24">
        <f>ROUND(G356*L356,P4)</f>
        <v>0</v>
      </c>
      <c r="N356" s="25" t="s">
        <v>354</v>
      </c>
      <c r="O356" s="32">
        <f>M356*AA356</f>
        <v>0</v>
      </c>
      <c r="P356" s="1">
        <v>3</v>
      </c>
      <c r="AA356" s="1">
        <f>IF(P356=1,$O$3,IF(P356=2,$O$4,$O$5))</f>
        <v>0</v>
      </c>
    </row>
    <row r="357" ht="25.5">
      <c r="A357" s="1" t="s">
        <v>72</v>
      </c>
      <c r="E357" s="27" t="s">
        <v>360</v>
      </c>
    </row>
    <row r="358">
      <c r="A358" s="1" t="s">
        <v>73</v>
      </c>
    </row>
    <row r="359">
      <c r="A359" s="1" t="s">
        <v>74</v>
      </c>
      <c r="E359" s="27" t="s">
        <v>69</v>
      </c>
    </row>
    <row r="360">
      <c r="A360" s="1" t="s">
        <v>67</v>
      </c>
      <c r="B360" s="1">
        <v>55</v>
      </c>
      <c r="C360" s="26" t="s">
        <v>361</v>
      </c>
      <c r="D360" t="s">
        <v>69</v>
      </c>
      <c r="E360" s="27" t="s">
        <v>362</v>
      </c>
      <c r="F360" s="28" t="s">
        <v>71</v>
      </c>
      <c r="G360" s="29">
        <v>1</v>
      </c>
      <c r="H360" s="28">
        <v>0</v>
      </c>
      <c r="I360" s="30">
        <f>ROUND(G360*H360,P4)</f>
        <v>0</v>
      </c>
      <c r="L360" s="31">
        <v>0</v>
      </c>
      <c r="M360" s="24">
        <f>ROUND(G360*L360,P4)</f>
        <v>0</v>
      </c>
      <c r="N360" s="25" t="s">
        <v>140</v>
      </c>
      <c r="O360" s="32">
        <f>M360*AA360</f>
        <v>0</v>
      </c>
      <c r="P360" s="1">
        <v>3</v>
      </c>
      <c r="AA360" s="1">
        <f>IF(P360=1,$O$3,IF(P360=2,$O$4,$O$5))</f>
        <v>0</v>
      </c>
    </row>
    <row r="361">
      <c r="A361" s="1" t="s">
        <v>72</v>
      </c>
      <c r="E361" s="27" t="s">
        <v>363</v>
      </c>
    </row>
    <row r="362">
      <c r="A362" s="1" t="s">
        <v>73</v>
      </c>
    </row>
    <row r="363">
      <c r="A363" s="1" t="s">
        <v>74</v>
      </c>
      <c r="E363" s="27" t="s">
        <v>69</v>
      </c>
    </row>
    <row r="364">
      <c r="A364" s="1" t="s">
        <v>67</v>
      </c>
      <c r="B364" s="1">
        <v>56</v>
      </c>
      <c r="C364" s="26" t="s">
        <v>312</v>
      </c>
      <c r="D364" t="s">
        <v>69</v>
      </c>
      <c r="E364" s="27" t="s">
        <v>364</v>
      </c>
      <c r="F364" s="28" t="s">
        <v>71</v>
      </c>
      <c r="G364" s="29">
        <v>1</v>
      </c>
      <c r="H364" s="28">
        <v>0</v>
      </c>
      <c r="I364" s="30">
        <f>ROUND(G364*H364,P4)</f>
        <v>0</v>
      </c>
      <c r="L364" s="31">
        <v>0</v>
      </c>
      <c r="M364" s="24">
        <f>ROUND(G364*L364,P4)</f>
        <v>0</v>
      </c>
      <c r="N364" s="25" t="s">
        <v>69</v>
      </c>
      <c r="O364" s="32">
        <f>M364*AA364</f>
        <v>0</v>
      </c>
      <c r="P364" s="1">
        <v>3</v>
      </c>
      <c r="AA364" s="1">
        <f>IF(P364=1,$O$3,IF(P364=2,$O$4,$O$5))</f>
        <v>0</v>
      </c>
    </row>
    <row r="365">
      <c r="A365" s="1" t="s">
        <v>72</v>
      </c>
      <c r="E365" s="27" t="s">
        <v>314</v>
      </c>
    </row>
    <row r="366">
      <c r="A366" s="1" t="s">
        <v>73</v>
      </c>
    </row>
    <row r="367" ht="140.25">
      <c r="A367" s="1" t="s">
        <v>74</v>
      </c>
      <c r="E367" s="27" t="s">
        <v>365</v>
      </c>
    </row>
    <row r="368">
      <c r="A368" s="1" t="s">
        <v>67</v>
      </c>
      <c r="B368" s="1">
        <v>57</v>
      </c>
      <c r="C368" s="26" t="s">
        <v>366</v>
      </c>
      <c r="D368" t="s">
        <v>69</v>
      </c>
      <c r="E368" s="27" t="s">
        <v>367</v>
      </c>
      <c r="F368" s="28" t="s">
        <v>65</v>
      </c>
      <c r="G368" s="29">
        <v>5</v>
      </c>
      <c r="H368" s="28">
        <v>0</v>
      </c>
      <c r="I368" s="30">
        <f>ROUND(G368*H368,P4)</f>
        <v>0</v>
      </c>
      <c r="L368" s="31">
        <v>0</v>
      </c>
      <c r="M368" s="24">
        <f>ROUND(G368*L368,P4)</f>
        <v>0</v>
      </c>
      <c r="N368" s="25" t="s">
        <v>354</v>
      </c>
      <c r="O368" s="32">
        <f>M368*AA368</f>
        <v>0</v>
      </c>
      <c r="P368" s="1">
        <v>3</v>
      </c>
      <c r="AA368" s="1">
        <f>IF(P368=1,$O$3,IF(P368=2,$O$4,$O$5))</f>
        <v>0</v>
      </c>
    </row>
    <row r="369" ht="25.5">
      <c r="A369" s="1" t="s">
        <v>72</v>
      </c>
      <c r="E369" s="27" t="s">
        <v>368</v>
      </c>
    </row>
    <row r="370">
      <c r="A370" s="1" t="s">
        <v>73</v>
      </c>
    </row>
    <row r="371">
      <c r="A371" s="1" t="s">
        <v>74</v>
      </c>
      <c r="E371" s="27" t="s">
        <v>69</v>
      </c>
    </row>
    <row r="372">
      <c r="A372" s="1" t="s">
        <v>67</v>
      </c>
      <c r="B372" s="1">
        <v>58</v>
      </c>
      <c r="C372" s="26" t="s">
        <v>369</v>
      </c>
      <c r="D372" t="s">
        <v>69</v>
      </c>
      <c r="E372" s="27" t="s">
        <v>370</v>
      </c>
      <c r="F372" s="28" t="s">
        <v>65</v>
      </c>
      <c r="G372" s="29">
        <v>5</v>
      </c>
      <c r="H372" s="28">
        <v>0.00052999999999999998</v>
      </c>
      <c r="I372" s="30">
        <f>ROUND(G372*H372,P4)</f>
        <v>0</v>
      </c>
      <c r="L372" s="31">
        <v>0</v>
      </c>
      <c r="M372" s="24">
        <f>ROUND(G372*L372,P4)</f>
        <v>0</v>
      </c>
      <c r="N372" s="25" t="s">
        <v>140</v>
      </c>
      <c r="O372" s="32">
        <f>M372*AA372</f>
        <v>0</v>
      </c>
      <c r="P372" s="1">
        <v>3</v>
      </c>
      <c r="AA372" s="1">
        <f>IF(P372=1,$O$3,IF(P372=2,$O$4,$O$5))</f>
        <v>0</v>
      </c>
    </row>
    <row r="373">
      <c r="A373" s="1" t="s">
        <v>72</v>
      </c>
      <c r="E373" s="27" t="s">
        <v>370</v>
      </c>
    </row>
    <row r="374">
      <c r="A374" s="1" t="s">
        <v>73</v>
      </c>
    </row>
    <row r="375">
      <c r="A375" s="1" t="s">
        <v>74</v>
      </c>
      <c r="E375" s="27" t="s">
        <v>69</v>
      </c>
    </row>
    <row r="376">
      <c r="A376" s="1" t="s">
        <v>67</v>
      </c>
      <c r="B376" s="1">
        <v>59</v>
      </c>
      <c r="C376" s="26" t="s">
        <v>371</v>
      </c>
      <c r="D376" t="s">
        <v>69</v>
      </c>
      <c r="E376" s="27" t="s">
        <v>372</v>
      </c>
      <c r="F376" s="28" t="s">
        <v>71</v>
      </c>
      <c r="G376" s="29">
        <v>2</v>
      </c>
      <c r="H376" s="28">
        <v>0</v>
      </c>
      <c r="I376" s="30">
        <f>ROUND(G376*H376,P4)</f>
        <v>0</v>
      </c>
      <c r="L376" s="31">
        <v>0</v>
      </c>
      <c r="M376" s="24">
        <f>ROUND(G376*L376,P4)</f>
        <v>0</v>
      </c>
      <c r="N376" s="25" t="s">
        <v>354</v>
      </c>
      <c r="O376" s="32">
        <f>M376*AA376</f>
        <v>0</v>
      </c>
      <c r="P376" s="1">
        <v>3</v>
      </c>
      <c r="AA376" s="1">
        <f>IF(P376=1,$O$3,IF(P376=2,$O$4,$O$5))</f>
        <v>0</v>
      </c>
    </row>
    <row r="377">
      <c r="A377" s="1" t="s">
        <v>72</v>
      </c>
      <c r="E377" s="27" t="s">
        <v>373</v>
      </c>
    </row>
    <row r="378">
      <c r="A378" s="1" t="s">
        <v>73</v>
      </c>
    </row>
    <row r="379">
      <c r="A379" s="1" t="s">
        <v>74</v>
      </c>
      <c r="E379" s="27" t="s">
        <v>69</v>
      </c>
    </row>
    <row r="380">
      <c r="A380" s="1" t="s">
        <v>67</v>
      </c>
      <c r="B380" s="1">
        <v>60</v>
      </c>
      <c r="C380" s="26" t="s">
        <v>374</v>
      </c>
      <c r="D380" t="s">
        <v>69</v>
      </c>
      <c r="E380" s="27" t="s">
        <v>375</v>
      </c>
      <c r="F380" s="28" t="s">
        <v>65</v>
      </c>
      <c r="G380" s="29">
        <v>10</v>
      </c>
      <c r="H380" s="28">
        <v>0</v>
      </c>
      <c r="I380" s="30">
        <f>ROUND(G380*H380,P4)</f>
        <v>0</v>
      </c>
      <c r="L380" s="31">
        <v>0</v>
      </c>
      <c r="M380" s="24">
        <f>ROUND(G380*L380,P4)</f>
        <v>0</v>
      </c>
      <c r="N380" s="25" t="s">
        <v>354</v>
      </c>
      <c r="O380" s="32">
        <f>M380*AA380</f>
        <v>0</v>
      </c>
      <c r="P380" s="1">
        <v>3</v>
      </c>
      <c r="AA380" s="1">
        <f>IF(P380=1,$O$3,IF(P380=2,$O$4,$O$5))</f>
        <v>0</v>
      </c>
    </row>
    <row r="381" ht="25.5">
      <c r="A381" s="1" t="s">
        <v>72</v>
      </c>
      <c r="E381" s="27" t="s">
        <v>376</v>
      </c>
    </row>
    <row r="382">
      <c r="A382" s="1" t="s">
        <v>73</v>
      </c>
    </row>
    <row r="383">
      <c r="A383" s="1" t="s">
        <v>74</v>
      </c>
      <c r="E383" s="27" t="s">
        <v>69</v>
      </c>
    </row>
    <row r="384">
      <c r="A384" s="1" t="s">
        <v>67</v>
      </c>
      <c r="B384" s="1">
        <v>61</v>
      </c>
      <c r="C384" s="26" t="s">
        <v>377</v>
      </c>
      <c r="D384" t="s">
        <v>69</v>
      </c>
      <c r="E384" s="27" t="s">
        <v>378</v>
      </c>
      <c r="F384" s="28" t="s">
        <v>65</v>
      </c>
      <c r="G384" s="29">
        <v>10</v>
      </c>
      <c r="H384" s="28">
        <v>0.00076999999999999996</v>
      </c>
      <c r="I384" s="30">
        <f>ROUND(G384*H384,P4)</f>
        <v>0</v>
      </c>
      <c r="L384" s="31">
        <v>0</v>
      </c>
      <c r="M384" s="24">
        <f>ROUND(G384*L384,P4)</f>
        <v>0</v>
      </c>
      <c r="N384" s="25" t="s">
        <v>354</v>
      </c>
      <c r="O384" s="32">
        <f>M384*AA384</f>
        <v>0</v>
      </c>
      <c r="P384" s="1">
        <v>3</v>
      </c>
      <c r="AA384" s="1">
        <f>IF(P384=1,$O$3,IF(P384=2,$O$4,$O$5))</f>
        <v>0</v>
      </c>
    </row>
    <row r="385">
      <c r="A385" s="1" t="s">
        <v>72</v>
      </c>
      <c r="E385" s="27" t="s">
        <v>378</v>
      </c>
    </row>
    <row r="386">
      <c r="A386" s="1" t="s">
        <v>73</v>
      </c>
    </row>
    <row r="387">
      <c r="A387" s="1" t="s">
        <v>74</v>
      </c>
      <c r="E387" s="27" t="s">
        <v>69</v>
      </c>
    </row>
    <row r="388">
      <c r="A388" s="1" t="s">
        <v>67</v>
      </c>
      <c r="B388" s="1">
        <v>62</v>
      </c>
      <c r="C388" s="26" t="s">
        <v>379</v>
      </c>
      <c r="D388" t="s">
        <v>69</v>
      </c>
      <c r="E388" s="27" t="s">
        <v>380</v>
      </c>
      <c r="F388" s="28" t="s">
        <v>71</v>
      </c>
      <c r="G388" s="29">
        <v>2</v>
      </c>
      <c r="H388" s="28">
        <v>0</v>
      </c>
      <c r="I388" s="30">
        <f>ROUND(G388*H388,P4)</f>
        <v>0</v>
      </c>
      <c r="L388" s="31">
        <v>0</v>
      </c>
      <c r="M388" s="24">
        <f>ROUND(G388*L388,P4)</f>
        <v>0</v>
      </c>
      <c r="N388" s="25" t="s">
        <v>354</v>
      </c>
      <c r="O388" s="32">
        <f>M388*AA388</f>
        <v>0</v>
      </c>
      <c r="P388" s="1">
        <v>3</v>
      </c>
      <c r="AA388" s="1">
        <f>IF(P388=1,$O$3,IF(P388=2,$O$4,$O$5))</f>
        <v>0</v>
      </c>
    </row>
    <row r="389">
      <c r="A389" s="1" t="s">
        <v>72</v>
      </c>
      <c r="E389" s="27" t="s">
        <v>381</v>
      </c>
    </row>
    <row r="390">
      <c r="A390" s="1" t="s">
        <v>73</v>
      </c>
    </row>
    <row r="391">
      <c r="A391" s="1" t="s">
        <v>74</v>
      </c>
      <c r="E391" s="27" t="s">
        <v>69</v>
      </c>
    </row>
    <row r="392">
      <c r="A392" s="1" t="s">
        <v>67</v>
      </c>
      <c r="B392" s="1">
        <v>63</v>
      </c>
      <c r="C392" s="26" t="s">
        <v>316</v>
      </c>
      <c r="D392" t="s">
        <v>69</v>
      </c>
      <c r="E392" s="27" t="s">
        <v>317</v>
      </c>
      <c r="F392" s="28" t="s">
        <v>65</v>
      </c>
      <c r="G392" s="29">
        <v>10</v>
      </c>
      <c r="H392" s="28">
        <v>0</v>
      </c>
      <c r="I392" s="30">
        <f>ROUND(G392*H392,P4)</f>
        <v>0</v>
      </c>
      <c r="L392" s="31">
        <v>0</v>
      </c>
      <c r="M392" s="24">
        <f>ROUND(G392*L392,P4)</f>
        <v>0</v>
      </c>
      <c r="N392" s="25" t="s">
        <v>140</v>
      </c>
      <c r="O392" s="32">
        <f>M392*AA392</f>
        <v>0</v>
      </c>
      <c r="P392" s="1">
        <v>3</v>
      </c>
      <c r="AA392" s="1">
        <f>IF(P392=1,$O$3,IF(P392=2,$O$4,$O$5))</f>
        <v>0</v>
      </c>
    </row>
    <row r="393" ht="25.5">
      <c r="A393" s="1" t="s">
        <v>72</v>
      </c>
      <c r="E393" s="27" t="s">
        <v>318</v>
      </c>
    </row>
    <row r="394">
      <c r="A394" s="1" t="s">
        <v>73</v>
      </c>
    </row>
    <row r="395">
      <c r="A395" s="1" t="s">
        <v>74</v>
      </c>
      <c r="E395" s="27" t="s">
        <v>69</v>
      </c>
    </row>
    <row r="396">
      <c r="A396" s="1" t="s">
        <v>67</v>
      </c>
      <c r="B396" s="1">
        <v>64</v>
      </c>
      <c r="C396" s="26" t="s">
        <v>322</v>
      </c>
      <c r="D396" t="s">
        <v>69</v>
      </c>
      <c r="E396" s="27" t="s">
        <v>323</v>
      </c>
      <c r="F396" s="28" t="s">
        <v>65</v>
      </c>
      <c r="G396" s="29">
        <v>10</v>
      </c>
      <c r="H396" s="28">
        <v>0</v>
      </c>
      <c r="I396" s="30">
        <f>ROUND(G396*H396,P4)</f>
        <v>0</v>
      </c>
      <c r="L396" s="31">
        <v>0</v>
      </c>
      <c r="M396" s="24">
        <f>ROUND(G396*L396,P4)</f>
        <v>0</v>
      </c>
      <c r="N396" s="25" t="s">
        <v>140</v>
      </c>
      <c r="O396" s="32">
        <f>M396*AA396</f>
        <v>0</v>
      </c>
      <c r="P396" s="1">
        <v>3</v>
      </c>
      <c r="AA396" s="1">
        <f>IF(P396=1,$O$3,IF(P396=2,$O$4,$O$5))</f>
        <v>0</v>
      </c>
    </row>
    <row r="397" ht="25.5">
      <c r="A397" s="1" t="s">
        <v>72</v>
      </c>
      <c r="E397" s="27" t="s">
        <v>324</v>
      </c>
    </row>
    <row r="398">
      <c r="A398" s="1" t="s">
        <v>73</v>
      </c>
    </row>
    <row r="399">
      <c r="A399" s="1" t="s">
        <v>74</v>
      </c>
      <c r="E399" s="27" t="s">
        <v>69</v>
      </c>
    </row>
    <row r="400" ht="25.5">
      <c r="A400" s="1" t="s">
        <v>67</v>
      </c>
      <c r="B400" s="1">
        <v>65</v>
      </c>
      <c r="C400" s="26" t="s">
        <v>319</v>
      </c>
      <c r="D400" t="s">
        <v>69</v>
      </c>
      <c r="E400" s="27" t="s">
        <v>320</v>
      </c>
      <c r="F400" s="28" t="s">
        <v>65</v>
      </c>
      <c r="G400" s="29">
        <v>10</v>
      </c>
      <c r="H400" s="28">
        <v>0</v>
      </c>
      <c r="I400" s="30">
        <f>ROUND(G400*H400,P4)</f>
        <v>0</v>
      </c>
      <c r="L400" s="31">
        <v>0</v>
      </c>
      <c r="M400" s="24">
        <f>ROUND(G400*L400,P4)</f>
        <v>0</v>
      </c>
      <c r="N400" s="25" t="s">
        <v>69</v>
      </c>
      <c r="O400" s="32">
        <f>M400*AA400</f>
        <v>0</v>
      </c>
      <c r="P400" s="1">
        <v>3</v>
      </c>
      <c r="AA400" s="1">
        <f>IF(P400=1,$O$3,IF(P400=2,$O$4,$O$5))</f>
        <v>0</v>
      </c>
    </row>
    <row r="401">
      <c r="A401" s="1" t="s">
        <v>72</v>
      </c>
      <c r="E401" s="27" t="s">
        <v>321</v>
      </c>
    </row>
    <row r="402">
      <c r="A402" s="1" t="s">
        <v>73</v>
      </c>
    </row>
    <row r="403">
      <c r="A403" s="1" t="s">
        <v>74</v>
      </c>
      <c r="E403" s="27" t="s">
        <v>69</v>
      </c>
    </row>
    <row r="404">
      <c r="A404" s="1" t="s">
        <v>67</v>
      </c>
      <c r="B404" s="1">
        <v>66</v>
      </c>
      <c r="C404" s="26" t="s">
        <v>382</v>
      </c>
      <c r="D404" t="s">
        <v>69</v>
      </c>
      <c r="E404" s="27" t="s">
        <v>383</v>
      </c>
      <c r="F404" s="28" t="s">
        <v>71</v>
      </c>
      <c r="G404" s="29">
        <v>3</v>
      </c>
      <c r="H404" s="28">
        <v>0</v>
      </c>
      <c r="I404" s="30">
        <f>ROUND(G404*H404,P4)</f>
        <v>0</v>
      </c>
      <c r="L404" s="31">
        <v>0</v>
      </c>
      <c r="M404" s="24">
        <f>ROUND(G404*L404,P4)</f>
        <v>0</v>
      </c>
      <c r="N404" s="25" t="s">
        <v>354</v>
      </c>
      <c r="O404" s="32">
        <f>M404*AA404</f>
        <v>0</v>
      </c>
      <c r="P404" s="1">
        <v>3</v>
      </c>
      <c r="AA404" s="1">
        <f>IF(P404=1,$O$3,IF(P404=2,$O$4,$O$5))</f>
        <v>0</v>
      </c>
    </row>
    <row r="405">
      <c r="A405" s="1" t="s">
        <v>72</v>
      </c>
      <c r="E405" s="27" t="s">
        <v>384</v>
      </c>
    </row>
    <row r="406">
      <c r="A406" s="1" t="s">
        <v>73</v>
      </c>
    </row>
    <row r="407">
      <c r="A407" s="1" t="s">
        <v>74</v>
      </c>
      <c r="E407" s="27" t="s">
        <v>69</v>
      </c>
    </row>
    <row r="408">
      <c r="A408" s="1" t="s">
        <v>67</v>
      </c>
      <c r="B408" s="1">
        <v>67</v>
      </c>
      <c r="C408" s="26" t="s">
        <v>385</v>
      </c>
      <c r="D408" t="s">
        <v>69</v>
      </c>
      <c r="E408" s="27" t="s">
        <v>386</v>
      </c>
      <c r="F408" s="28" t="s">
        <v>71</v>
      </c>
      <c r="G408" s="29">
        <v>3</v>
      </c>
      <c r="H408" s="28">
        <v>0</v>
      </c>
      <c r="I408" s="30">
        <f>ROUND(G408*H408,P4)</f>
        <v>0</v>
      </c>
      <c r="L408" s="31">
        <v>0</v>
      </c>
      <c r="M408" s="24">
        <f>ROUND(G408*L408,P4)</f>
        <v>0</v>
      </c>
      <c r="N408" s="25" t="s">
        <v>69</v>
      </c>
      <c r="O408" s="32">
        <f>M408*AA408</f>
        <v>0</v>
      </c>
      <c r="P408" s="1">
        <v>3</v>
      </c>
      <c r="AA408" s="1">
        <f>IF(P408=1,$O$3,IF(P408=2,$O$4,$O$5))</f>
        <v>0</v>
      </c>
    </row>
    <row r="409">
      <c r="A409" s="1" t="s">
        <v>72</v>
      </c>
      <c r="E409" s="27" t="s">
        <v>386</v>
      </c>
    </row>
    <row r="410">
      <c r="A410" s="1" t="s">
        <v>73</v>
      </c>
    </row>
    <row r="411">
      <c r="A411" s="1" t="s">
        <v>74</v>
      </c>
      <c r="E411" s="27" t="s">
        <v>69</v>
      </c>
    </row>
    <row r="412">
      <c r="A412" s="1" t="s">
        <v>67</v>
      </c>
      <c r="B412" s="1">
        <v>68</v>
      </c>
      <c r="C412" s="26" t="s">
        <v>387</v>
      </c>
      <c r="D412" t="s">
        <v>69</v>
      </c>
      <c r="E412" s="27" t="s">
        <v>388</v>
      </c>
      <c r="F412" s="28" t="s">
        <v>71</v>
      </c>
      <c r="G412" s="29">
        <v>4</v>
      </c>
      <c r="H412" s="28">
        <v>0</v>
      </c>
      <c r="I412" s="30">
        <f>ROUND(G412*H412,P4)</f>
        <v>0</v>
      </c>
      <c r="L412" s="31">
        <v>0</v>
      </c>
      <c r="M412" s="24">
        <f>ROUND(G412*L412,P4)</f>
        <v>0</v>
      </c>
      <c r="N412" s="25" t="s">
        <v>69</v>
      </c>
      <c r="O412" s="32">
        <f>M412*AA412</f>
        <v>0</v>
      </c>
      <c r="P412" s="1">
        <v>3</v>
      </c>
      <c r="AA412" s="1">
        <f>IF(P412=1,$O$3,IF(P412=2,$O$4,$O$5))</f>
        <v>0</v>
      </c>
    </row>
    <row r="413">
      <c r="A413" s="1" t="s">
        <v>72</v>
      </c>
      <c r="E413" s="27" t="s">
        <v>384</v>
      </c>
    </row>
    <row r="414">
      <c r="A414" s="1" t="s">
        <v>73</v>
      </c>
    </row>
    <row r="415">
      <c r="A415" s="1" t="s">
        <v>74</v>
      </c>
      <c r="E415" s="27" t="s">
        <v>69</v>
      </c>
    </row>
    <row r="416" ht="25.5">
      <c r="A416" s="1" t="s">
        <v>67</v>
      </c>
      <c r="B416" s="1">
        <v>69</v>
      </c>
      <c r="C416" s="26" t="s">
        <v>389</v>
      </c>
      <c r="D416" t="s">
        <v>69</v>
      </c>
      <c r="E416" s="27" t="s">
        <v>390</v>
      </c>
      <c r="F416" s="28" t="s">
        <v>65</v>
      </c>
      <c r="G416" s="29">
        <v>2</v>
      </c>
      <c r="H416" s="28">
        <v>0</v>
      </c>
      <c r="I416" s="30">
        <f>ROUND(G416*H416,P4)</f>
        <v>0</v>
      </c>
      <c r="L416" s="31">
        <v>0</v>
      </c>
      <c r="M416" s="24">
        <f>ROUND(G416*L416,P4)</f>
        <v>0</v>
      </c>
      <c r="N416" s="25" t="s">
        <v>354</v>
      </c>
      <c r="O416" s="32">
        <f>M416*AA416</f>
        <v>0</v>
      </c>
      <c r="P416" s="1">
        <v>3</v>
      </c>
      <c r="AA416" s="1">
        <f>IF(P416=1,$O$3,IF(P416=2,$O$4,$O$5))</f>
        <v>0</v>
      </c>
    </row>
    <row r="417" ht="25.5">
      <c r="A417" s="1" t="s">
        <v>72</v>
      </c>
      <c r="E417" s="27" t="s">
        <v>391</v>
      </c>
    </row>
    <row r="418">
      <c r="A418" s="1" t="s">
        <v>73</v>
      </c>
    </row>
    <row r="419">
      <c r="A419" s="1" t="s">
        <v>74</v>
      </c>
      <c r="E419" s="27" t="s">
        <v>69</v>
      </c>
    </row>
    <row r="420" ht="25.5">
      <c r="A420" s="1" t="s">
        <v>67</v>
      </c>
      <c r="B420" s="1">
        <v>70</v>
      </c>
      <c r="C420" s="26" t="s">
        <v>392</v>
      </c>
      <c r="D420" t="s">
        <v>69</v>
      </c>
      <c r="E420" s="27" t="s">
        <v>393</v>
      </c>
      <c r="F420" s="28" t="s">
        <v>65</v>
      </c>
      <c r="G420" s="29">
        <v>2</v>
      </c>
      <c r="H420" s="28">
        <v>0</v>
      </c>
      <c r="I420" s="30">
        <f>ROUND(G420*H420,P4)</f>
        <v>0</v>
      </c>
      <c r="L420" s="31">
        <v>0</v>
      </c>
      <c r="M420" s="24">
        <f>ROUND(G420*L420,P4)</f>
        <v>0</v>
      </c>
      <c r="N420" s="25" t="s">
        <v>69</v>
      </c>
      <c r="O420" s="32">
        <f>M420*AA420</f>
        <v>0</v>
      </c>
      <c r="P420" s="1">
        <v>3</v>
      </c>
      <c r="AA420" s="1">
        <f>IF(P420=1,$O$3,IF(P420=2,$O$4,$O$5))</f>
        <v>0</v>
      </c>
    </row>
    <row r="421" ht="25.5">
      <c r="A421" s="1" t="s">
        <v>72</v>
      </c>
      <c r="E421" s="27" t="s">
        <v>391</v>
      </c>
    </row>
    <row r="422">
      <c r="A422" s="1" t="s">
        <v>73</v>
      </c>
    </row>
    <row r="423">
      <c r="A423" s="1" t="s">
        <v>74</v>
      </c>
      <c r="E423" s="27" t="s">
        <v>69</v>
      </c>
    </row>
    <row r="424">
      <c r="A424" s="1" t="s">
        <v>67</v>
      </c>
      <c r="B424" s="1">
        <v>71</v>
      </c>
      <c r="C424" s="26" t="s">
        <v>394</v>
      </c>
      <c r="D424" t="s">
        <v>69</v>
      </c>
      <c r="E424" s="27" t="s">
        <v>395</v>
      </c>
      <c r="F424" s="28" t="s">
        <v>65</v>
      </c>
      <c r="G424" s="29">
        <v>2</v>
      </c>
      <c r="H424" s="28">
        <v>0.00183</v>
      </c>
      <c r="I424" s="30">
        <f>ROUND(G424*H424,P4)</f>
        <v>0</v>
      </c>
      <c r="L424" s="31">
        <v>0</v>
      </c>
      <c r="M424" s="24">
        <f>ROUND(G424*L424,P4)</f>
        <v>0</v>
      </c>
      <c r="N424" s="25" t="s">
        <v>354</v>
      </c>
      <c r="O424" s="32">
        <f>M424*AA424</f>
        <v>0</v>
      </c>
      <c r="P424" s="1">
        <v>3</v>
      </c>
      <c r="AA424" s="1">
        <f>IF(P424=1,$O$3,IF(P424=2,$O$4,$O$5))</f>
        <v>0</v>
      </c>
    </row>
    <row r="425">
      <c r="A425" s="1" t="s">
        <v>72</v>
      </c>
      <c r="E425" s="27" t="s">
        <v>395</v>
      </c>
    </row>
    <row r="426">
      <c r="A426" s="1" t="s">
        <v>73</v>
      </c>
    </row>
    <row r="427">
      <c r="A427" s="1" t="s">
        <v>74</v>
      </c>
      <c r="E427" s="27" t="s">
        <v>69</v>
      </c>
    </row>
    <row r="428">
      <c r="A428" s="1" t="s">
        <v>67</v>
      </c>
      <c r="B428" s="1">
        <v>72</v>
      </c>
      <c r="C428" s="26" t="s">
        <v>396</v>
      </c>
      <c r="D428" t="s">
        <v>69</v>
      </c>
      <c r="E428" s="27" t="s">
        <v>397</v>
      </c>
      <c r="F428" s="28" t="s">
        <v>65</v>
      </c>
      <c r="G428" s="29">
        <v>5</v>
      </c>
      <c r="H428" s="28">
        <v>0</v>
      </c>
      <c r="I428" s="30">
        <f>ROUND(G428*H428,P4)</f>
        <v>0</v>
      </c>
      <c r="L428" s="31">
        <v>0</v>
      </c>
      <c r="M428" s="24">
        <f>ROUND(G428*L428,P4)</f>
        <v>0</v>
      </c>
      <c r="N428" s="25" t="s">
        <v>69</v>
      </c>
      <c r="O428" s="32">
        <f>M428*AA428</f>
        <v>0</v>
      </c>
      <c r="P428" s="1">
        <v>3</v>
      </c>
      <c r="AA428" s="1">
        <f>IF(P428=1,$O$3,IF(P428=2,$O$4,$O$5))</f>
        <v>0</v>
      </c>
    </row>
    <row r="429" ht="25.5">
      <c r="A429" s="1" t="s">
        <v>72</v>
      </c>
      <c r="E429" s="27" t="s">
        <v>398</v>
      </c>
    </row>
    <row r="430">
      <c r="A430" s="1" t="s">
        <v>73</v>
      </c>
    </row>
    <row r="431">
      <c r="A431" s="1" t="s">
        <v>74</v>
      </c>
      <c r="E431" s="27" t="s">
        <v>69</v>
      </c>
    </row>
    <row r="432">
      <c r="A432" s="1" t="s">
        <v>67</v>
      </c>
      <c r="B432" s="1">
        <v>73</v>
      </c>
      <c r="C432" s="26" t="s">
        <v>399</v>
      </c>
      <c r="D432" t="s">
        <v>69</v>
      </c>
      <c r="E432" s="27" t="s">
        <v>400</v>
      </c>
      <c r="F432" s="28" t="s">
        <v>65</v>
      </c>
      <c r="G432" s="29">
        <v>5</v>
      </c>
      <c r="H432" s="28">
        <v>0</v>
      </c>
      <c r="I432" s="30">
        <f>ROUND(G432*H432,P4)</f>
        <v>0</v>
      </c>
      <c r="L432" s="31">
        <v>0</v>
      </c>
      <c r="M432" s="24">
        <f>ROUND(G432*L432,P4)</f>
        <v>0</v>
      </c>
      <c r="N432" s="25" t="s">
        <v>69</v>
      </c>
      <c r="O432" s="32">
        <f>M432*AA432</f>
        <v>0</v>
      </c>
      <c r="P432" s="1">
        <v>3</v>
      </c>
      <c r="AA432" s="1">
        <f>IF(P432=1,$O$3,IF(P432=2,$O$4,$O$5))</f>
        <v>0</v>
      </c>
    </row>
    <row r="433" ht="25.5">
      <c r="A433" s="1" t="s">
        <v>72</v>
      </c>
      <c r="E433" s="27" t="s">
        <v>398</v>
      </c>
    </row>
    <row r="434">
      <c r="A434" s="1" t="s">
        <v>73</v>
      </c>
    </row>
    <row r="435">
      <c r="A435" s="1" t="s">
        <v>74</v>
      </c>
      <c r="E435" s="27" t="s">
        <v>69</v>
      </c>
    </row>
    <row r="436">
      <c r="A436" s="1" t="s">
        <v>67</v>
      </c>
      <c r="B436" s="1">
        <v>74</v>
      </c>
      <c r="C436" s="26" t="s">
        <v>401</v>
      </c>
      <c r="D436" t="s">
        <v>69</v>
      </c>
      <c r="E436" s="27" t="s">
        <v>402</v>
      </c>
      <c r="F436" s="28" t="s">
        <v>65</v>
      </c>
      <c r="G436" s="29">
        <v>5</v>
      </c>
      <c r="H436" s="28">
        <v>0.0012199999999999999</v>
      </c>
      <c r="I436" s="30">
        <f>ROUND(G436*H436,P4)</f>
        <v>0</v>
      </c>
      <c r="L436" s="31">
        <v>0</v>
      </c>
      <c r="M436" s="24">
        <f>ROUND(G436*L436,P4)</f>
        <v>0</v>
      </c>
      <c r="N436" s="25" t="s">
        <v>354</v>
      </c>
      <c r="O436" s="32">
        <f>M436*AA436</f>
        <v>0</v>
      </c>
      <c r="P436" s="1">
        <v>3</v>
      </c>
      <c r="AA436" s="1">
        <f>IF(P436=1,$O$3,IF(P436=2,$O$4,$O$5))</f>
        <v>0</v>
      </c>
    </row>
    <row r="437">
      <c r="A437" s="1" t="s">
        <v>72</v>
      </c>
      <c r="E437" s="27" t="s">
        <v>402</v>
      </c>
    </row>
    <row r="438">
      <c r="A438" s="1" t="s">
        <v>73</v>
      </c>
    </row>
    <row r="439">
      <c r="A439" s="1" t="s">
        <v>74</v>
      </c>
      <c r="E439" s="27" t="s">
        <v>69</v>
      </c>
    </row>
    <row r="440">
      <c r="A440" s="1" t="s">
        <v>67</v>
      </c>
      <c r="B440" s="1">
        <v>75</v>
      </c>
      <c r="C440" s="26" t="s">
        <v>403</v>
      </c>
      <c r="D440" t="s">
        <v>69</v>
      </c>
      <c r="E440" s="27" t="s">
        <v>404</v>
      </c>
      <c r="F440" s="28" t="s">
        <v>71</v>
      </c>
      <c r="G440" s="29">
        <v>6</v>
      </c>
      <c r="H440" s="28">
        <v>0</v>
      </c>
      <c r="I440" s="30">
        <f>ROUND(G440*H440,P4)</f>
        <v>0</v>
      </c>
      <c r="L440" s="31">
        <v>0</v>
      </c>
      <c r="M440" s="24">
        <f>ROUND(G440*L440,P4)</f>
        <v>0</v>
      </c>
      <c r="N440" s="25" t="s">
        <v>354</v>
      </c>
      <c r="O440" s="32">
        <f>M440*AA440</f>
        <v>0</v>
      </c>
      <c r="P440" s="1">
        <v>3</v>
      </c>
      <c r="AA440" s="1">
        <f>IF(P440=1,$O$3,IF(P440=2,$O$4,$O$5))</f>
        <v>0</v>
      </c>
    </row>
    <row r="441">
      <c r="A441" s="1" t="s">
        <v>72</v>
      </c>
      <c r="E441" s="27" t="s">
        <v>405</v>
      </c>
    </row>
    <row r="442">
      <c r="A442" s="1" t="s">
        <v>73</v>
      </c>
    </row>
    <row r="443">
      <c r="A443" s="1" t="s">
        <v>74</v>
      </c>
      <c r="E443" s="27" t="s">
        <v>69</v>
      </c>
    </row>
    <row r="444">
      <c r="A444" s="1" t="s">
        <v>67</v>
      </c>
      <c r="B444" s="1">
        <v>76</v>
      </c>
      <c r="C444" s="26" t="s">
        <v>406</v>
      </c>
      <c r="D444" t="s">
        <v>69</v>
      </c>
      <c r="E444" s="27" t="s">
        <v>407</v>
      </c>
      <c r="F444" s="28" t="s">
        <v>71</v>
      </c>
      <c r="G444" s="29">
        <v>6</v>
      </c>
      <c r="H444" s="28">
        <v>0</v>
      </c>
      <c r="I444" s="30">
        <f>ROUND(G444*H444,P4)</f>
        <v>0</v>
      </c>
      <c r="L444" s="31">
        <v>0</v>
      </c>
      <c r="M444" s="24">
        <f>ROUND(G444*L444,P4)</f>
        <v>0</v>
      </c>
      <c r="N444" s="25" t="s">
        <v>69</v>
      </c>
      <c r="O444" s="32">
        <f>M444*AA444</f>
        <v>0</v>
      </c>
      <c r="P444" s="1">
        <v>3</v>
      </c>
      <c r="AA444" s="1">
        <f>IF(P444=1,$O$3,IF(P444=2,$O$4,$O$5))</f>
        <v>0</v>
      </c>
    </row>
    <row r="445">
      <c r="A445" s="1" t="s">
        <v>72</v>
      </c>
      <c r="E445" s="27" t="s">
        <v>405</v>
      </c>
    </row>
    <row r="446">
      <c r="A446" s="1" t="s">
        <v>73</v>
      </c>
    </row>
    <row r="447">
      <c r="A447" s="1" t="s">
        <v>74</v>
      </c>
      <c r="E447" s="27" t="s">
        <v>69</v>
      </c>
    </row>
    <row r="448">
      <c r="A448" s="1" t="s">
        <v>67</v>
      </c>
      <c r="B448" s="1">
        <v>77</v>
      </c>
      <c r="C448" s="26" t="s">
        <v>408</v>
      </c>
      <c r="D448" t="s">
        <v>69</v>
      </c>
      <c r="E448" s="27" t="s">
        <v>409</v>
      </c>
      <c r="F448" s="28" t="s">
        <v>65</v>
      </c>
      <c r="G448" s="29">
        <v>5</v>
      </c>
      <c r="H448" s="28">
        <v>0</v>
      </c>
      <c r="I448" s="30">
        <f>ROUND(G448*H448,P4)</f>
        <v>0</v>
      </c>
      <c r="L448" s="31">
        <v>0</v>
      </c>
      <c r="M448" s="24">
        <f>ROUND(G448*L448,P4)</f>
        <v>0</v>
      </c>
      <c r="N448" s="25" t="s">
        <v>69</v>
      </c>
      <c r="O448" s="32">
        <f>M448*AA448</f>
        <v>0</v>
      </c>
      <c r="P448" s="1">
        <v>3</v>
      </c>
      <c r="AA448" s="1">
        <f>IF(P448=1,$O$3,IF(P448=2,$O$4,$O$5))</f>
        <v>0</v>
      </c>
    </row>
    <row r="449" ht="25.5">
      <c r="A449" s="1" t="s">
        <v>72</v>
      </c>
      <c r="E449" s="27" t="s">
        <v>410</v>
      </c>
    </row>
    <row r="450">
      <c r="A450" s="1" t="s">
        <v>73</v>
      </c>
    </row>
    <row r="451">
      <c r="A451" s="1" t="s">
        <v>74</v>
      </c>
      <c r="E451" s="27" t="s">
        <v>69</v>
      </c>
    </row>
    <row r="452">
      <c r="A452" s="1" t="s">
        <v>67</v>
      </c>
      <c r="B452" s="1">
        <v>78</v>
      </c>
      <c r="C452" s="26" t="s">
        <v>411</v>
      </c>
      <c r="D452" t="s">
        <v>69</v>
      </c>
      <c r="E452" s="27" t="s">
        <v>412</v>
      </c>
      <c r="F452" s="28" t="s">
        <v>65</v>
      </c>
      <c r="G452" s="29">
        <v>5</v>
      </c>
      <c r="H452" s="28">
        <v>0</v>
      </c>
      <c r="I452" s="30">
        <f>ROUND(G452*H452,P4)</f>
        <v>0</v>
      </c>
      <c r="L452" s="31">
        <v>0</v>
      </c>
      <c r="M452" s="24">
        <f>ROUND(G452*L452,P4)</f>
        <v>0</v>
      </c>
      <c r="N452" s="25" t="s">
        <v>69</v>
      </c>
      <c r="O452" s="32">
        <f>M452*AA452</f>
        <v>0</v>
      </c>
      <c r="P452" s="1">
        <v>3</v>
      </c>
      <c r="AA452" s="1">
        <f>IF(P452=1,$O$3,IF(P452=2,$O$4,$O$5))</f>
        <v>0</v>
      </c>
    </row>
    <row r="453" ht="25.5">
      <c r="A453" s="1" t="s">
        <v>72</v>
      </c>
      <c r="E453" s="27" t="s">
        <v>410</v>
      </c>
    </row>
    <row r="454">
      <c r="A454" s="1" t="s">
        <v>73</v>
      </c>
    </row>
    <row r="455">
      <c r="A455" s="1" t="s">
        <v>74</v>
      </c>
      <c r="E455" s="27" t="s">
        <v>69</v>
      </c>
    </row>
    <row r="456">
      <c r="A456" s="1" t="s">
        <v>67</v>
      </c>
      <c r="B456" s="1">
        <v>79</v>
      </c>
      <c r="C456" s="26" t="s">
        <v>413</v>
      </c>
      <c r="D456" t="s">
        <v>69</v>
      </c>
      <c r="E456" s="27" t="s">
        <v>414</v>
      </c>
      <c r="F456" s="28" t="s">
        <v>65</v>
      </c>
      <c r="G456" s="29">
        <v>5</v>
      </c>
      <c r="H456" s="28">
        <v>0.00036000000000000002</v>
      </c>
      <c r="I456" s="30">
        <f>ROUND(G456*H456,P4)</f>
        <v>0</v>
      </c>
      <c r="L456" s="31">
        <v>0</v>
      </c>
      <c r="M456" s="24">
        <f>ROUND(G456*L456,P4)</f>
        <v>0</v>
      </c>
      <c r="N456" s="25" t="s">
        <v>354</v>
      </c>
      <c r="O456" s="32">
        <f>M456*AA456</f>
        <v>0</v>
      </c>
      <c r="P456" s="1">
        <v>3</v>
      </c>
      <c r="AA456" s="1">
        <f>IF(P456=1,$O$3,IF(P456=2,$O$4,$O$5))</f>
        <v>0</v>
      </c>
    </row>
    <row r="457">
      <c r="A457" s="1" t="s">
        <v>72</v>
      </c>
      <c r="E457" s="27" t="s">
        <v>415</v>
      </c>
    </row>
    <row r="458">
      <c r="A458" s="1" t="s">
        <v>73</v>
      </c>
    </row>
    <row r="459">
      <c r="A459" s="1" t="s">
        <v>74</v>
      </c>
      <c r="E459" s="27" t="s">
        <v>69</v>
      </c>
    </row>
    <row r="460">
      <c r="A460" s="1" t="s">
        <v>67</v>
      </c>
      <c r="B460" s="1">
        <v>80</v>
      </c>
      <c r="C460" s="26" t="s">
        <v>416</v>
      </c>
      <c r="D460" t="s">
        <v>69</v>
      </c>
      <c r="E460" s="27" t="s">
        <v>417</v>
      </c>
      <c r="F460" s="28" t="s">
        <v>71</v>
      </c>
      <c r="G460" s="29">
        <v>2</v>
      </c>
      <c r="H460" s="28">
        <v>0</v>
      </c>
      <c r="I460" s="30">
        <f>ROUND(G460*H460,P4)</f>
        <v>0</v>
      </c>
      <c r="L460" s="31">
        <v>0</v>
      </c>
      <c r="M460" s="24">
        <f>ROUND(G460*L460,P4)</f>
        <v>0</v>
      </c>
      <c r="N460" s="25" t="s">
        <v>140</v>
      </c>
      <c r="O460" s="32">
        <f>M460*AA460</f>
        <v>0</v>
      </c>
      <c r="P460" s="1">
        <v>3</v>
      </c>
      <c r="AA460" s="1">
        <f>IF(P460=1,$O$3,IF(P460=2,$O$4,$O$5))</f>
        <v>0</v>
      </c>
    </row>
    <row r="461">
      <c r="A461" s="1" t="s">
        <v>72</v>
      </c>
      <c r="E461" s="27" t="s">
        <v>418</v>
      </c>
    </row>
    <row r="462">
      <c r="A462" s="1" t="s">
        <v>73</v>
      </c>
    </row>
    <row r="463">
      <c r="A463" s="1" t="s">
        <v>74</v>
      </c>
      <c r="E463" s="27" t="s">
        <v>69</v>
      </c>
    </row>
    <row r="464">
      <c r="A464" s="1" t="s">
        <v>67</v>
      </c>
      <c r="B464" s="1">
        <v>81</v>
      </c>
      <c r="C464" s="26" t="s">
        <v>419</v>
      </c>
      <c r="D464" t="s">
        <v>69</v>
      </c>
      <c r="E464" s="27" t="s">
        <v>420</v>
      </c>
      <c r="F464" s="28" t="s">
        <v>71</v>
      </c>
      <c r="G464" s="29">
        <v>2</v>
      </c>
      <c r="H464" s="28">
        <v>0</v>
      </c>
      <c r="I464" s="30">
        <f>ROUND(G464*H464,P4)</f>
        <v>0</v>
      </c>
      <c r="L464" s="31">
        <v>0</v>
      </c>
      <c r="M464" s="24">
        <f>ROUND(G464*L464,P4)</f>
        <v>0</v>
      </c>
      <c r="N464" s="25" t="s">
        <v>69</v>
      </c>
      <c r="O464" s="32">
        <f>M464*AA464</f>
        <v>0</v>
      </c>
      <c r="P464" s="1">
        <v>3</v>
      </c>
      <c r="AA464" s="1">
        <f>IF(P464=1,$O$3,IF(P464=2,$O$4,$O$5))</f>
        <v>0</v>
      </c>
    </row>
    <row r="465">
      <c r="A465" s="1" t="s">
        <v>72</v>
      </c>
      <c r="E465" s="27" t="s">
        <v>418</v>
      </c>
    </row>
    <row r="466">
      <c r="A466" s="1" t="s">
        <v>73</v>
      </c>
    </row>
    <row r="467">
      <c r="A467" s="1" t="s">
        <v>74</v>
      </c>
      <c r="E467" s="27" t="s">
        <v>69</v>
      </c>
    </row>
    <row r="468">
      <c r="A468" s="1" t="s">
        <v>67</v>
      </c>
      <c r="B468" s="1">
        <v>82</v>
      </c>
      <c r="C468" s="26" t="s">
        <v>421</v>
      </c>
      <c r="D468" t="s">
        <v>69</v>
      </c>
      <c r="E468" s="27" t="s">
        <v>422</v>
      </c>
      <c r="F468" s="28" t="s">
        <v>71</v>
      </c>
      <c r="G468" s="29">
        <v>1</v>
      </c>
      <c r="H468" s="28">
        <v>0</v>
      </c>
      <c r="I468" s="30">
        <f>ROUND(G468*H468,P4)</f>
        <v>0</v>
      </c>
      <c r="L468" s="31">
        <v>0</v>
      </c>
      <c r="M468" s="24">
        <f>ROUND(G468*L468,P4)</f>
        <v>0</v>
      </c>
      <c r="N468" s="25" t="s">
        <v>354</v>
      </c>
      <c r="O468" s="32">
        <f>M468*AA468</f>
        <v>0</v>
      </c>
      <c r="P468" s="1">
        <v>3</v>
      </c>
      <c r="AA468" s="1">
        <f>IF(P468=1,$O$3,IF(P468=2,$O$4,$O$5))</f>
        <v>0</v>
      </c>
    </row>
    <row r="469">
      <c r="A469" s="1" t="s">
        <v>72</v>
      </c>
      <c r="E469" s="27" t="s">
        <v>423</v>
      </c>
    </row>
    <row r="470">
      <c r="A470" s="1" t="s">
        <v>73</v>
      </c>
    </row>
    <row r="471">
      <c r="A471" s="1" t="s">
        <v>74</v>
      </c>
      <c r="E471" s="27" t="s">
        <v>69</v>
      </c>
    </row>
    <row r="472">
      <c r="A472" s="1" t="s">
        <v>67</v>
      </c>
      <c r="B472" s="1">
        <v>83</v>
      </c>
      <c r="C472" s="26" t="s">
        <v>424</v>
      </c>
      <c r="D472" t="s">
        <v>69</v>
      </c>
      <c r="E472" s="27" t="s">
        <v>425</v>
      </c>
      <c r="F472" s="28" t="s">
        <v>71</v>
      </c>
      <c r="G472" s="29">
        <v>1</v>
      </c>
      <c r="H472" s="28">
        <v>0</v>
      </c>
      <c r="I472" s="30">
        <f>ROUND(G472*H472,P4)</f>
        <v>0</v>
      </c>
      <c r="L472" s="31">
        <v>0</v>
      </c>
      <c r="M472" s="24">
        <f>ROUND(G472*L472,P4)</f>
        <v>0</v>
      </c>
      <c r="N472" s="25" t="s">
        <v>69</v>
      </c>
      <c r="O472" s="32">
        <f>M472*AA472</f>
        <v>0</v>
      </c>
      <c r="P472" s="1">
        <v>3</v>
      </c>
      <c r="AA472" s="1">
        <f>IF(P472=1,$O$3,IF(P472=2,$O$4,$O$5))</f>
        <v>0</v>
      </c>
    </row>
    <row r="473">
      <c r="A473" s="1" t="s">
        <v>72</v>
      </c>
      <c r="E473" s="27" t="s">
        <v>423</v>
      </c>
    </row>
    <row r="474">
      <c r="A474" s="1" t="s">
        <v>73</v>
      </c>
    </row>
    <row r="475">
      <c r="A475" s="1" t="s">
        <v>74</v>
      </c>
      <c r="E475" s="27" t="s">
        <v>69</v>
      </c>
    </row>
    <row r="476">
      <c r="A476" s="1" t="s">
        <v>67</v>
      </c>
      <c r="B476" s="1">
        <v>84</v>
      </c>
      <c r="C476" s="26" t="s">
        <v>426</v>
      </c>
      <c r="D476" t="s">
        <v>69</v>
      </c>
      <c r="E476" s="27" t="s">
        <v>427</v>
      </c>
      <c r="F476" s="28" t="s">
        <v>71</v>
      </c>
      <c r="G476" s="29">
        <v>1</v>
      </c>
      <c r="H476" s="28">
        <v>0.0010499999999999999</v>
      </c>
      <c r="I476" s="30">
        <f>ROUND(G476*H476,P4)</f>
        <v>0</v>
      </c>
      <c r="L476" s="31">
        <v>0</v>
      </c>
      <c r="M476" s="24">
        <f>ROUND(G476*L476,P4)</f>
        <v>0</v>
      </c>
      <c r="N476" s="25" t="s">
        <v>354</v>
      </c>
      <c r="O476" s="32">
        <f>M476*AA476</f>
        <v>0</v>
      </c>
      <c r="P476" s="1">
        <v>3</v>
      </c>
      <c r="AA476" s="1">
        <f>IF(P476=1,$O$3,IF(P476=2,$O$4,$O$5))</f>
        <v>0</v>
      </c>
    </row>
    <row r="477">
      <c r="A477" s="1" t="s">
        <v>72</v>
      </c>
      <c r="E477" s="27" t="s">
        <v>428</v>
      </c>
    </row>
    <row r="478">
      <c r="A478" s="1" t="s">
        <v>73</v>
      </c>
    </row>
    <row r="479">
      <c r="A479" s="1" t="s">
        <v>74</v>
      </c>
      <c r="E479" s="27" t="s">
        <v>69</v>
      </c>
    </row>
    <row r="480">
      <c r="A480" s="1" t="s">
        <v>67</v>
      </c>
      <c r="B480" s="1">
        <v>85</v>
      </c>
      <c r="C480" s="26" t="s">
        <v>429</v>
      </c>
      <c r="D480" t="s">
        <v>69</v>
      </c>
      <c r="E480" s="27" t="s">
        <v>430</v>
      </c>
      <c r="F480" s="28" t="s">
        <v>71</v>
      </c>
      <c r="G480" s="29">
        <v>1</v>
      </c>
      <c r="H480" s="28">
        <v>0</v>
      </c>
      <c r="I480" s="30">
        <f>ROUND(G480*H480,P4)</f>
        <v>0</v>
      </c>
      <c r="L480" s="31">
        <v>0</v>
      </c>
      <c r="M480" s="24">
        <f>ROUND(G480*L480,P4)</f>
        <v>0</v>
      </c>
      <c r="N480" s="25" t="s">
        <v>354</v>
      </c>
      <c r="O480" s="32">
        <f>M480*AA480</f>
        <v>0</v>
      </c>
      <c r="P480" s="1">
        <v>3</v>
      </c>
      <c r="AA480" s="1">
        <f>IF(P480=1,$O$3,IF(P480=2,$O$4,$O$5))</f>
        <v>0</v>
      </c>
    </row>
    <row r="481">
      <c r="A481" s="1" t="s">
        <v>72</v>
      </c>
      <c r="E481" s="27" t="s">
        <v>431</v>
      </c>
    </row>
    <row r="482">
      <c r="A482" s="1" t="s">
        <v>73</v>
      </c>
    </row>
    <row r="483">
      <c r="A483" s="1" t="s">
        <v>74</v>
      </c>
      <c r="E483" s="27" t="s">
        <v>69</v>
      </c>
    </row>
    <row r="484">
      <c r="A484" s="1" t="s">
        <v>67</v>
      </c>
      <c r="B484" s="1">
        <v>86</v>
      </c>
      <c r="C484" s="26" t="s">
        <v>432</v>
      </c>
      <c r="D484" t="s">
        <v>69</v>
      </c>
      <c r="E484" s="27" t="s">
        <v>433</v>
      </c>
      <c r="F484" s="28" t="s">
        <v>71</v>
      </c>
      <c r="G484" s="29">
        <v>1</v>
      </c>
      <c r="H484" s="28">
        <v>0</v>
      </c>
      <c r="I484" s="30">
        <f>ROUND(G484*H484,P4)</f>
        <v>0</v>
      </c>
      <c r="L484" s="31">
        <v>0</v>
      </c>
      <c r="M484" s="24">
        <f>ROUND(G484*L484,P4)</f>
        <v>0</v>
      </c>
      <c r="N484" s="25" t="s">
        <v>69</v>
      </c>
      <c r="O484" s="32">
        <f>M484*AA484</f>
        <v>0</v>
      </c>
      <c r="P484" s="1">
        <v>3</v>
      </c>
      <c r="AA484" s="1">
        <f>IF(P484=1,$O$3,IF(P484=2,$O$4,$O$5))</f>
        <v>0</v>
      </c>
    </row>
    <row r="485">
      <c r="A485" s="1" t="s">
        <v>72</v>
      </c>
      <c r="E485" s="27" t="s">
        <v>431</v>
      </c>
    </row>
    <row r="486">
      <c r="A486" s="1" t="s">
        <v>73</v>
      </c>
    </row>
    <row r="487">
      <c r="A487" s="1" t="s">
        <v>74</v>
      </c>
      <c r="E487" s="27" t="s">
        <v>69</v>
      </c>
    </row>
    <row r="488">
      <c r="A488" s="1" t="s">
        <v>67</v>
      </c>
      <c r="B488" s="1">
        <v>87</v>
      </c>
      <c r="C488" s="26" t="s">
        <v>273</v>
      </c>
      <c r="D488" t="s">
        <v>69</v>
      </c>
      <c r="E488" s="27" t="s">
        <v>434</v>
      </c>
      <c r="F488" s="28" t="s">
        <v>71</v>
      </c>
      <c r="G488" s="29">
        <v>1</v>
      </c>
      <c r="H488" s="28">
        <v>0</v>
      </c>
      <c r="I488" s="30">
        <f>ROUND(G488*H488,P4)</f>
        <v>0</v>
      </c>
      <c r="L488" s="31">
        <v>0</v>
      </c>
      <c r="M488" s="24">
        <f>ROUND(G488*L488,P4)</f>
        <v>0</v>
      </c>
      <c r="N488" s="25" t="s">
        <v>69</v>
      </c>
      <c r="O488" s="32">
        <f>M488*AA488</f>
        <v>0</v>
      </c>
      <c r="P488" s="1">
        <v>3</v>
      </c>
      <c r="AA488" s="1">
        <f>IF(P488=1,$O$3,IF(P488=2,$O$4,$O$5))</f>
        <v>0</v>
      </c>
    </row>
    <row r="489">
      <c r="A489" s="1" t="s">
        <v>72</v>
      </c>
      <c r="E489" s="27" t="s">
        <v>274</v>
      </c>
    </row>
    <row r="490">
      <c r="A490" s="1" t="s">
        <v>73</v>
      </c>
    </row>
    <row r="491">
      <c r="A491" s="1" t="s">
        <v>74</v>
      </c>
      <c r="E491" s="27" t="s">
        <v>69</v>
      </c>
    </row>
    <row r="492">
      <c r="A492" s="1" t="s">
        <v>67</v>
      </c>
      <c r="B492" s="1">
        <v>88</v>
      </c>
      <c r="C492" s="26" t="s">
        <v>435</v>
      </c>
      <c r="D492" t="s">
        <v>69</v>
      </c>
      <c r="E492" s="27" t="s">
        <v>436</v>
      </c>
      <c r="F492" s="28" t="s">
        <v>71</v>
      </c>
      <c r="G492" s="29">
        <v>3</v>
      </c>
      <c r="H492" s="28">
        <v>0</v>
      </c>
      <c r="I492" s="30">
        <f>ROUND(G492*H492,P4)</f>
        <v>0</v>
      </c>
      <c r="L492" s="31">
        <v>0</v>
      </c>
      <c r="M492" s="24">
        <f>ROUND(G492*L492,P4)</f>
        <v>0</v>
      </c>
      <c r="N492" s="25" t="s">
        <v>140</v>
      </c>
      <c r="O492" s="32">
        <f>M492*AA492</f>
        <v>0</v>
      </c>
      <c r="P492" s="1">
        <v>3</v>
      </c>
      <c r="AA492" s="1">
        <f>IF(P492=1,$O$3,IF(P492=2,$O$4,$O$5))</f>
        <v>0</v>
      </c>
    </row>
    <row r="493">
      <c r="A493" s="1" t="s">
        <v>72</v>
      </c>
      <c r="E493" s="27" t="s">
        <v>437</v>
      </c>
    </row>
    <row r="494">
      <c r="A494" s="1" t="s">
        <v>73</v>
      </c>
    </row>
    <row r="495">
      <c r="A495" s="1" t="s">
        <v>74</v>
      </c>
      <c r="E495" s="27" t="s">
        <v>69</v>
      </c>
    </row>
    <row r="496">
      <c r="A496" s="1" t="s">
        <v>67</v>
      </c>
      <c r="B496" s="1">
        <v>89</v>
      </c>
      <c r="C496" s="26" t="s">
        <v>438</v>
      </c>
      <c r="D496" t="s">
        <v>69</v>
      </c>
      <c r="E496" s="27" t="s">
        <v>439</v>
      </c>
      <c r="F496" s="28" t="s">
        <v>71</v>
      </c>
      <c r="G496" s="29">
        <v>3</v>
      </c>
      <c r="H496" s="28">
        <v>0.00029999999999999997</v>
      </c>
      <c r="I496" s="30">
        <f>ROUND(G496*H496,P4)</f>
        <v>0</v>
      </c>
      <c r="L496" s="31">
        <v>0</v>
      </c>
      <c r="M496" s="24">
        <f>ROUND(G496*L496,P4)</f>
        <v>0</v>
      </c>
      <c r="N496" s="25" t="s">
        <v>69</v>
      </c>
      <c r="O496" s="32">
        <f>M496*AA496</f>
        <v>0</v>
      </c>
      <c r="P496" s="1">
        <v>3</v>
      </c>
      <c r="AA496" s="1">
        <f>IF(P496=1,$O$3,IF(P496=2,$O$4,$O$5))</f>
        <v>0</v>
      </c>
    </row>
    <row r="497">
      <c r="A497" s="1" t="s">
        <v>72</v>
      </c>
      <c r="E497" s="27" t="s">
        <v>440</v>
      </c>
    </row>
    <row r="498">
      <c r="A498" s="1" t="s">
        <v>73</v>
      </c>
    </row>
    <row r="499">
      <c r="A499" s="1" t="s">
        <v>74</v>
      </c>
      <c r="E499" s="27" t="s">
        <v>69</v>
      </c>
    </row>
    <row r="500">
      <c r="A500" s="1" t="s">
        <v>64</v>
      </c>
      <c r="C500" s="22" t="s">
        <v>441</v>
      </c>
      <c r="E500" s="23" t="s">
        <v>253</v>
      </c>
      <c r="L500" s="24">
        <f>SUMIFS(L501:L532,A501:A532,"P")</f>
        <v>0</v>
      </c>
      <c r="M500" s="24">
        <f>SUMIFS(M501:M532,A501:A532,"P")</f>
        <v>0</v>
      </c>
      <c r="N500" s="25"/>
    </row>
    <row r="501" ht="25.5">
      <c r="A501" s="1" t="s">
        <v>67</v>
      </c>
      <c r="B501" s="1">
        <v>108</v>
      </c>
      <c r="C501" s="26" t="s">
        <v>442</v>
      </c>
      <c r="D501" t="s">
        <v>69</v>
      </c>
      <c r="E501" s="27" t="s">
        <v>443</v>
      </c>
      <c r="F501" s="28" t="s">
        <v>65</v>
      </c>
      <c r="G501" s="29">
        <v>130</v>
      </c>
      <c r="H501" s="28">
        <v>0</v>
      </c>
      <c r="I501" s="30">
        <f>ROUND(G501*H501,P4)</f>
        <v>0</v>
      </c>
      <c r="L501" s="31">
        <v>0</v>
      </c>
      <c r="M501" s="24">
        <f>ROUND(G501*L501,P4)</f>
        <v>0</v>
      </c>
      <c r="N501" s="25" t="s">
        <v>140</v>
      </c>
      <c r="O501" s="32">
        <f>M501*AA501</f>
        <v>0</v>
      </c>
      <c r="P501" s="1">
        <v>3</v>
      </c>
      <c r="AA501" s="1">
        <f>IF(P501=1,$O$3,IF(P501=2,$O$4,$O$5))</f>
        <v>0</v>
      </c>
    </row>
    <row r="502" ht="38.25">
      <c r="A502" s="1" t="s">
        <v>72</v>
      </c>
      <c r="E502" s="27" t="s">
        <v>444</v>
      </c>
    </row>
    <row r="503">
      <c r="A503" s="1" t="s">
        <v>73</v>
      </c>
      <c r="E503" s="34" t="s">
        <v>445</v>
      </c>
    </row>
    <row r="504">
      <c r="A504" s="1" t="s">
        <v>74</v>
      </c>
      <c r="E504" s="27" t="s">
        <v>69</v>
      </c>
    </row>
    <row r="505">
      <c r="A505" s="1" t="s">
        <v>67</v>
      </c>
      <c r="B505" s="1">
        <v>109</v>
      </c>
      <c r="C505" s="26" t="s">
        <v>446</v>
      </c>
      <c r="D505" t="s">
        <v>69</v>
      </c>
      <c r="E505" s="27" t="s">
        <v>447</v>
      </c>
      <c r="F505" s="28" t="s">
        <v>65</v>
      </c>
      <c r="G505" s="29">
        <v>130</v>
      </c>
      <c r="H505" s="28">
        <v>0.00017000000000000001</v>
      </c>
      <c r="I505" s="30">
        <f>ROUND(G505*H505,P4)</f>
        <v>0</v>
      </c>
      <c r="L505" s="31">
        <v>0</v>
      </c>
      <c r="M505" s="24">
        <f>ROUND(G505*L505,P4)</f>
        <v>0</v>
      </c>
      <c r="N505" s="25" t="s">
        <v>140</v>
      </c>
      <c r="O505" s="32">
        <f>M505*AA505</f>
        <v>0</v>
      </c>
      <c r="P505" s="1">
        <v>3</v>
      </c>
      <c r="AA505" s="1">
        <f>IF(P505=1,$O$3,IF(P505=2,$O$4,$O$5))</f>
        <v>0</v>
      </c>
    </row>
    <row r="506">
      <c r="A506" s="1" t="s">
        <v>72</v>
      </c>
      <c r="E506" s="27" t="s">
        <v>447</v>
      </c>
    </row>
    <row r="507">
      <c r="A507" s="1" t="s">
        <v>73</v>
      </c>
    </row>
    <row r="508">
      <c r="A508" s="1" t="s">
        <v>74</v>
      </c>
      <c r="E508" s="27" t="s">
        <v>69</v>
      </c>
    </row>
    <row r="509" ht="25.5">
      <c r="A509" s="1" t="s">
        <v>67</v>
      </c>
      <c r="B509" s="1">
        <v>110</v>
      </c>
      <c r="C509" s="26" t="s">
        <v>448</v>
      </c>
      <c r="D509" t="s">
        <v>69</v>
      </c>
      <c r="E509" s="27" t="s">
        <v>449</v>
      </c>
      <c r="F509" s="28" t="s">
        <v>65</v>
      </c>
      <c r="G509" s="29">
        <v>10</v>
      </c>
      <c r="H509" s="28">
        <v>0</v>
      </c>
      <c r="I509" s="30">
        <f>ROUND(G509*H509,P4)</f>
        <v>0</v>
      </c>
      <c r="L509" s="31">
        <v>0</v>
      </c>
      <c r="M509" s="24">
        <f>ROUND(G509*L509,P4)</f>
        <v>0</v>
      </c>
      <c r="N509" s="25" t="s">
        <v>140</v>
      </c>
      <c r="O509" s="32">
        <f>M509*AA509</f>
        <v>0</v>
      </c>
      <c r="P509" s="1">
        <v>3</v>
      </c>
      <c r="AA509" s="1">
        <f>IF(P509=1,$O$3,IF(P509=2,$O$4,$O$5))</f>
        <v>0</v>
      </c>
    </row>
    <row r="510" ht="38.25">
      <c r="A510" s="1" t="s">
        <v>72</v>
      </c>
      <c r="E510" s="27" t="s">
        <v>450</v>
      </c>
    </row>
    <row r="511">
      <c r="A511" s="1" t="s">
        <v>73</v>
      </c>
    </row>
    <row r="512">
      <c r="A512" s="1" t="s">
        <v>74</v>
      </c>
      <c r="E512" s="27" t="s">
        <v>69</v>
      </c>
    </row>
    <row r="513">
      <c r="A513" s="1" t="s">
        <v>67</v>
      </c>
      <c r="B513" s="1">
        <v>111</v>
      </c>
      <c r="C513" s="26" t="s">
        <v>451</v>
      </c>
      <c r="D513" t="s">
        <v>69</v>
      </c>
      <c r="E513" s="27" t="s">
        <v>452</v>
      </c>
      <c r="F513" s="28" t="s">
        <v>65</v>
      </c>
      <c r="G513" s="29">
        <v>10</v>
      </c>
      <c r="H513" s="28">
        <v>0.00025000000000000001</v>
      </c>
      <c r="I513" s="30">
        <f>ROUND(G513*H513,P4)</f>
        <v>0</v>
      </c>
      <c r="L513" s="31">
        <v>0</v>
      </c>
      <c r="M513" s="24">
        <f>ROUND(G513*L513,P4)</f>
        <v>0</v>
      </c>
      <c r="N513" s="25" t="s">
        <v>140</v>
      </c>
      <c r="O513" s="32">
        <f>M513*AA513</f>
        <v>0</v>
      </c>
      <c r="P513" s="1">
        <v>3</v>
      </c>
      <c r="AA513" s="1">
        <f>IF(P513=1,$O$3,IF(P513=2,$O$4,$O$5))</f>
        <v>0</v>
      </c>
    </row>
    <row r="514">
      <c r="A514" s="1" t="s">
        <v>72</v>
      </c>
      <c r="E514" s="27" t="s">
        <v>452</v>
      </c>
    </row>
    <row r="515">
      <c r="A515" s="1" t="s">
        <v>73</v>
      </c>
    </row>
    <row r="516">
      <c r="A516" s="1" t="s">
        <v>74</v>
      </c>
      <c r="E516" s="27" t="s">
        <v>69</v>
      </c>
    </row>
    <row r="517">
      <c r="A517" s="1" t="s">
        <v>67</v>
      </c>
      <c r="B517" s="1">
        <v>112</v>
      </c>
      <c r="C517" s="26" t="s">
        <v>453</v>
      </c>
      <c r="D517" t="s">
        <v>69</v>
      </c>
      <c r="E517" s="27" t="s">
        <v>454</v>
      </c>
      <c r="F517" s="28" t="s">
        <v>71</v>
      </c>
      <c r="G517" s="29">
        <v>10</v>
      </c>
      <c r="H517" s="28">
        <v>0</v>
      </c>
      <c r="I517" s="30">
        <f>ROUND(G517*H517,P4)</f>
        <v>0</v>
      </c>
      <c r="L517" s="31">
        <v>0</v>
      </c>
      <c r="M517" s="24">
        <f>ROUND(G517*L517,P4)</f>
        <v>0</v>
      </c>
      <c r="N517" s="25" t="s">
        <v>140</v>
      </c>
      <c r="O517" s="32">
        <f>M517*AA517</f>
        <v>0</v>
      </c>
      <c r="P517" s="1">
        <v>3</v>
      </c>
      <c r="AA517" s="1">
        <f>IF(P517=1,$O$3,IF(P517=2,$O$4,$O$5))</f>
        <v>0</v>
      </c>
    </row>
    <row r="518" ht="25.5">
      <c r="A518" s="1" t="s">
        <v>72</v>
      </c>
      <c r="E518" s="27" t="s">
        <v>455</v>
      </c>
    </row>
    <row r="519">
      <c r="A519" s="1" t="s">
        <v>73</v>
      </c>
    </row>
    <row r="520">
      <c r="A520" s="1" t="s">
        <v>74</v>
      </c>
      <c r="E520" s="27" t="s">
        <v>69</v>
      </c>
    </row>
    <row r="521">
      <c r="A521" s="1" t="s">
        <v>67</v>
      </c>
      <c r="B521" s="1">
        <v>113</v>
      </c>
      <c r="C521" s="26" t="s">
        <v>456</v>
      </c>
      <c r="D521" t="s">
        <v>69</v>
      </c>
      <c r="E521" s="27" t="s">
        <v>457</v>
      </c>
      <c r="F521" s="28" t="s">
        <v>71</v>
      </c>
      <c r="G521" s="29">
        <v>8</v>
      </c>
      <c r="H521" s="28">
        <v>1.0000000000000001E-05</v>
      </c>
      <c r="I521" s="30">
        <f>ROUND(G521*H521,P4)</f>
        <v>0</v>
      </c>
      <c r="L521" s="31">
        <v>0</v>
      </c>
      <c r="M521" s="24">
        <f>ROUND(G521*L521,P4)</f>
        <v>0</v>
      </c>
      <c r="N521" s="25" t="s">
        <v>140</v>
      </c>
      <c r="O521" s="32">
        <f>M521*AA521</f>
        <v>0</v>
      </c>
      <c r="P521" s="1">
        <v>3</v>
      </c>
      <c r="AA521" s="1">
        <f>IF(P521=1,$O$3,IF(P521=2,$O$4,$O$5))</f>
        <v>0</v>
      </c>
    </row>
    <row r="522">
      <c r="A522" s="1" t="s">
        <v>72</v>
      </c>
      <c r="E522" s="27" t="s">
        <v>457</v>
      </c>
    </row>
    <row r="523">
      <c r="A523" s="1" t="s">
        <v>73</v>
      </c>
    </row>
    <row r="524">
      <c r="A524" s="1" t="s">
        <v>74</v>
      </c>
      <c r="E524" s="27" t="s">
        <v>69</v>
      </c>
    </row>
    <row r="525">
      <c r="A525" s="1" t="s">
        <v>67</v>
      </c>
      <c r="B525" s="1">
        <v>114</v>
      </c>
      <c r="C525" s="26" t="s">
        <v>458</v>
      </c>
      <c r="D525" t="s">
        <v>69</v>
      </c>
      <c r="E525" s="27" t="s">
        <v>459</v>
      </c>
      <c r="F525" s="28" t="s">
        <v>71</v>
      </c>
      <c r="G525" s="29">
        <v>2</v>
      </c>
      <c r="H525" s="28">
        <v>1.0000000000000001E-05</v>
      </c>
      <c r="I525" s="30">
        <f>ROUND(G525*H525,P4)</f>
        <v>0</v>
      </c>
      <c r="L525" s="31">
        <v>0</v>
      </c>
      <c r="M525" s="24">
        <f>ROUND(G525*L525,P4)</f>
        <v>0</v>
      </c>
      <c r="N525" s="25" t="s">
        <v>140</v>
      </c>
      <c r="O525" s="32">
        <f>M525*AA525</f>
        <v>0</v>
      </c>
      <c r="P525" s="1">
        <v>3</v>
      </c>
      <c r="AA525" s="1">
        <f>IF(P525=1,$O$3,IF(P525=2,$O$4,$O$5))</f>
        <v>0</v>
      </c>
    </row>
    <row r="526">
      <c r="A526" s="1" t="s">
        <v>72</v>
      </c>
      <c r="E526" s="27" t="s">
        <v>459</v>
      </c>
    </row>
    <row r="527">
      <c r="A527" s="1" t="s">
        <v>73</v>
      </c>
    </row>
    <row r="528">
      <c r="A528" s="1" t="s">
        <v>74</v>
      </c>
      <c r="E528" s="27" t="s">
        <v>69</v>
      </c>
    </row>
    <row r="529">
      <c r="A529" s="1" t="s">
        <v>67</v>
      </c>
      <c r="B529" s="1">
        <v>115</v>
      </c>
      <c r="C529" s="26" t="s">
        <v>460</v>
      </c>
      <c r="D529" t="s">
        <v>69</v>
      </c>
      <c r="E529" s="27" t="s">
        <v>461</v>
      </c>
      <c r="F529" s="28" t="s">
        <v>71</v>
      </c>
      <c r="G529" s="29">
        <v>2</v>
      </c>
      <c r="H529" s="28">
        <v>0</v>
      </c>
      <c r="I529" s="30">
        <f>ROUND(G529*H529,P4)</f>
        <v>0</v>
      </c>
      <c r="L529" s="31">
        <v>0</v>
      </c>
      <c r="M529" s="24">
        <f>ROUND(G529*L529,P4)</f>
        <v>0</v>
      </c>
      <c r="N529" s="25" t="s">
        <v>69</v>
      </c>
      <c r="O529" s="32">
        <f>M529*AA529</f>
        <v>0</v>
      </c>
      <c r="P529" s="1">
        <v>3</v>
      </c>
      <c r="AA529" s="1">
        <f>IF(P529=1,$O$3,IF(P529=2,$O$4,$O$5))</f>
        <v>0</v>
      </c>
    </row>
    <row r="530">
      <c r="A530" s="1" t="s">
        <v>72</v>
      </c>
      <c r="E530" s="27" t="s">
        <v>461</v>
      </c>
    </row>
    <row r="531">
      <c r="A531" s="1" t="s">
        <v>73</v>
      </c>
    </row>
    <row r="532">
      <c r="A532" s="1" t="s">
        <v>74</v>
      </c>
      <c r="E532" s="27" t="s">
        <v>69</v>
      </c>
    </row>
    <row r="533">
      <c r="A533" s="1" t="s">
        <v>64</v>
      </c>
      <c r="C533" s="22" t="s">
        <v>462</v>
      </c>
      <c r="E533" s="23" t="s">
        <v>463</v>
      </c>
      <c r="L533" s="24">
        <f>SUMIFS(L534:L557,A534:A557,"P")</f>
        <v>0</v>
      </c>
      <c r="M533" s="24">
        <f>SUMIFS(M534:M557,A534:A557,"P")</f>
        <v>0</v>
      </c>
      <c r="N533" s="25"/>
    </row>
    <row r="534" ht="25.5">
      <c r="A534" s="1" t="s">
        <v>67</v>
      </c>
      <c r="B534" s="1">
        <v>9</v>
      </c>
      <c r="C534" s="26" t="s">
        <v>254</v>
      </c>
      <c r="D534" t="s">
        <v>69</v>
      </c>
      <c r="E534" s="27" t="s">
        <v>255</v>
      </c>
      <c r="F534" s="28" t="s">
        <v>71</v>
      </c>
      <c r="G534" s="29">
        <v>38</v>
      </c>
      <c r="H534" s="28">
        <v>0</v>
      </c>
      <c r="I534" s="30">
        <f>ROUND(G534*H534,P4)</f>
        <v>0</v>
      </c>
      <c r="L534" s="31">
        <v>0</v>
      </c>
      <c r="M534" s="24">
        <f>ROUND(G534*L534,P4)</f>
        <v>0</v>
      </c>
      <c r="N534" s="25" t="s">
        <v>140</v>
      </c>
      <c r="O534" s="32">
        <f>M534*AA534</f>
        <v>0</v>
      </c>
      <c r="P534" s="1">
        <v>3</v>
      </c>
      <c r="AA534" s="1">
        <f>IF(P534=1,$O$3,IF(P534=2,$O$4,$O$5))</f>
        <v>0</v>
      </c>
    </row>
    <row r="535" ht="25.5">
      <c r="A535" s="1" t="s">
        <v>72</v>
      </c>
      <c r="E535" s="27" t="s">
        <v>256</v>
      </c>
    </row>
    <row r="536">
      <c r="A536" s="1" t="s">
        <v>73</v>
      </c>
    </row>
    <row r="537">
      <c r="A537" s="1" t="s">
        <v>74</v>
      </c>
      <c r="E537" s="27" t="s">
        <v>69</v>
      </c>
    </row>
    <row r="538" ht="25.5">
      <c r="A538" s="1" t="s">
        <v>67</v>
      </c>
      <c r="B538" s="1">
        <v>10</v>
      </c>
      <c r="C538" s="26" t="s">
        <v>257</v>
      </c>
      <c r="D538" t="s">
        <v>69</v>
      </c>
      <c r="E538" s="27" t="s">
        <v>258</v>
      </c>
      <c r="F538" s="28" t="s">
        <v>71</v>
      </c>
      <c r="G538" s="29">
        <v>38</v>
      </c>
      <c r="H538" s="28">
        <v>0.01</v>
      </c>
      <c r="I538" s="30">
        <f>ROUND(G538*H538,P4)</f>
        <v>0</v>
      </c>
      <c r="L538" s="31">
        <v>0</v>
      </c>
      <c r="M538" s="24">
        <f>ROUND(G538*L538,P4)</f>
        <v>0</v>
      </c>
      <c r="N538" s="25" t="s">
        <v>140</v>
      </c>
      <c r="O538" s="32">
        <f>M538*AA538</f>
        <v>0</v>
      </c>
      <c r="P538" s="1">
        <v>3</v>
      </c>
      <c r="AA538" s="1">
        <f>IF(P538=1,$O$3,IF(P538=2,$O$4,$O$5))</f>
        <v>0</v>
      </c>
    </row>
    <row r="539" ht="25.5">
      <c r="A539" s="1" t="s">
        <v>72</v>
      </c>
      <c r="E539" s="27" t="s">
        <v>259</v>
      </c>
    </row>
    <row r="540">
      <c r="A540" s="1" t="s">
        <v>73</v>
      </c>
    </row>
    <row r="541">
      <c r="A541" s="1" t="s">
        <v>74</v>
      </c>
      <c r="E541" s="27" t="s">
        <v>69</v>
      </c>
    </row>
    <row r="542">
      <c r="A542" s="1" t="s">
        <v>67</v>
      </c>
      <c r="B542" s="1">
        <v>11</v>
      </c>
      <c r="C542" s="26" t="s">
        <v>260</v>
      </c>
      <c r="D542" t="s">
        <v>69</v>
      </c>
      <c r="E542" s="27" t="s">
        <v>261</v>
      </c>
      <c r="F542" s="28" t="s">
        <v>71</v>
      </c>
      <c r="G542" s="29">
        <v>38</v>
      </c>
      <c r="H542" s="28">
        <v>0</v>
      </c>
      <c r="I542" s="30">
        <f>ROUND(G542*H542,P4)</f>
        <v>0</v>
      </c>
      <c r="L542" s="31">
        <v>0</v>
      </c>
      <c r="M542" s="24">
        <f>ROUND(G542*L542,P4)</f>
        <v>0</v>
      </c>
      <c r="N542" s="25" t="s">
        <v>140</v>
      </c>
      <c r="O542" s="32">
        <f>M542*AA542</f>
        <v>0</v>
      </c>
      <c r="P542" s="1">
        <v>3</v>
      </c>
      <c r="AA542" s="1">
        <f>IF(P542=1,$O$3,IF(P542=2,$O$4,$O$5))</f>
        <v>0</v>
      </c>
    </row>
    <row r="543" ht="25.5">
      <c r="A543" s="1" t="s">
        <v>72</v>
      </c>
      <c r="E543" s="27" t="s">
        <v>262</v>
      </c>
    </row>
    <row r="544">
      <c r="A544" s="1" t="s">
        <v>73</v>
      </c>
    </row>
    <row r="545">
      <c r="A545" s="1" t="s">
        <v>74</v>
      </c>
      <c r="E545" s="27" t="s">
        <v>69</v>
      </c>
    </row>
    <row r="546">
      <c r="A546" s="1" t="s">
        <v>67</v>
      </c>
      <c r="B546" s="1">
        <v>12</v>
      </c>
      <c r="C546" s="26" t="s">
        <v>263</v>
      </c>
      <c r="D546" t="s">
        <v>69</v>
      </c>
      <c r="E546" s="27" t="s">
        <v>264</v>
      </c>
      <c r="F546" s="28" t="s">
        <v>71</v>
      </c>
      <c r="G546" s="29">
        <v>38</v>
      </c>
      <c r="H546" s="28">
        <v>0.025999999999999999</v>
      </c>
      <c r="I546" s="30">
        <f>ROUND(G546*H546,P4)</f>
        <v>0</v>
      </c>
      <c r="L546" s="31">
        <v>0</v>
      </c>
      <c r="M546" s="24">
        <f>ROUND(G546*L546,P4)</f>
        <v>0</v>
      </c>
      <c r="N546" s="25" t="s">
        <v>140</v>
      </c>
      <c r="O546" s="32">
        <f>M546*AA546</f>
        <v>0</v>
      </c>
      <c r="P546" s="1">
        <v>3</v>
      </c>
      <c r="AA546" s="1">
        <f>IF(P546=1,$O$3,IF(P546=2,$O$4,$O$5))</f>
        <v>0</v>
      </c>
    </row>
    <row r="547">
      <c r="A547" s="1" t="s">
        <v>72</v>
      </c>
      <c r="E547" s="27" t="s">
        <v>264</v>
      </c>
    </row>
    <row r="548">
      <c r="A548" s="1" t="s">
        <v>73</v>
      </c>
    </row>
    <row r="549">
      <c r="A549" s="1" t="s">
        <v>74</v>
      </c>
      <c r="E549" s="27" t="s">
        <v>69</v>
      </c>
    </row>
    <row r="550">
      <c r="A550" s="1" t="s">
        <v>67</v>
      </c>
      <c r="B550" s="1">
        <v>13</v>
      </c>
      <c r="C550" s="26" t="s">
        <v>265</v>
      </c>
      <c r="D550" t="s">
        <v>69</v>
      </c>
      <c r="E550" s="27" t="s">
        <v>266</v>
      </c>
      <c r="F550" s="28" t="s">
        <v>71</v>
      </c>
      <c r="G550" s="29">
        <v>38</v>
      </c>
      <c r="H550" s="28">
        <v>0</v>
      </c>
      <c r="I550" s="30">
        <f>ROUND(G550*H550,P4)</f>
        <v>0</v>
      </c>
      <c r="L550" s="31">
        <v>0</v>
      </c>
      <c r="M550" s="24">
        <f>ROUND(G550*L550,P4)</f>
        <v>0</v>
      </c>
      <c r="N550" s="25" t="s">
        <v>140</v>
      </c>
      <c r="O550" s="32">
        <f>M550*AA550</f>
        <v>0</v>
      </c>
      <c r="P550" s="1">
        <v>3</v>
      </c>
      <c r="AA550" s="1">
        <f>IF(P550=1,$O$3,IF(P550=2,$O$4,$O$5))</f>
        <v>0</v>
      </c>
    </row>
    <row r="551" ht="25.5">
      <c r="A551" s="1" t="s">
        <v>72</v>
      </c>
      <c r="E551" s="27" t="s">
        <v>267</v>
      </c>
    </row>
    <row r="552">
      <c r="A552" s="1" t="s">
        <v>73</v>
      </c>
    </row>
    <row r="553">
      <c r="A553" s="1" t="s">
        <v>74</v>
      </c>
      <c r="E553" s="27" t="s">
        <v>69</v>
      </c>
    </row>
    <row r="554">
      <c r="A554" s="1" t="s">
        <v>67</v>
      </c>
      <c r="B554" s="1">
        <v>14</v>
      </c>
      <c r="C554" s="26" t="s">
        <v>268</v>
      </c>
      <c r="D554" t="s">
        <v>69</v>
      </c>
      <c r="E554" s="27" t="s">
        <v>269</v>
      </c>
      <c r="F554" s="28" t="s">
        <v>71</v>
      </c>
      <c r="G554" s="29">
        <v>38</v>
      </c>
      <c r="H554" s="28">
        <v>0.001</v>
      </c>
      <c r="I554" s="30">
        <f>ROUND(G554*H554,P4)</f>
        <v>0</v>
      </c>
      <c r="L554" s="31">
        <v>0</v>
      </c>
      <c r="M554" s="24">
        <f>ROUND(G554*L554,P4)</f>
        <v>0</v>
      </c>
      <c r="N554" s="25" t="s">
        <v>140</v>
      </c>
      <c r="O554" s="32">
        <f>M554*AA554</f>
        <v>0</v>
      </c>
      <c r="P554" s="1">
        <v>3</v>
      </c>
      <c r="AA554" s="1">
        <f>IF(P554=1,$O$3,IF(P554=2,$O$4,$O$5))</f>
        <v>0</v>
      </c>
    </row>
    <row r="555">
      <c r="A555" s="1" t="s">
        <v>72</v>
      </c>
      <c r="E555" s="27" t="s">
        <v>269</v>
      </c>
    </row>
    <row r="556">
      <c r="A556" s="1" t="s">
        <v>73</v>
      </c>
    </row>
    <row r="557">
      <c r="A557" s="1" t="s">
        <v>74</v>
      </c>
      <c r="E557" s="27" t="s">
        <v>69</v>
      </c>
    </row>
    <row r="558">
      <c r="A558" s="1" t="s">
        <v>64</v>
      </c>
      <c r="C558" s="22" t="s">
        <v>464</v>
      </c>
      <c r="E558" s="23" t="s">
        <v>463</v>
      </c>
      <c r="L558" s="24">
        <f>SUMIFS(L559:L634,A559:A634,"P")</f>
        <v>0</v>
      </c>
      <c r="M558" s="24">
        <f>SUMIFS(M559:M634,A559:A634,"P")</f>
        <v>0</v>
      </c>
      <c r="N558" s="25"/>
    </row>
    <row r="559" ht="25.5">
      <c r="A559" s="1" t="s">
        <v>67</v>
      </c>
      <c r="B559" s="1">
        <v>34</v>
      </c>
      <c r="C559" s="26" t="s">
        <v>276</v>
      </c>
      <c r="D559" t="s">
        <v>69</v>
      </c>
      <c r="E559" s="27" t="s">
        <v>277</v>
      </c>
      <c r="F559" s="28" t="s">
        <v>65</v>
      </c>
      <c r="G559" s="29">
        <v>260</v>
      </c>
      <c r="H559" s="28">
        <v>0</v>
      </c>
      <c r="I559" s="30">
        <f>ROUND(G559*H559,P4)</f>
        <v>0</v>
      </c>
      <c r="L559" s="31">
        <v>0</v>
      </c>
      <c r="M559" s="24">
        <f>ROUND(G559*L559,P4)</f>
        <v>0</v>
      </c>
      <c r="N559" s="25" t="s">
        <v>140</v>
      </c>
      <c r="O559" s="32">
        <f>M559*AA559</f>
        <v>0</v>
      </c>
      <c r="P559" s="1">
        <v>3</v>
      </c>
      <c r="AA559" s="1">
        <f>IF(P559=1,$O$3,IF(P559=2,$O$4,$O$5))</f>
        <v>0</v>
      </c>
    </row>
    <row r="560" ht="25.5">
      <c r="A560" s="1" t="s">
        <v>72</v>
      </c>
      <c r="E560" s="27" t="s">
        <v>278</v>
      </c>
    </row>
    <row r="561">
      <c r="A561" s="1" t="s">
        <v>73</v>
      </c>
      <c r="E561" s="34" t="s">
        <v>465</v>
      </c>
    </row>
    <row r="562">
      <c r="A562" s="1" t="s">
        <v>74</v>
      </c>
      <c r="E562" s="27" t="s">
        <v>69</v>
      </c>
    </row>
    <row r="563">
      <c r="A563" s="1" t="s">
        <v>67</v>
      </c>
      <c r="B563" s="1">
        <v>35</v>
      </c>
      <c r="C563" s="26" t="s">
        <v>280</v>
      </c>
      <c r="D563" t="s">
        <v>69</v>
      </c>
      <c r="E563" s="27" t="s">
        <v>281</v>
      </c>
      <c r="F563" s="28" t="s">
        <v>65</v>
      </c>
      <c r="G563" s="29">
        <v>260</v>
      </c>
      <c r="H563" s="28">
        <v>0.00059999999999999995</v>
      </c>
      <c r="I563" s="30">
        <f>ROUND(G563*H563,P4)</f>
        <v>0</v>
      </c>
      <c r="L563" s="31">
        <v>0</v>
      </c>
      <c r="M563" s="24">
        <f>ROUND(G563*L563,P4)</f>
        <v>0</v>
      </c>
      <c r="N563" s="25" t="s">
        <v>140</v>
      </c>
      <c r="O563" s="32">
        <f>M563*AA563</f>
        <v>0</v>
      </c>
      <c r="P563" s="1">
        <v>3</v>
      </c>
      <c r="AA563" s="1">
        <f>IF(P563=1,$O$3,IF(P563=2,$O$4,$O$5))</f>
        <v>0</v>
      </c>
    </row>
    <row r="564">
      <c r="A564" s="1" t="s">
        <v>72</v>
      </c>
      <c r="E564" s="27" t="s">
        <v>281</v>
      </c>
    </row>
    <row r="565">
      <c r="A565" s="1" t="s">
        <v>73</v>
      </c>
    </row>
    <row r="566">
      <c r="A566" s="1" t="s">
        <v>74</v>
      </c>
      <c r="E566" s="27" t="s">
        <v>69</v>
      </c>
    </row>
    <row r="567">
      <c r="A567" s="1" t="s">
        <v>67</v>
      </c>
      <c r="B567" s="1">
        <v>36</v>
      </c>
      <c r="C567" s="26" t="s">
        <v>282</v>
      </c>
      <c r="D567" t="s">
        <v>69</v>
      </c>
      <c r="E567" s="27" t="s">
        <v>283</v>
      </c>
      <c r="F567" s="28" t="s">
        <v>71</v>
      </c>
      <c r="G567" s="29">
        <v>48</v>
      </c>
      <c r="H567" s="28">
        <v>0</v>
      </c>
      <c r="I567" s="30">
        <f>ROUND(G567*H567,P4)</f>
        <v>0</v>
      </c>
      <c r="L567" s="31">
        <v>0</v>
      </c>
      <c r="M567" s="24">
        <f>ROUND(G567*L567,P4)</f>
        <v>0</v>
      </c>
      <c r="N567" s="25" t="s">
        <v>140</v>
      </c>
      <c r="O567" s="32">
        <f>M567*AA567</f>
        <v>0</v>
      </c>
      <c r="P567" s="1">
        <v>3</v>
      </c>
      <c r="AA567" s="1">
        <f>IF(P567=1,$O$3,IF(P567=2,$O$4,$O$5))</f>
        <v>0</v>
      </c>
    </row>
    <row r="568" ht="25.5">
      <c r="A568" s="1" t="s">
        <v>72</v>
      </c>
      <c r="E568" s="27" t="s">
        <v>284</v>
      </c>
    </row>
    <row r="569" ht="63.75">
      <c r="A569" s="1" t="s">
        <v>73</v>
      </c>
      <c r="E569" s="34" t="s">
        <v>285</v>
      </c>
    </row>
    <row r="570">
      <c r="A570" s="1" t="s">
        <v>74</v>
      </c>
      <c r="E570" s="27" t="s">
        <v>69</v>
      </c>
    </row>
    <row r="571">
      <c r="A571" s="1" t="s">
        <v>67</v>
      </c>
      <c r="B571" s="1">
        <v>37</v>
      </c>
      <c r="C571" s="26" t="s">
        <v>286</v>
      </c>
      <c r="D571" t="s">
        <v>69</v>
      </c>
      <c r="E571" s="27" t="s">
        <v>287</v>
      </c>
      <c r="F571" s="28" t="s">
        <v>71</v>
      </c>
      <c r="G571" s="29">
        <v>10</v>
      </c>
      <c r="H571" s="28">
        <v>0</v>
      </c>
      <c r="I571" s="30">
        <f>ROUND(G571*H571,P4)</f>
        <v>0</v>
      </c>
      <c r="L571" s="31">
        <v>0</v>
      </c>
      <c r="M571" s="24">
        <f>ROUND(G571*L571,P4)</f>
        <v>0</v>
      </c>
      <c r="N571" s="25" t="s">
        <v>140</v>
      </c>
      <c r="O571" s="32">
        <f>M571*AA571</f>
        <v>0</v>
      </c>
      <c r="P571" s="1">
        <v>3</v>
      </c>
      <c r="AA571" s="1">
        <f>IF(P571=1,$O$3,IF(P571=2,$O$4,$O$5))</f>
        <v>0</v>
      </c>
    </row>
    <row r="572">
      <c r="A572" s="1" t="s">
        <v>72</v>
      </c>
      <c r="E572" s="27" t="s">
        <v>288</v>
      </c>
    </row>
    <row r="573">
      <c r="A573" s="1" t="s">
        <v>73</v>
      </c>
    </row>
    <row r="574">
      <c r="A574" s="1" t="s">
        <v>74</v>
      </c>
      <c r="E574" s="27" t="s">
        <v>69</v>
      </c>
    </row>
    <row r="575">
      <c r="A575" s="1" t="s">
        <v>67</v>
      </c>
      <c r="B575" s="1">
        <v>38</v>
      </c>
      <c r="C575" s="26" t="s">
        <v>289</v>
      </c>
      <c r="D575" t="s">
        <v>69</v>
      </c>
      <c r="E575" s="27" t="s">
        <v>290</v>
      </c>
      <c r="F575" s="28" t="s">
        <v>71</v>
      </c>
      <c r="G575" s="29">
        <v>10</v>
      </c>
      <c r="H575" s="28">
        <v>2.0000000000000002E-05</v>
      </c>
      <c r="I575" s="30">
        <f>ROUND(G575*H575,P4)</f>
        <v>0</v>
      </c>
      <c r="L575" s="31">
        <v>0</v>
      </c>
      <c r="M575" s="24">
        <f>ROUND(G575*L575,P4)</f>
        <v>0</v>
      </c>
      <c r="N575" s="25" t="s">
        <v>140</v>
      </c>
      <c r="O575" s="32">
        <f>M575*AA575</f>
        <v>0</v>
      </c>
      <c r="P575" s="1">
        <v>3</v>
      </c>
      <c r="AA575" s="1">
        <f>IF(P575=1,$O$3,IF(P575=2,$O$4,$O$5))</f>
        <v>0</v>
      </c>
    </row>
    <row r="576">
      <c r="A576" s="1" t="s">
        <v>72</v>
      </c>
      <c r="E576" s="27" t="s">
        <v>290</v>
      </c>
    </row>
    <row r="577">
      <c r="A577" s="1" t="s">
        <v>73</v>
      </c>
    </row>
    <row r="578">
      <c r="A578" s="1" t="s">
        <v>74</v>
      </c>
      <c r="E578" s="27" t="s">
        <v>69</v>
      </c>
    </row>
    <row r="579">
      <c r="A579" s="1" t="s">
        <v>67</v>
      </c>
      <c r="B579" s="1">
        <v>39</v>
      </c>
      <c r="C579" s="26" t="s">
        <v>291</v>
      </c>
      <c r="D579" t="s">
        <v>69</v>
      </c>
      <c r="E579" s="27" t="s">
        <v>292</v>
      </c>
      <c r="F579" s="28" t="s">
        <v>65</v>
      </c>
      <c r="G579" s="29">
        <v>10</v>
      </c>
      <c r="H579" s="28">
        <v>0</v>
      </c>
      <c r="I579" s="30">
        <f>ROUND(G579*H579,P4)</f>
        <v>0</v>
      </c>
      <c r="L579" s="31">
        <v>0</v>
      </c>
      <c r="M579" s="24">
        <f>ROUND(G579*L579,P4)</f>
        <v>0</v>
      </c>
      <c r="N579" s="25" t="s">
        <v>140</v>
      </c>
      <c r="O579" s="32">
        <f>M579*AA579</f>
        <v>0</v>
      </c>
      <c r="P579" s="1">
        <v>3</v>
      </c>
      <c r="AA579" s="1">
        <f>IF(P579=1,$O$3,IF(P579=2,$O$4,$O$5))</f>
        <v>0</v>
      </c>
    </row>
    <row r="580">
      <c r="A580" s="1" t="s">
        <v>72</v>
      </c>
      <c r="E580" s="27" t="s">
        <v>293</v>
      </c>
    </row>
    <row r="581">
      <c r="A581" s="1" t="s">
        <v>73</v>
      </c>
    </row>
    <row r="582">
      <c r="A582" s="1" t="s">
        <v>74</v>
      </c>
      <c r="E582" s="27" t="s">
        <v>69</v>
      </c>
    </row>
    <row r="583">
      <c r="A583" s="1" t="s">
        <v>67</v>
      </c>
      <c r="B583" s="1">
        <v>40</v>
      </c>
      <c r="C583" s="26" t="s">
        <v>294</v>
      </c>
      <c r="D583" t="s">
        <v>69</v>
      </c>
      <c r="E583" s="27" t="s">
        <v>295</v>
      </c>
      <c r="F583" s="28" t="s">
        <v>65</v>
      </c>
      <c r="G583" s="29">
        <v>10</v>
      </c>
      <c r="H583" s="28">
        <v>0</v>
      </c>
      <c r="I583" s="30">
        <f>ROUND(G583*H583,P4)</f>
        <v>0</v>
      </c>
      <c r="L583" s="31">
        <v>0</v>
      </c>
      <c r="M583" s="24">
        <f>ROUND(G583*L583,P4)</f>
        <v>0</v>
      </c>
      <c r="N583" s="25" t="s">
        <v>69</v>
      </c>
      <c r="O583" s="32">
        <f>M583*AA583</f>
        <v>0</v>
      </c>
      <c r="P583" s="1">
        <v>3</v>
      </c>
      <c r="AA583" s="1">
        <f>IF(P583=1,$O$3,IF(P583=2,$O$4,$O$5))</f>
        <v>0</v>
      </c>
    </row>
    <row r="584">
      <c r="A584" s="1" t="s">
        <v>72</v>
      </c>
      <c r="E584" s="27" t="s">
        <v>295</v>
      </c>
    </row>
    <row r="585">
      <c r="A585" s="1" t="s">
        <v>73</v>
      </c>
    </row>
    <row r="586">
      <c r="A586" s="1" t="s">
        <v>74</v>
      </c>
      <c r="E586" s="27" t="s">
        <v>69</v>
      </c>
    </row>
    <row r="587">
      <c r="A587" s="1" t="s">
        <v>67</v>
      </c>
      <c r="B587" s="1">
        <v>41</v>
      </c>
      <c r="C587" s="26" t="s">
        <v>296</v>
      </c>
      <c r="D587" t="s">
        <v>69</v>
      </c>
      <c r="E587" s="27" t="s">
        <v>297</v>
      </c>
      <c r="F587" s="28" t="s">
        <v>71</v>
      </c>
      <c r="G587" s="29">
        <v>4</v>
      </c>
      <c r="H587" s="28">
        <v>0</v>
      </c>
      <c r="I587" s="30">
        <f>ROUND(G587*H587,P4)</f>
        <v>0</v>
      </c>
      <c r="L587" s="31">
        <v>0</v>
      </c>
      <c r="M587" s="24">
        <f>ROUND(G587*L587,P4)</f>
        <v>0</v>
      </c>
      <c r="N587" s="25" t="s">
        <v>140</v>
      </c>
      <c r="O587" s="32">
        <f>M587*AA587</f>
        <v>0</v>
      </c>
      <c r="P587" s="1">
        <v>3</v>
      </c>
      <c r="AA587" s="1">
        <f>IF(P587=1,$O$3,IF(P587=2,$O$4,$O$5))</f>
        <v>0</v>
      </c>
    </row>
    <row r="588">
      <c r="A588" s="1" t="s">
        <v>72</v>
      </c>
      <c r="E588" s="27" t="s">
        <v>298</v>
      </c>
    </row>
    <row r="589">
      <c r="A589" s="1" t="s">
        <v>73</v>
      </c>
    </row>
    <row r="590">
      <c r="A590" s="1" t="s">
        <v>74</v>
      </c>
      <c r="E590" s="27" t="s">
        <v>69</v>
      </c>
    </row>
    <row r="591">
      <c r="A591" s="1" t="s">
        <v>67</v>
      </c>
      <c r="B591" s="1">
        <v>42</v>
      </c>
      <c r="C591" s="26" t="s">
        <v>299</v>
      </c>
      <c r="D591" t="s">
        <v>69</v>
      </c>
      <c r="E591" s="27" t="s">
        <v>300</v>
      </c>
      <c r="F591" s="28" t="s">
        <v>71</v>
      </c>
      <c r="G591" s="29">
        <v>4</v>
      </c>
      <c r="H591" s="28">
        <v>0</v>
      </c>
      <c r="I591" s="30">
        <f>ROUND(G591*H591,P4)</f>
        <v>0</v>
      </c>
      <c r="L591" s="31">
        <v>0</v>
      </c>
      <c r="M591" s="24">
        <f>ROUND(G591*L591,P4)</f>
        <v>0</v>
      </c>
      <c r="N591" s="25" t="s">
        <v>69</v>
      </c>
      <c r="O591" s="32">
        <f>M591*AA591</f>
        <v>0</v>
      </c>
      <c r="P591" s="1">
        <v>3</v>
      </c>
      <c r="AA591" s="1">
        <f>IF(P591=1,$O$3,IF(P591=2,$O$4,$O$5))</f>
        <v>0</v>
      </c>
    </row>
    <row r="592">
      <c r="A592" s="1" t="s">
        <v>72</v>
      </c>
      <c r="E592" s="27" t="s">
        <v>300</v>
      </c>
    </row>
    <row r="593">
      <c r="A593" s="1" t="s">
        <v>73</v>
      </c>
    </row>
    <row r="594">
      <c r="A594" s="1" t="s">
        <v>74</v>
      </c>
      <c r="E594" s="27" t="s">
        <v>69</v>
      </c>
    </row>
    <row r="595">
      <c r="A595" s="1" t="s">
        <v>67</v>
      </c>
      <c r="B595" s="1">
        <v>43</v>
      </c>
      <c r="C595" s="26" t="s">
        <v>301</v>
      </c>
      <c r="D595" t="s">
        <v>69</v>
      </c>
      <c r="E595" s="27" t="s">
        <v>302</v>
      </c>
      <c r="F595" s="28" t="s">
        <v>71</v>
      </c>
      <c r="G595" s="29">
        <v>5</v>
      </c>
      <c r="H595" s="28">
        <v>0</v>
      </c>
      <c r="I595" s="30">
        <f>ROUND(G595*H595,P4)</f>
        <v>0</v>
      </c>
      <c r="L595" s="31">
        <v>0</v>
      </c>
      <c r="M595" s="24">
        <f>ROUND(G595*L595,P4)</f>
        <v>0</v>
      </c>
      <c r="N595" s="25" t="s">
        <v>140</v>
      </c>
      <c r="O595" s="32">
        <f>M595*AA595</f>
        <v>0</v>
      </c>
      <c r="P595" s="1">
        <v>3</v>
      </c>
      <c r="AA595" s="1">
        <f>IF(P595=1,$O$3,IF(P595=2,$O$4,$O$5))</f>
        <v>0</v>
      </c>
    </row>
    <row r="596">
      <c r="A596" s="1" t="s">
        <v>72</v>
      </c>
      <c r="E596" s="27" t="s">
        <v>303</v>
      </c>
    </row>
    <row r="597">
      <c r="A597" s="1" t="s">
        <v>73</v>
      </c>
    </row>
    <row r="598">
      <c r="A598" s="1" t="s">
        <v>74</v>
      </c>
      <c r="E598" s="27" t="s">
        <v>69</v>
      </c>
    </row>
    <row r="599">
      <c r="A599" s="1" t="s">
        <v>67</v>
      </c>
      <c r="B599" s="1">
        <v>44</v>
      </c>
      <c r="C599" s="26" t="s">
        <v>304</v>
      </c>
      <c r="D599" t="s">
        <v>69</v>
      </c>
      <c r="E599" s="27" t="s">
        <v>305</v>
      </c>
      <c r="F599" s="28" t="s">
        <v>71</v>
      </c>
      <c r="G599" s="29">
        <v>4</v>
      </c>
      <c r="H599" s="28">
        <v>0</v>
      </c>
      <c r="I599" s="30">
        <f>ROUND(G599*H599,P4)</f>
        <v>0</v>
      </c>
      <c r="L599" s="31">
        <v>0</v>
      </c>
      <c r="M599" s="24">
        <f>ROUND(G599*L599,P4)</f>
        <v>0</v>
      </c>
      <c r="N599" s="25" t="s">
        <v>69</v>
      </c>
      <c r="O599" s="32">
        <f>M599*AA599</f>
        <v>0</v>
      </c>
      <c r="P599" s="1">
        <v>3</v>
      </c>
      <c r="AA599" s="1">
        <f>IF(P599=1,$O$3,IF(P599=2,$O$4,$O$5))</f>
        <v>0</v>
      </c>
    </row>
    <row r="600">
      <c r="A600" s="1" t="s">
        <v>72</v>
      </c>
      <c r="E600" s="27" t="s">
        <v>306</v>
      </c>
    </row>
    <row r="601">
      <c r="A601" s="1" t="s">
        <v>73</v>
      </c>
    </row>
    <row r="602">
      <c r="A602" s="1" t="s">
        <v>74</v>
      </c>
      <c r="E602" s="27" t="s">
        <v>69</v>
      </c>
    </row>
    <row r="603">
      <c r="A603" s="1" t="s">
        <v>67</v>
      </c>
      <c r="B603" s="1">
        <v>45</v>
      </c>
      <c r="C603" s="26" t="s">
        <v>307</v>
      </c>
      <c r="D603" t="s">
        <v>69</v>
      </c>
      <c r="E603" s="27" t="s">
        <v>308</v>
      </c>
      <c r="F603" s="28" t="s">
        <v>71</v>
      </c>
      <c r="G603" s="29">
        <v>1</v>
      </c>
      <c r="H603" s="28">
        <v>0</v>
      </c>
      <c r="I603" s="30">
        <f>ROUND(G603*H603,P4)</f>
        <v>0</v>
      </c>
      <c r="L603" s="31">
        <v>0</v>
      </c>
      <c r="M603" s="24">
        <f>ROUND(G603*L603,P4)</f>
        <v>0</v>
      </c>
      <c r="N603" s="25" t="s">
        <v>69</v>
      </c>
      <c r="O603" s="32">
        <f>M603*AA603</f>
        <v>0</v>
      </c>
      <c r="P603" s="1">
        <v>3</v>
      </c>
      <c r="AA603" s="1">
        <f>IF(P603=1,$O$3,IF(P603=2,$O$4,$O$5))</f>
        <v>0</v>
      </c>
    </row>
    <row r="604">
      <c r="A604" s="1" t="s">
        <v>72</v>
      </c>
      <c r="E604" s="27" t="s">
        <v>308</v>
      </c>
    </row>
    <row r="605">
      <c r="A605" s="1" t="s">
        <v>73</v>
      </c>
    </row>
    <row r="606">
      <c r="A606" s="1" t="s">
        <v>74</v>
      </c>
      <c r="E606" s="27" t="s">
        <v>69</v>
      </c>
    </row>
    <row r="607">
      <c r="A607" s="1" t="s">
        <v>67</v>
      </c>
      <c r="B607" s="1">
        <v>46</v>
      </c>
      <c r="C607" s="26" t="s">
        <v>309</v>
      </c>
      <c r="D607" t="s">
        <v>69</v>
      </c>
      <c r="E607" s="27" t="s">
        <v>310</v>
      </c>
      <c r="F607" s="28" t="s">
        <v>71</v>
      </c>
      <c r="G607" s="29">
        <v>1</v>
      </c>
      <c r="H607" s="28">
        <v>0</v>
      </c>
      <c r="I607" s="30">
        <f>ROUND(G607*H607,P4)</f>
        <v>0</v>
      </c>
      <c r="L607" s="31">
        <v>0</v>
      </c>
      <c r="M607" s="24">
        <f>ROUND(G607*L607,P4)</f>
        <v>0</v>
      </c>
      <c r="N607" s="25" t="s">
        <v>140</v>
      </c>
      <c r="O607" s="32">
        <f>M607*AA607</f>
        <v>0</v>
      </c>
      <c r="P607" s="1">
        <v>3</v>
      </c>
      <c r="AA607" s="1">
        <f>IF(P607=1,$O$3,IF(P607=2,$O$4,$O$5))</f>
        <v>0</v>
      </c>
    </row>
    <row r="608">
      <c r="A608" s="1" t="s">
        <v>72</v>
      </c>
      <c r="E608" s="27" t="s">
        <v>311</v>
      </c>
    </row>
    <row r="609">
      <c r="A609" s="1" t="s">
        <v>73</v>
      </c>
    </row>
    <row r="610">
      <c r="A610" s="1" t="s">
        <v>74</v>
      </c>
      <c r="E610" s="27" t="s">
        <v>69</v>
      </c>
    </row>
    <row r="611">
      <c r="A611" s="1" t="s">
        <v>67</v>
      </c>
      <c r="B611" s="1">
        <v>47</v>
      </c>
      <c r="C611" s="26" t="s">
        <v>312</v>
      </c>
      <c r="D611" t="s">
        <v>69</v>
      </c>
      <c r="E611" s="27" t="s">
        <v>313</v>
      </c>
      <c r="F611" s="28" t="s">
        <v>71</v>
      </c>
      <c r="G611" s="29">
        <v>1</v>
      </c>
      <c r="H611" s="28">
        <v>0</v>
      </c>
      <c r="I611" s="30">
        <f>ROUND(G611*H611,P4)</f>
        <v>0</v>
      </c>
      <c r="L611" s="31">
        <v>0</v>
      </c>
      <c r="M611" s="24">
        <f>ROUND(G611*L611,P4)</f>
        <v>0</v>
      </c>
      <c r="N611" s="25" t="s">
        <v>69</v>
      </c>
      <c r="O611" s="32">
        <f>M611*AA611</f>
        <v>0</v>
      </c>
      <c r="P611" s="1">
        <v>3</v>
      </c>
      <c r="AA611" s="1">
        <f>IF(P611=1,$O$3,IF(P611=2,$O$4,$O$5))</f>
        <v>0</v>
      </c>
    </row>
    <row r="612">
      <c r="A612" s="1" t="s">
        <v>72</v>
      </c>
      <c r="E612" s="27" t="s">
        <v>314</v>
      </c>
    </row>
    <row r="613">
      <c r="A613" s="1" t="s">
        <v>73</v>
      </c>
    </row>
    <row r="614" ht="51">
      <c r="A614" s="1" t="s">
        <v>74</v>
      </c>
      <c r="E614" s="27" t="s">
        <v>315</v>
      </c>
    </row>
    <row r="615">
      <c r="A615" s="1" t="s">
        <v>67</v>
      </c>
      <c r="B615" s="1">
        <v>48</v>
      </c>
      <c r="C615" s="26" t="s">
        <v>316</v>
      </c>
      <c r="D615" t="s">
        <v>69</v>
      </c>
      <c r="E615" s="27" t="s">
        <v>317</v>
      </c>
      <c r="F615" s="28" t="s">
        <v>65</v>
      </c>
      <c r="G615" s="29">
        <v>6</v>
      </c>
      <c r="H615" s="28">
        <v>0</v>
      </c>
      <c r="I615" s="30">
        <f>ROUND(G615*H615,P4)</f>
        <v>0</v>
      </c>
      <c r="L615" s="31">
        <v>0</v>
      </c>
      <c r="M615" s="24">
        <f>ROUND(G615*L615,P4)</f>
        <v>0</v>
      </c>
      <c r="N615" s="25" t="s">
        <v>140</v>
      </c>
      <c r="O615" s="32">
        <f>M615*AA615</f>
        <v>0</v>
      </c>
      <c r="P615" s="1">
        <v>3</v>
      </c>
      <c r="AA615" s="1">
        <f>IF(P615=1,$O$3,IF(P615=2,$O$4,$O$5))</f>
        <v>0</v>
      </c>
    </row>
    <row r="616" ht="25.5">
      <c r="A616" s="1" t="s">
        <v>72</v>
      </c>
      <c r="E616" s="27" t="s">
        <v>318</v>
      </c>
    </row>
    <row r="617">
      <c r="A617" s="1" t="s">
        <v>73</v>
      </c>
    </row>
    <row r="618">
      <c r="A618" s="1" t="s">
        <v>74</v>
      </c>
      <c r="E618" s="27" t="s">
        <v>69</v>
      </c>
    </row>
    <row r="619" ht="25.5">
      <c r="A619" s="1" t="s">
        <v>67</v>
      </c>
      <c r="B619" s="1">
        <v>49</v>
      </c>
      <c r="C619" s="26" t="s">
        <v>319</v>
      </c>
      <c r="D619" t="s">
        <v>69</v>
      </c>
      <c r="E619" s="27" t="s">
        <v>320</v>
      </c>
      <c r="F619" s="28" t="s">
        <v>65</v>
      </c>
      <c r="G619" s="29">
        <v>6</v>
      </c>
      <c r="H619" s="28">
        <v>0</v>
      </c>
      <c r="I619" s="30">
        <f>ROUND(G619*H619,P4)</f>
        <v>0</v>
      </c>
      <c r="L619" s="31">
        <v>0</v>
      </c>
      <c r="M619" s="24">
        <f>ROUND(G619*L619,P4)</f>
        <v>0</v>
      </c>
      <c r="N619" s="25" t="s">
        <v>69</v>
      </c>
      <c r="O619" s="32">
        <f>M619*AA619</f>
        <v>0</v>
      </c>
      <c r="P619" s="1">
        <v>3</v>
      </c>
      <c r="AA619" s="1">
        <f>IF(P619=1,$O$3,IF(P619=2,$O$4,$O$5))</f>
        <v>0</v>
      </c>
    </row>
    <row r="620">
      <c r="A620" s="1" t="s">
        <v>72</v>
      </c>
      <c r="E620" s="27" t="s">
        <v>321</v>
      </c>
    </row>
    <row r="621">
      <c r="A621" s="1" t="s">
        <v>73</v>
      </c>
    </row>
    <row r="622">
      <c r="A622" s="1" t="s">
        <v>74</v>
      </c>
      <c r="E622" s="27" t="s">
        <v>69</v>
      </c>
    </row>
    <row r="623">
      <c r="A623" s="1" t="s">
        <v>67</v>
      </c>
      <c r="B623" s="1">
        <v>50</v>
      </c>
      <c r="C623" s="26" t="s">
        <v>322</v>
      </c>
      <c r="D623" t="s">
        <v>69</v>
      </c>
      <c r="E623" s="27" t="s">
        <v>323</v>
      </c>
      <c r="F623" s="28" t="s">
        <v>65</v>
      </c>
      <c r="G623" s="29">
        <v>6</v>
      </c>
      <c r="H623" s="28">
        <v>0</v>
      </c>
      <c r="I623" s="30">
        <f>ROUND(G623*H623,P4)</f>
        <v>0</v>
      </c>
      <c r="L623" s="31">
        <v>0</v>
      </c>
      <c r="M623" s="24">
        <f>ROUND(G623*L623,P4)</f>
        <v>0</v>
      </c>
      <c r="N623" s="25" t="s">
        <v>140</v>
      </c>
      <c r="O623" s="32">
        <f>M623*AA623</f>
        <v>0</v>
      </c>
      <c r="P623" s="1">
        <v>3</v>
      </c>
      <c r="AA623" s="1">
        <f>IF(P623=1,$O$3,IF(P623=2,$O$4,$O$5))</f>
        <v>0</v>
      </c>
    </row>
    <row r="624" ht="25.5">
      <c r="A624" s="1" t="s">
        <v>72</v>
      </c>
      <c r="E624" s="27" t="s">
        <v>324</v>
      </c>
    </row>
    <row r="625">
      <c r="A625" s="1" t="s">
        <v>73</v>
      </c>
    </row>
    <row r="626">
      <c r="A626" s="1" t="s">
        <v>74</v>
      </c>
      <c r="E626" s="27" t="s">
        <v>69</v>
      </c>
    </row>
    <row r="627">
      <c r="A627" s="1" t="s">
        <v>67</v>
      </c>
      <c r="B627" s="1">
        <v>51</v>
      </c>
      <c r="C627" s="26" t="s">
        <v>325</v>
      </c>
      <c r="D627" t="s">
        <v>69</v>
      </c>
      <c r="E627" s="27" t="s">
        <v>326</v>
      </c>
      <c r="F627" s="28" t="s">
        <v>71</v>
      </c>
      <c r="G627" s="29">
        <v>20</v>
      </c>
      <c r="H627" s="28">
        <v>0</v>
      </c>
      <c r="I627" s="30">
        <f>ROUND(G627*H627,P4)</f>
        <v>0</v>
      </c>
      <c r="L627" s="31">
        <v>0</v>
      </c>
      <c r="M627" s="24">
        <f>ROUND(G627*L627,P4)</f>
        <v>0</v>
      </c>
      <c r="N627" s="25" t="s">
        <v>69</v>
      </c>
      <c r="O627" s="32">
        <f>M627*AA627</f>
        <v>0</v>
      </c>
      <c r="P627" s="1">
        <v>3</v>
      </c>
      <c r="AA627" s="1">
        <f>IF(P627=1,$O$3,IF(P627=2,$O$4,$O$5))</f>
        <v>0</v>
      </c>
    </row>
    <row r="628">
      <c r="A628" s="1" t="s">
        <v>72</v>
      </c>
      <c r="E628" s="27" t="s">
        <v>326</v>
      </c>
    </row>
    <row r="629">
      <c r="A629" s="1" t="s">
        <v>73</v>
      </c>
    </row>
    <row r="630">
      <c r="A630" s="1" t="s">
        <v>74</v>
      </c>
      <c r="E630" s="27" t="s">
        <v>69</v>
      </c>
    </row>
    <row r="631">
      <c r="A631" s="1" t="s">
        <v>67</v>
      </c>
      <c r="B631" s="1">
        <v>52</v>
      </c>
      <c r="C631" s="26" t="s">
        <v>327</v>
      </c>
      <c r="D631" t="s">
        <v>69</v>
      </c>
      <c r="E631" s="27" t="s">
        <v>328</v>
      </c>
      <c r="F631" s="28" t="s">
        <v>71</v>
      </c>
      <c r="G631" s="29">
        <v>32</v>
      </c>
      <c r="H631" s="28">
        <v>0</v>
      </c>
      <c r="I631" s="30">
        <f>ROUND(G631*H631,P4)</f>
        <v>0</v>
      </c>
      <c r="L631" s="31">
        <v>0</v>
      </c>
      <c r="M631" s="24">
        <f>ROUND(G631*L631,P4)</f>
        <v>0</v>
      </c>
      <c r="N631" s="25" t="s">
        <v>69</v>
      </c>
      <c r="O631" s="32">
        <f>M631*AA631</f>
        <v>0</v>
      </c>
      <c r="P631" s="1">
        <v>3</v>
      </c>
      <c r="AA631" s="1">
        <f>IF(P631=1,$O$3,IF(P631=2,$O$4,$O$5))</f>
        <v>0</v>
      </c>
    </row>
    <row r="632">
      <c r="A632" s="1" t="s">
        <v>72</v>
      </c>
      <c r="E632" s="27" t="s">
        <v>328</v>
      </c>
    </row>
    <row r="633">
      <c r="A633" s="1" t="s">
        <v>73</v>
      </c>
    </row>
    <row r="634">
      <c r="A634" s="1" t="s">
        <v>74</v>
      </c>
      <c r="E634" s="27" t="s">
        <v>69</v>
      </c>
    </row>
    <row r="635">
      <c r="A635" s="1" t="s">
        <v>64</v>
      </c>
      <c r="C635" s="22" t="s">
        <v>466</v>
      </c>
      <c r="E635" s="23" t="s">
        <v>463</v>
      </c>
      <c r="L635" s="24">
        <f>SUMIFS(L636:L699,A636:A699,"P")</f>
        <v>0</v>
      </c>
      <c r="M635" s="24">
        <f>SUMIFS(M636:M699,A636:A699,"P")</f>
        <v>0</v>
      </c>
      <c r="N635" s="25"/>
    </row>
    <row r="636">
      <c r="A636" s="1" t="s">
        <v>67</v>
      </c>
      <c r="B636" s="1">
        <v>140</v>
      </c>
      <c r="C636" s="26" t="s">
        <v>330</v>
      </c>
      <c r="D636" t="s">
        <v>69</v>
      </c>
      <c r="E636" s="27" t="s">
        <v>331</v>
      </c>
      <c r="F636" s="28" t="s">
        <v>71</v>
      </c>
      <c r="G636" s="29">
        <v>1</v>
      </c>
      <c r="H636" s="28">
        <v>0</v>
      </c>
      <c r="I636" s="30">
        <f>ROUND(G636*H636,P4)</f>
        <v>0</v>
      </c>
      <c r="L636" s="31">
        <v>0</v>
      </c>
      <c r="M636" s="24">
        <f>ROUND(G636*L636,P4)</f>
        <v>0</v>
      </c>
      <c r="N636" s="25" t="s">
        <v>140</v>
      </c>
      <c r="O636" s="32">
        <f>M636*AA636</f>
        <v>0</v>
      </c>
      <c r="P636" s="1">
        <v>3</v>
      </c>
      <c r="AA636" s="1">
        <f>IF(P636=1,$O$3,IF(P636=2,$O$4,$O$5))</f>
        <v>0</v>
      </c>
    </row>
    <row r="637">
      <c r="A637" s="1" t="s">
        <v>72</v>
      </c>
      <c r="E637" s="27" t="s">
        <v>332</v>
      </c>
    </row>
    <row r="638">
      <c r="A638" s="1" t="s">
        <v>73</v>
      </c>
    </row>
    <row r="639">
      <c r="A639" s="1" t="s">
        <v>74</v>
      </c>
      <c r="E639" s="27" t="s">
        <v>69</v>
      </c>
    </row>
    <row r="640">
      <c r="A640" s="1" t="s">
        <v>67</v>
      </c>
      <c r="B640" s="1">
        <v>141</v>
      </c>
      <c r="C640" s="26" t="s">
        <v>333</v>
      </c>
      <c r="D640" t="s">
        <v>69</v>
      </c>
      <c r="E640" s="27" t="s">
        <v>334</v>
      </c>
      <c r="F640" s="28" t="s">
        <v>71</v>
      </c>
      <c r="G640" s="29">
        <v>1</v>
      </c>
      <c r="H640" s="28">
        <v>0</v>
      </c>
      <c r="I640" s="30">
        <f>ROUND(G640*H640,P4)</f>
        <v>0</v>
      </c>
      <c r="L640" s="31">
        <v>0</v>
      </c>
      <c r="M640" s="24">
        <f>ROUND(G640*L640,P4)</f>
        <v>0</v>
      </c>
      <c r="N640" s="25" t="s">
        <v>69</v>
      </c>
      <c r="O640" s="32">
        <f>M640*AA640</f>
        <v>0</v>
      </c>
      <c r="P640" s="1">
        <v>3</v>
      </c>
      <c r="AA640" s="1">
        <f>IF(P640=1,$O$3,IF(P640=2,$O$4,$O$5))</f>
        <v>0</v>
      </c>
    </row>
    <row r="641">
      <c r="A641" s="1" t="s">
        <v>72</v>
      </c>
      <c r="E641" s="27" t="s">
        <v>334</v>
      </c>
    </row>
    <row r="642">
      <c r="A642" s="1" t="s">
        <v>73</v>
      </c>
    </row>
    <row r="643">
      <c r="A643" s="1" t="s">
        <v>74</v>
      </c>
      <c r="E643" s="27" t="s">
        <v>69</v>
      </c>
    </row>
    <row r="644">
      <c r="A644" s="1" t="s">
        <v>67</v>
      </c>
      <c r="B644" s="1">
        <v>142</v>
      </c>
      <c r="C644" s="26" t="s">
        <v>335</v>
      </c>
      <c r="D644" t="s">
        <v>69</v>
      </c>
      <c r="E644" s="27" t="s">
        <v>336</v>
      </c>
      <c r="F644" s="28" t="s">
        <v>71</v>
      </c>
      <c r="G644" s="29">
        <v>1</v>
      </c>
      <c r="H644" s="28">
        <v>0</v>
      </c>
      <c r="I644" s="30">
        <f>ROUND(G644*H644,P4)</f>
        <v>0</v>
      </c>
      <c r="L644" s="31">
        <v>0</v>
      </c>
      <c r="M644" s="24">
        <f>ROUND(G644*L644,P4)</f>
        <v>0</v>
      </c>
      <c r="N644" s="25" t="s">
        <v>140</v>
      </c>
      <c r="O644" s="32">
        <f>M644*AA644</f>
        <v>0</v>
      </c>
      <c r="P644" s="1">
        <v>3</v>
      </c>
      <c r="AA644" s="1">
        <f>IF(P644=1,$O$3,IF(P644=2,$O$4,$O$5))</f>
        <v>0</v>
      </c>
    </row>
    <row r="645" ht="25.5">
      <c r="A645" s="1" t="s">
        <v>72</v>
      </c>
      <c r="E645" s="27" t="s">
        <v>337</v>
      </c>
    </row>
    <row r="646">
      <c r="A646" s="1" t="s">
        <v>73</v>
      </c>
    </row>
    <row r="647">
      <c r="A647" s="1" t="s">
        <v>74</v>
      </c>
      <c r="E647" s="27" t="s">
        <v>69</v>
      </c>
    </row>
    <row r="648">
      <c r="A648" s="1" t="s">
        <v>67</v>
      </c>
      <c r="B648" s="1">
        <v>143</v>
      </c>
      <c r="C648" s="26" t="s">
        <v>338</v>
      </c>
      <c r="D648" t="s">
        <v>69</v>
      </c>
      <c r="E648" s="27" t="s">
        <v>339</v>
      </c>
      <c r="F648" s="28" t="s">
        <v>71</v>
      </c>
      <c r="G648" s="29">
        <v>1</v>
      </c>
      <c r="H648" s="28">
        <v>0</v>
      </c>
      <c r="I648" s="30">
        <f>ROUND(G648*H648,P4)</f>
        <v>0</v>
      </c>
      <c r="L648" s="31">
        <v>0</v>
      </c>
      <c r="M648" s="24">
        <f>ROUND(G648*L648,P4)</f>
        <v>0</v>
      </c>
      <c r="N648" s="25" t="s">
        <v>69</v>
      </c>
      <c r="O648" s="32">
        <f>M648*AA648</f>
        <v>0</v>
      </c>
      <c r="P648" s="1">
        <v>3</v>
      </c>
      <c r="AA648" s="1">
        <f>IF(P648=1,$O$3,IF(P648=2,$O$4,$O$5))</f>
        <v>0</v>
      </c>
    </row>
    <row r="649">
      <c r="A649" s="1" t="s">
        <v>72</v>
      </c>
      <c r="E649" s="27" t="s">
        <v>339</v>
      </c>
    </row>
    <row r="650">
      <c r="A650" s="1" t="s">
        <v>73</v>
      </c>
    </row>
    <row r="651">
      <c r="A651" s="1" t="s">
        <v>74</v>
      </c>
      <c r="E651" s="27" t="s">
        <v>69</v>
      </c>
    </row>
    <row r="652">
      <c r="A652" s="1" t="s">
        <v>67</v>
      </c>
      <c r="B652" s="1">
        <v>144</v>
      </c>
      <c r="C652" s="26" t="s">
        <v>340</v>
      </c>
      <c r="D652" t="s">
        <v>69</v>
      </c>
      <c r="E652" s="27" t="s">
        <v>341</v>
      </c>
      <c r="F652" s="28" t="s">
        <v>71</v>
      </c>
      <c r="G652" s="29">
        <v>2</v>
      </c>
      <c r="H652" s="28">
        <v>0</v>
      </c>
      <c r="I652" s="30">
        <f>ROUND(G652*H652,P4)</f>
        <v>0</v>
      </c>
      <c r="L652" s="31">
        <v>0</v>
      </c>
      <c r="M652" s="24">
        <f>ROUND(G652*L652,P4)</f>
        <v>0</v>
      </c>
      <c r="N652" s="25" t="s">
        <v>69</v>
      </c>
      <c r="O652" s="32">
        <f>M652*AA652</f>
        <v>0</v>
      </c>
      <c r="P652" s="1">
        <v>3</v>
      </c>
      <c r="AA652" s="1">
        <f>IF(P652=1,$O$3,IF(P652=2,$O$4,$O$5))</f>
        <v>0</v>
      </c>
    </row>
    <row r="653" ht="25.5">
      <c r="A653" s="1" t="s">
        <v>72</v>
      </c>
      <c r="E653" s="27" t="s">
        <v>267</v>
      </c>
    </row>
    <row r="654">
      <c r="A654" s="1" t="s">
        <v>73</v>
      </c>
    </row>
    <row r="655">
      <c r="A655" s="1" t="s">
        <v>74</v>
      </c>
      <c r="E655" s="27" t="s">
        <v>69</v>
      </c>
    </row>
    <row r="656">
      <c r="A656" s="1" t="s">
        <v>67</v>
      </c>
      <c r="B656" s="1">
        <v>145</v>
      </c>
      <c r="C656" s="26" t="s">
        <v>342</v>
      </c>
      <c r="D656" t="s">
        <v>69</v>
      </c>
      <c r="E656" s="27" t="s">
        <v>343</v>
      </c>
      <c r="F656" s="28" t="s">
        <v>71</v>
      </c>
      <c r="G656" s="29">
        <v>2</v>
      </c>
      <c r="H656" s="28">
        <v>0</v>
      </c>
      <c r="I656" s="30">
        <f>ROUND(G656*H656,P4)</f>
        <v>0</v>
      </c>
      <c r="L656" s="31">
        <v>0</v>
      </c>
      <c r="M656" s="24">
        <f>ROUND(G656*L656,P4)</f>
        <v>0</v>
      </c>
      <c r="N656" s="25" t="s">
        <v>69</v>
      </c>
      <c r="O656" s="32">
        <f>M656*AA656</f>
        <v>0</v>
      </c>
      <c r="P656" s="1">
        <v>3</v>
      </c>
      <c r="AA656" s="1">
        <f>IF(P656=1,$O$3,IF(P656=2,$O$4,$O$5))</f>
        <v>0</v>
      </c>
    </row>
    <row r="657">
      <c r="A657" s="1" t="s">
        <v>72</v>
      </c>
      <c r="E657" s="27" t="s">
        <v>343</v>
      </c>
    </row>
    <row r="658">
      <c r="A658" s="1" t="s">
        <v>73</v>
      </c>
    </row>
    <row r="659">
      <c r="A659" s="1" t="s">
        <v>74</v>
      </c>
      <c r="E659" s="27" t="s">
        <v>69</v>
      </c>
    </row>
    <row r="660">
      <c r="A660" s="1" t="s">
        <v>67</v>
      </c>
      <c r="B660" s="1">
        <v>146</v>
      </c>
      <c r="C660" s="26" t="s">
        <v>265</v>
      </c>
      <c r="D660" t="s">
        <v>69</v>
      </c>
      <c r="E660" s="27" t="s">
        <v>344</v>
      </c>
      <c r="F660" s="28" t="s">
        <v>71</v>
      </c>
      <c r="G660" s="29">
        <v>1</v>
      </c>
      <c r="H660" s="28">
        <v>0</v>
      </c>
      <c r="I660" s="30">
        <f>ROUND(G660*H660,P4)</f>
        <v>0</v>
      </c>
      <c r="L660" s="31">
        <v>0</v>
      </c>
      <c r="M660" s="24">
        <f>ROUND(G660*L660,P4)</f>
        <v>0</v>
      </c>
      <c r="N660" s="25" t="s">
        <v>69</v>
      </c>
      <c r="O660" s="32">
        <f>M660*AA660</f>
        <v>0</v>
      </c>
      <c r="P660" s="1">
        <v>3</v>
      </c>
      <c r="AA660" s="1">
        <f>IF(P660=1,$O$3,IF(P660=2,$O$4,$O$5))</f>
        <v>0</v>
      </c>
    </row>
    <row r="661" ht="25.5">
      <c r="A661" s="1" t="s">
        <v>72</v>
      </c>
      <c r="E661" s="27" t="s">
        <v>267</v>
      </c>
    </row>
    <row r="662">
      <c r="A662" s="1" t="s">
        <v>73</v>
      </c>
    </row>
    <row r="663">
      <c r="A663" s="1" t="s">
        <v>74</v>
      </c>
      <c r="E663" s="27" t="s">
        <v>69</v>
      </c>
    </row>
    <row r="664">
      <c r="A664" s="1" t="s">
        <v>67</v>
      </c>
      <c r="B664" s="1">
        <v>147</v>
      </c>
      <c r="C664" s="26" t="s">
        <v>338</v>
      </c>
      <c r="D664" t="s">
        <v>206</v>
      </c>
      <c r="E664" s="27" t="s">
        <v>225</v>
      </c>
      <c r="F664" s="28" t="s">
        <v>71</v>
      </c>
      <c r="G664" s="29">
        <v>1</v>
      </c>
      <c r="H664" s="28">
        <v>0</v>
      </c>
      <c r="I664" s="30">
        <f>ROUND(G664*H664,P4)</f>
        <v>0</v>
      </c>
      <c r="L664" s="31">
        <v>0</v>
      </c>
      <c r="M664" s="24">
        <f>ROUND(G664*L664,P4)</f>
        <v>0</v>
      </c>
      <c r="N664" s="25" t="s">
        <v>69</v>
      </c>
      <c r="O664" s="32">
        <f>M664*AA664</f>
        <v>0</v>
      </c>
      <c r="P664" s="1">
        <v>3</v>
      </c>
      <c r="AA664" s="1">
        <f>IF(P664=1,$O$3,IF(P664=2,$O$4,$O$5))</f>
        <v>0</v>
      </c>
    </row>
    <row r="665">
      <c r="A665" s="1" t="s">
        <v>72</v>
      </c>
      <c r="E665" s="27" t="s">
        <v>225</v>
      </c>
    </row>
    <row r="666">
      <c r="A666" s="1" t="s">
        <v>73</v>
      </c>
    </row>
    <row r="667">
      <c r="A667" s="1" t="s">
        <v>74</v>
      </c>
      <c r="E667" s="27" t="s">
        <v>69</v>
      </c>
    </row>
    <row r="668">
      <c r="A668" s="1" t="s">
        <v>67</v>
      </c>
      <c r="B668" s="1">
        <v>148</v>
      </c>
      <c r="C668" s="26" t="s">
        <v>345</v>
      </c>
      <c r="D668" t="s">
        <v>69</v>
      </c>
      <c r="E668" s="27" t="s">
        <v>346</v>
      </c>
      <c r="F668" s="28" t="s">
        <v>65</v>
      </c>
      <c r="G668" s="29">
        <v>30</v>
      </c>
      <c r="H668" s="28">
        <v>0</v>
      </c>
      <c r="I668" s="30">
        <f>ROUND(G668*H668,P4)</f>
        <v>0</v>
      </c>
      <c r="L668" s="31">
        <v>0</v>
      </c>
      <c r="M668" s="24">
        <f>ROUND(G668*L668,P4)</f>
        <v>0</v>
      </c>
      <c r="N668" s="25" t="s">
        <v>140</v>
      </c>
      <c r="O668" s="32">
        <f>M668*AA668</f>
        <v>0</v>
      </c>
      <c r="P668" s="1">
        <v>3</v>
      </c>
      <c r="AA668" s="1">
        <f>IF(P668=1,$O$3,IF(P668=2,$O$4,$O$5))</f>
        <v>0</v>
      </c>
    </row>
    <row r="669" ht="25.5">
      <c r="A669" s="1" t="s">
        <v>72</v>
      </c>
      <c r="E669" s="27" t="s">
        <v>347</v>
      </c>
    </row>
    <row r="670">
      <c r="A670" s="1" t="s">
        <v>73</v>
      </c>
    </row>
    <row r="671">
      <c r="A671" s="1" t="s">
        <v>74</v>
      </c>
      <c r="E671" s="27" t="s">
        <v>69</v>
      </c>
    </row>
    <row r="672">
      <c r="A672" s="1" t="s">
        <v>67</v>
      </c>
      <c r="B672" s="1">
        <v>149</v>
      </c>
      <c r="C672" s="26" t="s">
        <v>148</v>
      </c>
      <c r="D672" t="s">
        <v>69</v>
      </c>
      <c r="E672" s="27" t="s">
        <v>149</v>
      </c>
      <c r="F672" s="28" t="s">
        <v>65</v>
      </c>
      <c r="G672" s="29">
        <v>50</v>
      </c>
      <c r="H672" s="28">
        <v>0</v>
      </c>
      <c r="I672" s="30">
        <f>ROUND(G672*H672,P4)</f>
        <v>0</v>
      </c>
      <c r="L672" s="31">
        <v>0</v>
      </c>
      <c r="M672" s="24">
        <f>ROUND(G672*L672,P4)</f>
        <v>0</v>
      </c>
      <c r="N672" s="25" t="s">
        <v>140</v>
      </c>
      <c r="O672" s="32">
        <f>M672*AA672</f>
        <v>0</v>
      </c>
      <c r="P672" s="1">
        <v>3</v>
      </c>
      <c r="AA672" s="1">
        <f>IF(P672=1,$O$3,IF(P672=2,$O$4,$O$5))</f>
        <v>0</v>
      </c>
    </row>
    <row r="673" ht="25.5">
      <c r="A673" s="1" t="s">
        <v>72</v>
      </c>
      <c r="E673" s="27" t="s">
        <v>150</v>
      </c>
    </row>
    <row r="674">
      <c r="A674" s="1" t="s">
        <v>73</v>
      </c>
    </row>
    <row r="675">
      <c r="A675" s="1" t="s">
        <v>74</v>
      </c>
      <c r="E675" s="27" t="s">
        <v>69</v>
      </c>
    </row>
    <row r="676">
      <c r="A676" s="1" t="s">
        <v>67</v>
      </c>
      <c r="B676" s="1">
        <v>150</v>
      </c>
      <c r="C676" s="26" t="s">
        <v>152</v>
      </c>
      <c r="D676" t="s">
        <v>69</v>
      </c>
      <c r="E676" s="27" t="s">
        <v>153</v>
      </c>
      <c r="F676" s="28" t="s">
        <v>65</v>
      </c>
      <c r="G676" s="29">
        <v>80</v>
      </c>
      <c r="H676" s="28">
        <v>0.0001</v>
      </c>
      <c r="I676" s="30">
        <f>ROUND(G676*H676,P4)</f>
        <v>0</v>
      </c>
      <c r="L676" s="31">
        <v>0</v>
      </c>
      <c r="M676" s="24">
        <f>ROUND(G676*L676,P4)</f>
        <v>0</v>
      </c>
      <c r="N676" s="25" t="s">
        <v>140</v>
      </c>
      <c r="O676" s="32">
        <f>M676*AA676</f>
        <v>0</v>
      </c>
      <c r="P676" s="1">
        <v>3</v>
      </c>
      <c r="AA676" s="1">
        <f>IF(P676=1,$O$3,IF(P676=2,$O$4,$O$5))</f>
        <v>0</v>
      </c>
    </row>
    <row r="677">
      <c r="A677" s="1" t="s">
        <v>72</v>
      </c>
      <c r="E677" s="27" t="s">
        <v>154</v>
      </c>
    </row>
    <row r="678">
      <c r="A678" s="1" t="s">
        <v>73</v>
      </c>
    </row>
    <row r="679">
      <c r="A679" s="1" t="s">
        <v>74</v>
      </c>
      <c r="E679" s="27" t="s">
        <v>69</v>
      </c>
    </row>
    <row r="680">
      <c r="A680" s="1" t="s">
        <v>67</v>
      </c>
      <c r="B680" s="1">
        <v>151</v>
      </c>
      <c r="C680" s="26" t="s">
        <v>155</v>
      </c>
      <c r="D680" t="s">
        <v>69</v>
      </c>
      <c r="E680" s="27" t="s">
        <v>156</v>
      </c>
      <c r="F680" s="28" t="s">
        <v>71</v>
      </c>
      <c r="G680" s="29">
        <v>3</v>
      </c>
      <c r="H680" s="28">
        <v>0</v>
      </c>
      <c r="I680" s="30">
        <f>ROUND(G680*H680,P4)</f>
        <v>0</v>
      </c>
      <c r="L680" s="31">
        <v>0</v>
      </c>
      <c r="M680" s="24">
        <f>ROUND(G680*L680,P4)</f>
        <v>0</v>
      </c>
      <c r="N680" s="25" t="s">
        <v>140</v>
      </c>
      <c r="O680" s="32">
        <f>M680*AA680</f>
        <v>0</v>
      </c>
      <c r="P680" s="1">
        <v>3</v>
      </c>
      <c r="AA680" s="1">
        <f>IF(P680=1,$O$3,IF(P680=2,$O$4,$O$5))</f>
        <v>0</v>
      </c>
    </row>
    <row r="681">
      <c r="A681" s="1" t="s">
        <v>72</v>
      </c>
      <c r="E681" s="27" t="s">
        <v>156</v>
      </c>
    </row>
    <row r="682">
      <c r="A682" s="1" t="s">
        <v>73</v>
      </c>
    </row>
    <row r="683">
      <c r="A683" s="1" t="s">
        <v>74</v>
      </c>
      <c r="E683" s="27" t="s">
        <v>69</v>
      </c>
    </row>
    <row r="684">
      <c r="A684" s="1" t="s">
        <v>67</v>
      </c>
      <c r="B684" s="1">
        <v>152</v>
      </c>
      <c r="C684" s="26" t="s">
        <v>157</v>
      </c>
      <c r="D684" t="s">
        <v>69</v>
      </c>
      <c r="E684" s="27" t="s">
        <v>158</v>
      </c>
      <c r="F684" s="28" t="s">
        <v>71</v>
      </c>
      <c r="G684" s="29">
        <v>3</v>
      </c>
      <c r="H684" s="28">
        <v>5.0000000000000002E-05</v>
      </c>
      <c r="I684" s="30">
        <f>ROUND(G684*H684,P4)</f>
        <v>0</v>
      </c>
      <c r="L684" s="31">
        <v>0</v>
      </c>
      <c r="M684" s="24">
        <f>ROUND(G684*L684,P4)</f>
        <v>0</v>
      </c>
      <c r="N684" s="25" t="s">
        <v>140</v>
      </c>
      <c r="O684" s="32">
        <f>M684*AA684</f>
        <v>0</v>
      </c>
      <c r="P684" s="1">
        <v>3</v>
      </c>
      <c r="AA684" s="1">
        <f>IF(P684=1,$O$3,IF(P684=2,$O$4,$O$5))</f>
        <v>0</v>
      </c>
    </row>
    <row r="685">
      <c r="A685" s="1" t="s">
        <v>72</v>
      </c>
      <c r="E685" s="27" t="s">
        <v>158</v>
      </c>
    </row>
    <row r="686">
      <c r="A686" s="1" t="s">
        <v>73</v>
      </c>
    </row>
    <row r="687">
      <c r="A687" s="1" t="s">
        <v>74</v>
      </c>
      <c r="E687" s="27" t="s">
        <v>69</v>
      </c>
    </row>
    <row r="688">
      <c r="A688" s="1" t="s">
        <v>67</v>
      </c>
      <c r="B688" s="1">
        <v>153</v>
      </c>
      <c r="C688" s="26" t="s">
        <v>348</v>
      </c>
      <c r="D688" t="s">
        <v>69</v>
      </c>
      <c r="E688" s="27" t="s">
        <v>349</v>
      </c>
      <c r="F688" s="28" t="s">
        <v>65</v>
      </c>
      <c r="G688" s="29">
        <v>10</v>
      </c>
      <c r="H688" s="28">
        <v>0</v>
      </c>
      <c r="I688" s="30">
        <f>ROUND(G688*H688,P4)</f>
        <v>0</v>
      </c>
      <c r="L688" s="31">
        <v>0</v>
      </c>
      <c r="M688" s="24">
        <f>ROUND(G688*L688,P4)</f>
        <v>0</v>
      </c>
      <c r="N688" s="25" t="s">
        <v>140</v>
      </c>
      <c r="O688" s="32">
        <f>M688*AA688</f>
        <v>0</v>
      </c>
      <c r="P688" s="1">
        <v>3</v>
      </c>
      <c r="AA688" s="1">
        <f>IF(P688=1,$O$3,IF(P688=2,$O$4,$O$5))</f>
        <v>0</v>
      </c>
    </row>
    <row r="689" ht="25.5">
      <c r="A689" s="1" t="s">
        <v>72</v>
      </c>
      <c r="E689" s="27" t="s">
        <v>350</v>
      </c>
    </row>
    <row r="690">
      <c r="A690" s="1" t="s">
        <v>73</v>
      </c>
    </row>
    <row r="691">
      <c r="A691" s="1" t="s">
        <v>74</v>
      </c>
      <c r="E691" s="27" t="s">
        <v>351</v>
      </c>
    </row>
    <row r="692">
      <c r="A692" s="1" t="s">
        <v>67</v>
      </c>
      <c r="B692" s="1">
        <v>154</v>
      </c>
      <c r="C692" s="26" t="s">
        <v>352</v>
      </c>
      <c r="D692" t="s">
        <v>69</v>
      </c>
      <c r="E692" s="27" t="s">
        <v>353</v>
      </c>
      <c r="F692" s="28" t="s">
        <v>65</v>
      </c>
      <c r="G692" s="29">
        <v>10</v>
      </c>
      <c r="H692" s="28">
        <v>0.00034000000000000002</v>
      </c>
      <c r="I692" s="30">
        <f>ROUND(G692*H692,P4)</f>
        <v>0</v>
      </c>
      <c r="L692" s="31">
        <v>0</v>
      </c>
      <c r="M692" s="24">
        <f>ROUND(G692*L692,P4)</f>
        <v>0</v>
      </c>
      <c r="N692" s="25" t="s">
        <v>140</v>
      </c>
      <c r="O692" s="32">
        <f>M692*AA692</f>
        <v>0</v>
      </c>
      <c r="P692" s="1">
        <v>3</v>
      </c>
      <c r="AA692" s="1">
        <f>IF(P692=1,$O$3,IF(P692=2,$O$4,$O$5))</f>
        <v>0</v>
      </c>
    </row>
    <row r="693">
      <c r="A693" s="1" t="s">
        <v>72</v>
      </c>
      <c r="E693" s="27" t="s">
        <v>353</v>
      </c>
    </row>
    <row r="694">
      <c r="A694" s="1" t="s">
        <v>73</v>
      </c>
    </row>
    <row r="695">
      <c r="A695" s="1" t="s">
        <v>74</v>
      </c>
      <c r="E695" s="27" t="s">
        <v>69</v>
      </c>
    </row>
    <row r="696">
      <c r="A696" s="1" t="s">
        <v>67</v>
      </c>
      <c r="B696" s="1">
        <v>155</v>
      </c>
      <c r="C696" s="26" t="s">
        <v>197</v>
      </c>
      <c r="D696" t="s">
        <v>69</v>
      </c>
      <c r="E696" s="27" t="s">
        <v>198</v>
      </c>
      <c r="F696" s="28" t="s">
        <v>71</v>
      </c>
      <c r="G696" s="29">
        <v>4</v>
      </c>
      <c r="H696" s="28">
        <v>0</v>
      </c>
      <c r="I696" s="30">
        <f>ROUND(G696*H696,P4)</f>
        <v>0</v>
      </c>
      <c r="L696" s="31">
        <v>0</v>
      </c>
      <c r="M696" s="24">
        <f>ROUND(G696*L696,P4)</f>
        <v>0</v>
      </c>
      <c r="N696" s="25" t="s">
        <v>354</v>
      </c>
      <c r="O696" s="32">
        <f>M696*AA696</f>
        <v>0</v>
      </c>
      <c r="P696" s="1">
        <v>3</v>
      </c>
      <c r="AA696" s="1">
        <f>IF(P696=1,$O$3,IF(P696=2,$O$4,$O$5))</f>
        <v>0</v>
      </c>
    </row>
    <row r="697" ht="25.5">
      <c r="A697" s="1" t="s">
        <v>72</v>
      </c>
      <c r="E697" s="27" t="s">
        <v>199</v>
      </c>
    </row>
    <row r="698">
      <c r="A698" s="1" t="s">
        <v>73</v>
      </c>
    </row>
    <row r="699">
      <c r="A699" s="1" t="s">
        <v>74</v>
      </c>
      <c r="E699" s="27" t="s">
        <v>69</v>
      </c>
    </row>
    <row r="700">
      <c r="A700" s="1" t="s">
        <v>64</v>
      </c>
      <c r="C700" s="22" t="s">
        <v>467</v>
      </c>
      <c r="E700" s="23" t="s">
        <v>463</v>
      </c>
      <c r="L700" s="24">
        <f>SUMIFS(L701:L772,A701:A772,"P")</f>
        <v>0</v>
      </c>
      <c r="M700" s="24">
        <f>SUMIFS(M701:M772,A701:A772,"P")</f>
        <v>0</v>
      </c>
      <c r="N700" s="25"/>
    </row>
    <row r="701" ht="25.5">
      <c r="A701" s="1" t="s">
        <v>67</v>
      </c>
      <c r="B701" s="1">
        <v>90</v>
      </c>
      <c r="C701" s="26" t="s">
        <v>356</v>
      </c>
      <c r="D701" t="s">
        <v>69</v>
      </c>
      <c r="E701" s="27" t="s">
        <v>357</v>
      </c>
      <c r="F701" s="28" t="s">
        <v>71</v>
      </c>
      <c r="G701" s="29">
        <v>1</v>
      </c>
      <c r="H701" s="28">
        <v>0</v>
      </c>
      <c r="I701" s="30">
        <f>ROUND(G701*H701,P4)</f>
        <v>0</v>
      </c>
      <c r="L701" s="31">
        <v>0</v>
      </c>
      <c r="M701" s="24">
        <f>ROUND(G701*L701,P4)</f>
        <v>0</v>
      </c>
      <c r="N701" s="25" t="s">
        <v>354</v>
      </c>
      <c r="O701" s="32">
        <f>M701*AA701</f>
        <v>0</v>
      </c>
      <c r="P701" s="1">
        <v>3</v>
      </c>
      <c r="AA701" s="1">
        <f>IF(P701=1,$O$3,IF(P701=2,$O$4,$O$5))</f>
        <v>0</v>
      </c>
    </row>
    <row r="702" ht="38.25">
      <c r="A702" s="1" t="s">
        <v>72</v>
      </c>
      <c r="E702" s="27" t="s">
        <v>358</v>
      </c>
    </row>
    <row r="703">
      <c r="A703" s="1" t="s">
        <v>73</v>
      </c>
    </row>
    <row r="704">
      <c r="A704" s="1" t="s">
        <v>74</v>
      </c>
      <c r="E704" s="27" t="s">
        <v>69</v>
      </c>
    </row>
    <row r="705" ht="25.5">
      <c r="A705" s="1" t="s">
        <v>67</v>
      </c>
      <c r="B705" s="1">
        <v>91</v>
      </c>
      <c r="C705" s="26" t="s">
        <v>359</v>
      </c>
      <c r="D705" t="s">
        <v>69</v>
      </c>
      <c r="E705" s="27" t="s">
        <v>360</v>
      </c>
      <c r="F705" s="28" t="s">
        <v>71</v>
      </c>
      <c r="G705" s="29">
        <v>1</v>
      </c>
      <c r="H705" s="28">
        <v>0.044999999999999998</v>
      </c>
      <c r="I705" s="30">
        <f>ROUND(G705*H705,P4)</f>
        <v>0</v>
      </c>
      <c r="L705" s="31">
        <v>0</v>
      </c>
      <c r="M705" s="24">
        <f>ROUND(G705*L705,P4)</f>
        <v>0</v>
      </c>
      <c r="N705" s="25" t="s">
        <v>354</v>
      </c>
      <c r="O705" s="32">
        <f>M705*AA705</f>
        <v>0</v>
      </c>
      <c r="P705" s="1">
        <v>3</v>
      </c>
      <c r="AA705" s="1">
        <f>IF(P705=1,$O$3,IF(P705=2,$O$4,$O$5))</f>
        <v>0</v>
      </c>
    </row>
    <row r="706" ht="25.5">
      <c r="A706" s="1" t="s">
        <v>72</v>
      </c>
      <c r="E706" s="27" t="s">
        <v>360</v>
      </c>
    </row>
    <row r="707">
      <c r="A707" s="1" t="s">
        <v>73</v>
      </c>
    </row>
    <row r="708">
      <c r="A708" s="1" t="s">
        <v>74</v>
      </c>
      <c r="E708" s="27" t="s">
        <v>69</v>
      </c>
    </row>
    <row r="709">
      <c r="A709" s="1" t="s">
        <v>67</v>
      </c>
      <c r="B709" s="1">
        <v>92</v>
      </c>
      <c r="C709" s="26" t="s">
        <v>361</v>
      </c>
      <c r="D709" t="s">
        <v>69</v>
      </c>
      <c r="E709" s="27" t="s">
        <v>362</v>
      </c>
      <c r="F709" s="28" t="s">
        <v>71</v>
      </c>
      <c r="G709" s="29">
        <v>1</v>
      </c>
      <c r="H709" s="28">
        <v>0</v>
      </c>
      <c r="I709" s="30">
        <f>ROUND(G709*H709,P4)</f>
        <v>0</v>
      </c>
      <c r="L709" s="31">
        <v>0</v>
      </c>
      <c r="M709" s="24">
        <f>ROUND(G709*L709,P4)</f>
        <v>0</v>
      </c>
      <c r="N709" s="25" t="s">
        <v>140</v>
      </c>
      <c r="O709" s="32">
        <f>M709*AA709</f>
        <v>0</v>
      </c>
      <c r="P709" s="1">
        <v>3</v>
      </c>
      <c r="AA709" s="1">
        <f>IF(P709=1,$O$3,IF(P709=2,$O$4,$O$5))</f>
        <v>0</v>
      </c>
    </row>
    <row r="710">
      <c r="A710" s="1" t="s">
        <v>72</v>
      </c>
      <c r="E710" s="27" t="s">
        <v>363</v>
      </c>
    </row>
    <row r="711">
      <c r="A711" s="1" t="s">
        <v>73</v>
      </c>
    </row>
    <row r="712">
      <c r="A712" s="1" t="s">
        <v>74</v>
      </c>
      <c r="E712" s="27" t="s">
        <v>69</v>
      </c>
    </row>
    <row r="713">
      <c r="A713" s="1" t="s">
        <v>67</v>
      </c>
      <c r="B713" s="1">
        <v>93</v>
      </c>
      <c r="C713" s="26" t="s">
        <v>312</v>
      </c>
      <c r="D713" t="s">
        <v>69</v>
      </c>
      <c r="E713" s="27" t="s">
        <v>364</v>
      </c>
      <c r="F713" s="28" t="s">
        <v>71</v>
      </c>
      <c r="G713" s="29">
        <v>1</v>
      </c>
      <c r="H713" s="28">
        <v>0</v>
      </c>
      <c r="I713" s="30">
        <f>ROUND(G713*H713,P4)</f>
        <v>0</v>
      </c>
      <c r="L713" s="31">
        <v>0</v>
      </c>
      <c r="M713" s="24">
        <f>ROUND(G713*L713,P4)</f>
        <v>0</v>
      </c>
      <c r="N713" s="25" t="s">
        <v>69</v>
      </c>
      <c r="O713" s="32">
        <f>M713*AA713</f>
        <v>0</v>
      </c>
      <c r="P713" s="1">
        <v>3</v>
      </c>
      <c r="AA713" s="1">
        <f>IF(P713=1,$O$3,IF(P713=2,$O$4,$O$5))</f>
        <v>0</v>
      </c>
    </row>
    <row r="714">
      <c r="A714" s="1" t="s">
        <v>72</v>
      </c>
      <c r="E714" s="27" t="s">
        <v>314</v>
      </c>
    </row>
    <row r="715">
      <c r="A715" s="1" t="s">
        <v>73</v>
      </c>
    </row>
    <row r="716" ht="140.25">
      <c r="A716" s="1" t="s">
        <v>74</v>
      </c>
      <c r="E716" s="27" t="s">
        <v>365</v>
      </c>
    </row>
    <row r="717">
      <c r="A717" s="1" t="s">
        <v>67</v>
      </c>
      <c r="B717" s="1">
        <v>94</v>
      </c>
      <c r="C717" s="26" t="s">
        <v>296</v>
      </c>
      <c r="D717" t="s">
        <v>69</v>
      </c>
      <c r="E717" s="27" t="s">
        <v>297</v>
      </c>
      <c r="F717" s="28" t="s">
        <v>71</v>
      </c>
      <c r="G717" s="29">
        <v>1</v>
      </c>
      <c r="H717" s="28">
        <v>0</v>
      </c>
      <c r="I717" s="30">
        <f>ROUND(G717*H717,P4)</f>
        <v>0</v>
      </c>
      <c r="L717" s="31">
        <v>0</v>
      </c>
      <c r="M717" s="24">
        <f>ROUND(G717*L717,P4)</f>
        <v>0</v>
      </c>
      <c r="N717" s="25" t="s">
        <v>140</v>
      </c>
      <c r="O717" s="32">
        <f>M717*AA717</f>
        <v>0</v>
      </c>
      <c r="P717" s="1">
        <v>3</v>
      </c>
      <c r="AA717" s="1">
        <f>IF(P717=1,$O$3,IF(P717=2,$O$4,$O$5))</f>
        <v>0</v>
      </c>
    </row>
    <row r="718">
      <c r="A718" s="1" t="s">
        <v>72</v>
      </c>
      <c r="E718" s="27" t="s">
        <v>298</v>
      </c>
    </row>
    <row r="719">
      <c r="A719" s="1" t="s">
        <v>73</v>
      </c>
    </row>
    <row r="720">
      <c r="A720" s="1" t="s">
        <v>74</v>
      </c>
      <c r="E720" s="27" t="s">
        <v>69</v>
      </c>
    </row>
    <row r="721">
      <c r="A721" s="1" t="s">
        <v>67</v>
      </c>
      <c r="B721" s="1">
        <v>95</v>
      </c>
      <c r="C721" s="26" t="s">
        <v>468</v>
      </c>
      <c r="D721" t="s">
        <v>69</v>
      </c>
      <c r="E721" s="27" t="s">
        <v>469</v>
      </c>
      <c r="F721" s="28" t="s">
        <v>71</v>
      </c>
      <c r="G721" s="29">
        <v>1</v>
      </c>
      <c r="H721" s="28">
        <v>0</v>
      </c>
      <c r="I721" s="30">
        <f>ROUND(G721*H721,P4)</f>
        <v>0</v>
      </c>
      <c r="L721" s="31">
        <v>0</v>
      </c>
      <c r="M721" s="24">
        <f>ROUND(G721*L721,P4)</f>
        <v>0</v>
      </c>
      <c r="N721" s="25" t="s">
        <v>69</v>
      </c>
      <c r="O721" s="32">
        <f>M721*AA721</f>
        <v>0</v>
      </c>
      <c r="P721" s="1">
        <v>3</v>
      </c>
      <c r="AA721" s="1">
        <f>IF(P721=1,$O$3,IF(P721=2,$O$4,$O$5))</f>
        <v>0</v>
      </c>
    </row>
    <row r="722">
      <c r="A722" s="1" t="s">
        <v>72</v>
      </c>
      <c r="E722" s="27" t="s">
        <v>470</v>
      </c>
    </row>
    <row r="723">
      <c r="A723" s="1" t="s">
        <v>73</v>
      </c>
    </row>
    <row r="724" ht="25.5">
      <c r="A724" s="1" t="s">
        <v>74</v>
      </c>
      <c r="E724" s="27" t="s">
        <v>471</v>
      </c>
    </row>
    <row r="725">
      <c r="A725" s="1" t="s">
        <v>67</v>
      </c>
      <c r="B725" s="1">
        <v>96</v>
      </c>
      <c r="C725" s="26" t="s">
        <v>366</v>
      </c>
      <c r="D725" t="s">
        <v>69</v>
      </c>
      <c r="E725" s="27" t="s">
        <v>367</v>
      </c>
      <c r="F725" s="28" t="s">
        <v>65</v>
      </c>
      <c r="G725" s="29">
        <v>45</v>
      </c>
      <c r="H725" s="28">
        <v>0</v>
      </c>
      <c r="I725" s="30">
        <f>ROUND(G725*H725,P4)</f>
        <v>0</v>
      </c>
      <c r="L725" s="31">
        <v>0</v>
      </c>
      <c r="M725" s="24">
        <f>ROUND(G725*L725,P4)</f>
        <v>0</v>
      </c>
      <c r="N725" s="25" t="s">
        <v>354</v>
      </c>
      <c r="O725" s="32">
        <f>M725*AA725</f>
        <v>0</v>
      </c>
      <c r="P725" s="1">
        <v>3</v>
      </c>
      <c r="AA725" s="1">
        <f>IF(P725=1,$O$3,IF(P725=2,$O$4,$O$5))</f>
        <v>0</v>
      </c>
    </row>
    <row r="726" ht="25.5">
      <c r="A726" s="1" t="s">
        <v>72</v>
      </c>
      <c r="E726" s="27" t="s">
        <v>368</v>
      </c>
    </row>
    <row r="727">
      <c r="A727" s="1" t="s">
        <v>73</v>
      </c>
    </row>
    <row r="728">
      <c r="A728" s="1" t="s">
        <v>74</v>
      </c>
      <c r="E728" s="27" t="s">
        <v>69</v>
      </c>
    </row>
    <row r="729">
      <c r="A729" s="1" t="s">
        <v>67</v>
      </c>
      <c r="B729" s="1">
        <v>97</v>
      </c>
      <c r="C729" s="26" t="s">
        <v>369</v>
      </c>
      <c r="D729" t="s">
        <v>69</v>
      </c>
      <c r="E729" s="27" t="s">
        <v>370</v>
      </c>
      <c r="F729" s="28" t="s">
        <v>65</v>
      </c>
      <c r="G729" s="29">
        <v>45</v>
      </c>
      <c r="H729" s="28">
        <v>0.00052999999999999998</v>
      </c>
      <c r="I729" s="30">
        <f>ROUND(G729*H729,P4)</f>
        <v>0</v>
      </c>
      <c r="L729" s="31">
        <v>0</v>
      </c>
      <c r="M729" s="24">
        <f>ROUND(G729*L729,P4)</f>
        <v>0</v>
      </c>
      <c r="N729" s="25" t="s">
        <v>140</v>
      </c>
      <c r="O729" s="32">
        <f>M729*AA729</f>
        <v>0</v>
      </c>
      <c r="P729" s="1">
        <v>3</v>
      </c>
      <c r="AA729" s="1">
        <f>IF(P729=1,$O$3,IF(P729=2,$O$4,$O$5))</f>
        <v>0</v>
      </c>
    </row>
    <row r="730">
      <c r="A730" s="1" t="s">
        <v>72</v>
      </c>
      <c r="E730" s="27" t="s">
        <v>370</v>
      </c>
    </row>
    <row r="731">
      <c r="A731" s="1" t="s">
        <v>73</v>
      </c>
    </row>
    <row r="732">
      <c r="A732" s="1" t="s">
        <v>74</v>
      </c>
      <c r="E732" s="27" t="s">
        <v>69</v>
      </c>
    </row>
    <row r="733">
      <c r="A733" s="1" t="s">
        <v>67</v>
      </c>
      <c r="B733" s="1">
        <v>98</v>
      </c>
      <c r="C733" s="26" t="s">
        <v>371</v>
      </c>
      <c r="D733" t="s">
        <v>69</v>
      </c>
      <c r="E733" s="27" t="s">
        <v>372</v>
      </c>
      <c r="F733" s="28" t="s">
        <v>71</v>
      </c>
      <c r="G733" s="29">
        <v>4</v>
      </c>
      <c r="H733" s="28">
        <v>0</v>
      </c>
      <c r="I733" s="30">
        <f>ROUND(G733*H733,P4)</f>
        <v>0</v>
      </c>
      <c r="L733" s="31">
        <v>0</v>
      </c>
      <c r="M733" s="24">
        <f>ROUND(G733*L733,P4)</f>
        <v>0</v>
      </c>
      <c r="N733" s="25" t="s">
        <v>354</v>
      </c>
      <c r="O733" s="32">
        <f>M733*AA733</f>
        <v>0</v>
      </c>
      <c r="P733" s="1">
        <v>3</v>
      </c>
      <c r="AA733" s="1">
        <f>IF(P733=1,$O$3,IF(P733=2,$O$4,$O$5))</f>
        <v>0</v>
      </c>
    </row>
    <row r="734">
      <c r="A734" s="1" t="s">
        <v>72</v>
      </c>
      <c r="E734" s="27" t="s">
        <v>373</v>
      </c>
    </row>
    <row r="735">
      <c r="A735" s="1" t="s">
        <v>73</v>
      </c>
    </row>
    <row r="736">
      <c r="A736" s="1" t="s">
        <v>74</v>
      </c>
      <c r="E736" s="27" t="s">
        <v>69</v>
      </c>
    </row>
    <row r="737">
      <c r="A737" s="1" t="s">
        <v>67</v>
      </c>
      <c r="B737" s="1">
        <v>99</v>
      </c>
      <c r="C737" s="26" t="s">
        <v>374</v>
      </c>
      <c r="D737" t="s">
        <v>69</v>
      </c>
      <c r="E737" s="27" t="s">
        <v>375</v>
      </c>
      <c r="F737" s="28" t="s">
        <v>65</v>
      </c>
      <c r="G737" s="29">
        <v>5</v>
      </c>
      <c r="H737" s="28">
        <v>0</v>
      </c>
      <c r="I737" s="30">
        <f>ROUND(G737*H737,P4)</f>
        <v>0</v>
      </c>
      <c r="L737" s="31">
        <v>0</v>
      </c>
      <c r="M737" s="24">
        <f>ROUND(G737*L737,P4)</f>
        <v>0</v>
      </c>
      <c r="N737" s="25" t="s">
        <v>354</v>
      </c>
      <c r="O737" s="32">
        <f>M737*AA737</f>
        <v>0</v>
      </c>
      <c r="P737" s="1">
        <v>3</v>
      </c>
      <c r="AA737" s="1">
        <f>IF(P737=1,$O$3,IF(P737=2,$O$4,$O$5))</f>
        <v>0</v>
      </c>
    </row>
    <row r="738" ht="25.5">
      <c r="A738" s="1" t="s">
        <v>72</v>
      </c>
      <c r="E738" s="27" t="s">
        <v>376</v>
      </c>
    </row>
    <row r="739">
      <c r="A739" s="1" t="s">
        <v>73</v>
      </c>
    </row>
    <row r="740">
      <c r="A740" s="1" t="s">
        <v>74</v>
      </c>
      <c r="E740" s="27" t="s">
        <v>69</v>
      </c>
    </row>
    <row r="741">
      <c r="A741" s="1" t="s">
        <v>67</v>
      </c>
      <c r="B741" s="1">
        <v>100</v>
      </c>
      <c r="C741" s="26" t="s">
        <v>377</v>
      </c>
      <c r="D741" t="s">
        <v>69</v>
      </c>
      <c r="E741" s="27" t="s">
        <v>378</v>
      </c>
      <c r="F741" s="28" t="s">
        <v>65</v>
      </c>
      <c r="G741" s="29">
        <v>5</v>
      </c>
      <c r="H741" s="28">
        <v>0.00076999999999999996</v>
      </c>
      <c r="I741" s="30">
        <f>ROUND(G741*H741,P4)</f>
        <v>0</v>
      </c>
      <c r="L741" s="31">
        <v>0</v>
      </c>
      <c r="M741" s="24">
        <f>ROUND(G741*L741,P4)</f>
        <v>0</v>
      </c>
      <c r="N741" s="25" t="s">
        <v>354</v>
      </c>
      <c r="O741" s="32">
        <f>M741*AA741</f>
        <v>0</v>
      </c>
      <c r="P741" s="1">
        <v>3</v>
      </c>
      <c r="AA741" s="1">
        <f>IF(P741=1,$O$3,IF(P741=2,$O$4,$O$5))</f>
        <v>0</v>
      </c>
    </row>
    <row r="742">
      <c r="A742" s="1" t="s">
        <v>72</v>
      </c>
      <c r="E742" s="27" t="s">
        <v>378</v>
      </c>
    </row>
    <row r="743">
      <c r="A743" s="1" t="s">
        <v>73</v>
      </c>
    </row>
    <row r="744">
      <c r="A744" s="1" t="s">
        <v>74</v>
      </c>
      <c r="E744" s="27" t="s">
        <v>69</v>
      </c>
    </row>
    <row r="745">
      <c r="A745" s="1" t="s">
        <v>67</v>
      </c>
      <c r="B745" s="1">
        <v>101</v>
      </c>
      <c r="C745" s="26" t="s">
        <v>379</v>
      </c>
      <c r="D745" t="s">
        <v>69</v>
      </c>
      <c r="E745" s="27" t="s">
        <v>380</v>
      </c>
      <c r="F745" s="28" t="s">
        <v>71</v>
      </c>
      <c r="G745" s="29">
        <v>2</v>
      </c>
      <c r="H745" s="28">
        <v>0</v>
      </c>
      <c r="I745" s="30">
        <f>ROUND(G745*H745,P4)</f>
        <v>0</v>
      </c>
      <c r="L745" s="31">
        <v>0</v>
      </c>
      <c r="M745" s="24">
        <f>ROUND(G745*L745,P4)</f>
        <v>0</v>
      </c>
      <c r="N745" s="25" t="s">
        <v>354</v>
      </c>
      <c r="O745" s="32">
        <f>M745*AA745</f>
        <v>0</v>
      </c>
      <c r="P745" s="1">
        <v>3</v>
      </c>
      <c r="AA745" s="1">
        <f>IF(P745=1,$O$3,IF(P745=2,$O$4,$O$5))</f>
        <v>0</v>
      </c>
    </row>
    <row r="746">
      <c r="A746" s="1" t="s">
        <v>72</v>
      </c>
      <c r="E746" s="27" t="s">
        <v>381</v>
      </c>
    </row>
    <row r="747">
      <c r="A747" s="1" t="s">
        <v>73</v>
      </c>
    </row>
    <row r="748">
      <c r="A748" s="1" t="s">
        <v>74</v>
      </c>
      <c r="E748" s="27" t="s">
        <v>69</v>
      </c>
    </row>
    <row r="749">
      <c r="A749" s="1" t="s">
        <v>67</v>
      </c>
      <c r="B749" s="1">
        <v>102</v>
      </c>
      <c r="C749" s="26" t="s">
        <v>316</v>
      </c>
      <c r="D749" t="s">
        <v>69</v>
      </c>
      <c r="E749" s="27" t="s">
        <v>317</v>
      </c>
      <c r="F749" s="28" t="s">
        <v>65</v>
      </c>
      <c r="G749" s="29">
        <v>50</v>
      </c>
      <c r="H749" s="28">
        <v>0</v>
      </c>
      <c r="I749" s="30">
        <f>ROUND(G749*H749,P4)</f>
        <v>0</v>
      </c>
      <c r="L749" s="31">
        <v>0</v>
      </c>
      <c r="M749" s="24">
        <f>ROUND(G749*L749,P4)</f>
        <v>0</v>
      </c>
      <c r="N749" s="25" t="s">
        <v>140</v>
      </c>
      <c r="O749" s="32">
        <f>M749*AA749</f>
        <v>0</v>
      </c>
      <c r="P749" s="1">
        <v>3</v>
      </c>
      <c r="AA749" s="1">
        <f>IF(P749=1,$O$3,IF(P749=2,$O$4,$O$5))</f>
        <v>0</v>
      </c>
    </row>
    <row r="750" ht="25.5">
      <c r="A750" s="1" t="s">
        <v>72</v>
      </c>
      <c r="E750" s="27" t="s">
        <v>318</v>
      </c>
    </row>
    <row r="751">
      <c r="A751" s="1" t="s">
        <v>73</v>
      </c>
    </row>
    <row r="752">
      <c r="A752" s="1" t="s">
        <v>74</v>
      </c>
      <c r="E752" s="27" t="s">
        <v>69</v>
      </c>
    </row>
    <row r="753">
      <c r="A753" s="1" t="s">
        <v>67</v>
      </c>
      <c r="B753" s="1">
        <v>103</v>
      </c>
      <c r="C753" s="26" t="s">
        <v>322</v>
      </c>
      <c r="D753" t="s">
        <v>69</v>
      </c>
      <c r="E753" s="27" t="s">
        <v>323</v>
      </c>
      <c r="F753" s="28" t="s">
        <v>65</v>
      </c>
      <c r="G753" s="29">
        <v>50</v>
      </c>
      <c r="H753" s="28">
        <v>0</v>
      </c>
      <c r="I753" s="30">
        <f>ROUND(G753*H753,P4)</f>
        <v>0</v>
      </c>
      <c r="L753" s="31">
        <v>0</v>
      </c>
      <c r="M753" s="24">
        <f>ROUND(G753*L753,P4)</f>
        <v>0</v>
      </c>
      <c r="N753" s="25" t="s">
        <v>140</v>
      </c>
      <c r="O753" s="32">
        <f>M753*AA753</f>
        <v>0</v>
      </c>
      <c r="P753" s="1">
        <v>3</v>
      </c>
      <c r="AA753" s="1">
        <f>IF(P753=1,$O$3,IF(P753=2,$O$4,$O$5))</f>
        <v>0</v>
      </c>
    </row>
    <row r="754" ht="25.5">
      <c r="A754" s="1" t="s">
        <v>72</v>
      </c>
      <c r="E754" s="27" t="s">
        <v>324</v>
      </c>
    </row>
    <row r="755">
      <c r="A755" s="1" t="s">
        <v>73</v>
      </c>
    </row>
    <row r="756">
      <c r="A756" s="1" t="s">
        <v>74</v>
      </c>
      <c r="E756" s="27" t="s">
        <v>69</v>
      </c>
    </row>
    <row r="757" ht="25.5">
      <c r="A757" s="1" t="s">
        <v>67</v>
      </c>
      <c r="B757" s="1">
        <v>104</v>
      </c>
      <c r="C757" s="26" t="s">
        <v>319</v>
      </c>
      <c r="D757" t="s">
        <v>69</v>
      </c>
      <c r="E757" s="27" t="s">
        <v>320</v>
      </c>
      <c r="F757" s="28" t="s">
        <v>65</v>
      </c>
      <c r="G757" s="29">
        <v>50</v>
      </c>
      <c r="H757" s="28">
        <v>0</v>
      </c>
      <c r="I757" s="30">
        <f>ROUND(G757*H757,P4)</f>
        <v>0</v>
      </c>
      <c r="L757" s="31">
        <v>0</v>
      </c>
      <c r="M757" s="24">
        <f>ROUND(G757*L757,P4)</f>
        <v>0</v>
      </c>
      <c r="N757" s="25" t="s">
        <v>69</v>
      </c>
      <c r="O757" s="32">
        <f>M757*AA757</f>
        <v>0</v>
      </c>
      <c r="P757" s="1">
        <v>3</v>
      </c>
      <c r="AA757" s="1">
        <f>IF(P757=1,$O$3,IF(P757=2,$O$4,$O$5))</f>
        <v>0</v>
      </c>
    </row>
    <row r="758">
      <c r="A758" s="1" t="s">
        <v>72</v>
      </c>
      <c r="E758" s="27" t="s">
        <v>321</v>
      </c>
    </row>
    <row r="759">
      <c r="A759" s="1" t="s">
        <v>73</v>
      </c>
    </row>
    <row r="760">
      <c r="A760" s="1" t="s">
        <v>74</v>
      </c>
      <c r="E760" s="27" t="s">
        <v>69</v>
      </c>
    </row>
    <row r="761">
      <c r="A761" s="1" t="s">
        <v>67</v>
      </c>
      <c r="B761" s="1">
        <v>105</v>
      </c>
      <c r="C761" s="26" t="s">
        <v>472</v>
      </c>
      <c r="D761" t="s">
        <v>69</v>
      </c>
      <c r="E761" s="27" t="s">
        <v>473</v>
      </c>
      <c r="F761" s="28" t="s">
        <v>71</v>
      </c>
      <c r="G761" s="29">
        <v>1</v>
      </c>
      <c r="H761" s="28">
        <v>0</v>
      </c>
      <c r="I761" s="30">
        <f>ROUND(G761*H761,P4)</f>
        <v>0</v>
      </c>
      <c r="L761" s="31">
        <v>0</v>
      </c>
      <c r="M761" s="24">
        <f>ROUND(G761*L761,P4)</f>
        <v>0</v>
      </c>
      <c r="N761" s="25" t="s">
        <v>354</v>
      </c>
      <c r="O761" s="32">
        <f>M761*AA761</f>
        <v>0</v>
      </c>
      <c r="P761" s="1">
        <v>3</v>
      </c>
      <c r="AA761" s="1">
        <f>IF(P761=1,$O$3,IF(P761=2,$O$4,$O$5))</f>
        <v>0</v>
      </c>
    </row>
    <row r="762">
      <c r="A762" s="1" t="s">
        <v>72</v>
      </c>
      <c r="E762" s="27" t="s">
        <v>474</v>
      </c>
    </row>
    <row r="763">
      <c r="A763" s="1" t="s">
        <v>73</v>
      </c>
    </row>
    <row r="764">
      <c r="A764" s="1" t="s">
        <v>74</v>
      </c>
      <c r="E764" s="27" t="s">
        <v>69</v>
      </c>
    </row>
    <row r="765">
      <c r="A765" s="1" t="s">
        <v>67</v>
      </c>
      <c r="B765" s="1">
        <v>106</v>
      </c>
      <c r="C765" s="26" t="s">
        <v>475</v>
      </c>
      <c r="D765" t="s">
        <v>69</v>
      </c>
      <c r="E765" s="27" t="s">
        <v>476</v>
      </c>
      <c r="F765" s="28" t="s">
        <v>71</v>
      </c>
      <c r="G765" s="29">
        <v>1</v>
      </c>
      <c r="H765" s="28">
        <v>0</v>
      </c>
      <c r="I765" s="30">
        <f>ROUND(G765*H765,P4)</f>
        <v>0</v>
      </c>
      <c r="L765" s="31">
        <v>0</v>
      </c>
      <c r="M765" s="24">
        <f>ROUND(G765*L765,P4)</f>
        <v>0</v>
      </c>
      <c r="N765" s="25" t="s">
        <v>69</v>
      </c>
      <c r="O765" s="32">
        <f>M765*AA765</f>
        <v>0</v>
      </c>
      <c r="P765" s="1">
        <v>3</v>
      </c>
      <c r="AA765" s="1">
        <f>IF(P765=1,$O$3,IF(P765=2,$O$4,$O$5))</f>
        <v>0</v>
      </c>
    </row>
    <row r="766">
      <c r="A766" s="1" t="s">
        <v>72</v>
      </c>
      <c r="E766" s="27" t="s">
        <v>474</v>
      </c>
    </row>
    <row r="767">
      <c r="A767" s="1" t="s">
        <v>73</v>
      </c>
    </row>
    <row r="768">
      <c r="A768" s="1" t="s">
        <v>74</v>
      </c>
      <c r="E768" s="27" t="s">
        <v>69</v>
      </c>
    </row>
    <row r="769">
      <c r="A769" s="1" t="s">
        <v>67</v>
      </c>
      <c r="B769" s="1">
        <v>107</v>
      </c>
      <c r="C769" s="26" t="s">
        <v>477</v>
      </c>
      <c r="D769" t="s">
        <v>69</v>
      </c>
      <c r="E769" s="27" t="s">
        <v>478</v>
      </c>
      <c r="F769" s="28" t="s">
        <v>71</v>
      </c>
      <c r="G769" s="29">
        <v>1</v>
      </c>
      <c r="H769" s="28">
        <v>0.0010499999999999999</v>
      </c>
      <c r="I769" s="30">
        <f>ROUND(G769*H769,P4)</f>
        <v>0</v>
      </c>
      <c r="L769" s="31">
        <v>0</v>
      </c>
      <c r="M769" s="24">
        <f>ROUND(G769*L769,P4)</f>
        <v>0</v>
      </c>
      <c r="N769" s="25" t="s">
        <v>354</v>
      </c>
      <c r="O769" s="32">
        <f>M769*AA769</f>
        <v>0</v>
      </c>
      <c r="P769" s="1">
        <v>3</v>
      </c>
      <c r="AA769" s="1">
        <f>IF(P769=1,$O$3,IF(P769=2,$O$4,$O$5))</f>
        <v>0</v>
      </c>
    </row>
    <row r="770">
      <c r="A770" s="1" t="s">
        <v>72</v>
      </c>
      <c r="E770" s="27" t="s">
        <v>478</v>
      </c>
    </row>
    <row r="771">
      <c r="A771" s="1" t="s">
        <v>73</v>
      </c>
    </row>
    <row r="772">
      <c r="A772" s="1" t="s">
        <v>74</v>
      </c>
      <c r="E772" s="27" t="s">
        <v>69</v>
      </c>
    </row>
    <row r="773">
      <c r="A773" s="1" t="s">
        <v>64</v>
      </c>
      <c r="C773" s="22" t="s">
        <v>479</v>
      </c>
      <c r="E773" s="23" t="s">
        <v>463</v>
      </c>
      <c r="L773" s="24">
        <f>SUMIFS(L774:L805,A774:A805,"P")</f>
        <v>0</v>
      </c>
      <c r="M773" s="24">
        <f>SUMIFS(M774:M805,A774:A805,"P")</f>
        <v>0</v>
      </c>
      <c r="N773" s="25"/>
    </row>
    <row r="774" ht="25.5">
      <c r="A774" s="1" t="s">
        <v>67</v>
      </c>
      <c r="B774" s="1">
        <v>116</v>
      </c>
      <c r="C774" s="26" t="s">
        <v>442</v>
      </c>
      <c r="D774" t="s">
        <v>69</v>
      </c>
      <c r="E774" s="27" t="s">
        <v>443</v>
      </c>
      <c r="F774" s="28" t="s">
        <v>65</v>
      </c>
      <c r="G774" s="29">
        <v>110</v>
      </c>
      <c r="H774" s="28">
        <v>0</v>
      </c>
      <c r="I774" s="30">
        <f>ROUND(G774*H774,P4)</f>
        <v>0</v>
      </c>
      <c r="L774" s="31">
        <v>0</v>
      </c>
      <c r="M774" s="24">
        <f>ROUND(G774*L774,P4)</f>
        <v>0</v>
      </c>
      <c r="N774" s="25" t="s">
        <v>140</v>
      </c>
      <c r="O774" s="32">
        <f>M774*AA774</f>
        <v>0</v>
      </c>
      <c r="P774" s="1">
        <v>3</v>
      </c>
      <c r="AA774" s="1">
        <f>IF(P774=1,$O$3,IF(P774=2,$O$4,$O$5))</f>
        <v>0</v>
      </c>
    </row>
    <row r="775" ht="38.25">
      <c r="A775" s="1" t="s">
        <v>72</v>
      </c>
      <c r="E775" s="27" t="s">
        <v>444</v>
      </c>
    </row>
    <row r="776">
      <c r="A776" s="1" t="s">
        <v>73</v>
      </c>
      <c r="E776" s="34" t="s">
        <v>480</v>
      </c>
    </row>
    <row r="777">
      <c r="A777" s="1" t="s">
        <v>74</v>
      </c>
      <c r="E777" s="27" t="s">
        <v>69</v>
      </c>
    </row>
    <row r="778">
      <c r="A778" s="1" t="s">
        <v>67</v>
      </c>
      <c r="B778" s="1">
        <v>117</v>
      </c>
      <c r="C778" s="26" t="s">
        <v>446</v>
      </c>
      <c r="D778" t="s">
        <v>69</v>
      </c>
      <c r="E778" s="27" t="s">
        <v>447</v>
      </c>
      <c r="F778" s="28" t="s">
        <v>65</v>
      </c>
      <c r="G778" s="29">
        <v>110</v>
      </c>
      <c r="H778" s="28">
        <v>0.00017000000000000001</v>
      </c>
      <c r="I778" s="30">
        <f>ROUND(G778*H778,P4)</f>
        <v>0</v>
      </c>
      <c r="L778" s="31">
        <v>0</v>
      </c>
      <c r="M778" s="24">
        <f>ROUND(G778*L778,P4)</f>
        <v>0</v>
      </c>
      <c r="N778" s="25" t="s">
        <v>140</v>
      </c>
      <c r="O778" s="32">
        <f>M778*AA778</f>
        <v>0</v>
      </c>
      <c r="P778" s="1">
        <v>3</v>
      </c>
      <c r="AA778" s="1">
        <f>IF(P778=1,$O$3,IF(P778=2,$O$4,$O$5))</f>
        <v>0</v>
      </c>
    </row>
    <row r="779">
      <c r="A779" s="1" t="s">
        <v>72</v>
      </c>
      <c r="E779" s="27" t="s">
        <v>447</v>
      </c>
    </row>
    <row r="780">
      <c r="A780" s="1" t="s">
        <v>73</v>
      </c>
    </row>
    <row r="781">
      <c r="A781" s="1" t="s">
        <v>74</v>
      </c>
      <c r="E781" s="27" t="s">
        <v>69</v>
      </c>
    </row>
    <row r="782" ht="25.5">
      <c r="A782" s="1" t="s">
        <v>67</v>
      </c>
      <c r="B782" s="1">
        <v>118</v>
      </c>
      <c r="C782" s="26" t="s">
        <v>448</v>
      </c>
      <c r="D782" t="s">
        <v>69</v>
      </c>
      <c r="E782" s="27" t="s">
        <v>449</v>
      </c>
      <c r="F782" s="28" t="s">
        <v>65</v>
      </c>
      <c r="G782" s="29">
        <v>50</v>
      </c>
      <c r="H782" s="28">
        <v>0</v>
      </c>
      <c r="I782" s="30">
        <f>ROUND(G782*H782,P4)</f>
        <v>0</v>
      </c>
      <c r="L782" s="31">
        <v>0</v>
      </c>
      <c r="M782" s="24">
        <f>ROUND(G782*L782,P4)</f>
        <v>0</v>
      </c>
      <c r="N782" s="25" t="s">
        <v>140</v>
      </c>
      <c r="O782" s="32">
        <f>M782*AA782</f>
        <v>0</v>
      </c>
      <c r="P782" s="1">
        <v>3</v>
      </c>
      <c r="AA782" s="1">
        <f>IF(P782=1,$O$3,IF(P782=2,$O$4,$O$5))</f>
        <v>0</v>
      </c>
    </row>
    <row r="783" ht="38.25">
      <c r="A783" s="1" t="s">
        <v>72</v>
      </c>
      <c r="E783" s="27" t="s">
        <v>450</v>
      </c>
    </row>
    <row r="784">
      <c r="A784" s="1" t="s">
        <v>73</v>
      </c>
    </row>
    <row r="785">
      <c r="A785" s="1" t="s">
        <v>74</v>
      </c>
      <c r="E785" s="27" t="s">
        <v>69</v>
      </c>
    </row>
    <row r="786">
      <c r="A786" s="1" t="s">
        <v>67</v>
      </c>
      <c r="B786" s="1">
        <v>119</v>
      </c>
      <c r="C786" s="26" t="s">
        <v>451</v>
      </c>
      <c r="D786" t="s">
        <v>69</v>
      </c>
      <c r="E786" s="27" t="s">
        <v>452</v>
      </c>
      <c r="F786" s="28" t="s">
        <v>65</v>
      </c>
      <c r="G786" s="29">
        <v>50</v>
      </c>
      <c r="H786" s="28">
        <v>0.00025000000000000001</v>
      </c>
      <c r="I786" s="30">
        <f>ROUND(G786*H786,P4)</f>
        <v>0</v>
      </c>
      <c r="L786" s="31">
        <v>0</v>
      </c>
      <c r="M786" s="24">
        <f>ROUND(G786*L786,P4)</f>
        <v>0</v>
      </c>
      <c r="N786" s="25" t="s">
        <v>140</v>
      </c>
      <c r="O786" s="32">
        <f>M786*AA786</f>
        <v>0</v>
      </c>
      <c r="P786" s="1">
        <v>3</v>
      </c>
      <c r="AA786" s="1">
        <f>IF(P786=1,$O$3,IF(P786=2,$O$4,$O$5))</f>
        <v>0</v>
      </c>
    </row>
    <row r="787">
      <c r="A787" s="1" t="s">
        <v>72</v>
      </c>
      <c r="E787" s="27" t="s">
        <v>452</v>
      </c>
    </row>
    <row r="788">
      <c r="A788" s="1" t="s">
        <v>73</v>
      </c>
    </row>
    <row r="789">
      <c r="A789" s="1" t="s">
        <v>74</v>
      </c>
      <c r="E789" s="27" t="s">
        <v>69</v>
      </c>
    </row>
    <row r="790">
      <c r="A790" s="1" t="s">
        <v>67</v>
      </c>
      <c r="B790" s="1">
        <v>120</v>
      </c>
      <c r="C790" s="26" t="s">
        <v>453</v>
      </c>
      <c r="D790" t="s">
        <v>69</v>
      </c>
      <c r="E790" s="27" t="s">
        <v>454</v>
      </c>
      <c r="F790" s="28" t="s">
        <v>71</v>
      </c>
      <c r="G790" s="29">
        <v>10</v>
      </c>
      <c r="H790" s="28">
        <v>0</v>
      </c>
      <c r="I790" s="30">
        <f>ROUND(G790*H790,P4)</f>
        <v>0</v>
      </c>
      <c r="L790" s="31">
        <v>0</v>
      </c>
      <c r="M790" s="24">
        <f>ROUND(G790*L790,P4)</f>
        <v>0</v>
      </c>
      <c r="N790" s="25" t="s">
        <v>140</v>
      </c>
      <c r="O790" s="32">
        <f>M790*AA790</f>
        <v>0</v>
      </c>
      <c r="P790" s="1">
        <v>3</v>
      </c>
      <c r="AA790" s="1">
        <f>IF(P790=1,$O$3,IF(P790=2,$O$4,$O$5))</f>
        <v>0</v>
      </c>
    </row>
    <row r="791" ht="25.5">
      <c r="A791" s="1" t="s">
        <v>72</v>
      </c>
      <c r="E791" s="27" t="s">
        <v>455</v>
      </c>
    </row>
    <row r="792">
      <c r="A792" s="1" t="s">
        <v>73</v>
      </c>
    </row>
    <row r="793">
      <c r="A793" s="1" t="s">
        <v>74</v>
      </c>
      <c r="E793" s="27" t="s">
        <v>69</v>
      </c>
    </row>
    <row r="794">
      <c r="A794" s="1" t="s">
        <v>67</v>
      </c>
      <c r="B794" s="1">
        <v>121</v>
      </c>
      <c r="C794" s="26" t="s">
        <v>456</v>
      </c>
      <c r="D794" t="s">
        <v>69</v>
      </c>
      <c r="E794" s="27" t="s">
        <v>457</v>
      </c>
      <c r="F794" s="28" t="s">
        <v>71</v>
      </c>
      <c r="G794" s="29">
        <v>8</v>
      </c>
      <c r="H794" s="28">
        <v>1.0000000000000001E-05</v>
      </c>
      <c r="I794" s="30">
        <f>ROUND(G794*H794,P4)</f>
        <v>0</v>
      </c>
      <c r="L794" s="31">
        <v>0</v>
      </c>
      <c r="M794" s="24">
        <f>ROUND(G794*L794,P4)</f>
        <v>0</v>
      </c>
      <c r="N794" s="25" t="s">
        <v>140</v>
      </c>
      <c r="O794" s="32">
        <f>M794*AA794</f>
        <v>0</v>
      </c>
      <c r="P794" s="1">
        <v>3</v>
      </c>
      <c r="AA794" s="1">
        <f>IF(P794=1,$O$3,IF(P794=2,$O$4,$O$5))</f>
        <v>0</v>
      </c>
    </row>
    <row r="795">
      <c r="A795" s="1" t="s">
        <v>72</v>
      </c>
      <c r="E795" s="27" t="s">
        <v>457</v>
      </c>
    </row>
    <row r="796">
      <c r="A796" s="1" t="s">
        <v>73</v>
      </c>
    </row>
    <row r="797">
      <c r="A797" s="1" t="s">
        <v>74</v>
      </c>
      <c r="E797" s="27" t="s">
        <v>69</v>
      </c>
    </row>
    <row r="798">
      <c r="A798" s="1" t="s">
        <v>67</v>
      </c>
      <c r="B798" s="1">
        <v>122</v>
      </c>
      <c r="C798" s="26" t="s">
        <v>458</v>
      </c>
      <c r="D798" t="s">
        <v>69</v>
      </c>
      <c r="E798" s="27" t="s">
        <v>459</v>
      </c>
      <c r="F798" s="28" t="s">
        <v>71</v>
      </c>
      <c r="G798" s="29">
        <v>2</v>
      </c>
      <c r="H798" s="28">
        <v>1.0000000000000001E-05</v>
      </c>
      <c r="I798" s="30">
        <f>ROUND(G798*H798,P4)</f>
        <v>0</v>
      </c>
      <c r="L798" s="31">
        <v>0</v>
      </c>
      <c r="M798" s="24">
        <f>ROUND(G798*L798,P4)</f>
        <v>0</v>
      </c>
      <c r="N798" s="25" t="s">
        <v>140</v>
      </c>
      <c r="O798" s="32">
        <f>M798*AA798</f>
        <v>0</v>
      </c>
      <c r="P798" s="1">
        <v>3</v>
      </c>
      <c r="AA798" s="1">
        <f>IF(P798=1,$O$3,IF(P798=2,$O$4,$O$5))</f>
        <v>0</v>
      </c>
    </row>
    <row r="799">
      <c r="A799" s="1" t="s">
        <v>72</v>
      </c>
      <c r="E799" s="27" t="s">
        <v>459</v>
      </c>
    </row>
    <row r="800">
      <c r="A800" s="1" t="s">
        <v>73</v>
      </c>
    </row>
    <row r="801">
      <c r="A801" s="1" t="s">
        <v>74</v>
      </c>
      <c r="E801" s="27" t="s">
        <v>69</v>
      </c>
    </row>
    <row r="802">
      <c r="A802" s="1" t="s">
        <v>67</v>
      </c>
      <c r="B802" s="1">
        <v>123</v>
      </c>
      <c r="C802" s="26" t="s">
        <v>460</v>
      </c>
      <c r="D802" t="s">
        <v>69</v>
      </c>
      <c r="E802" s="27" t="s">
        <v>461</v>
      </c>
      <c r="F802" s="28" t="s">
        <v>71</v>
      </c>
      <c r="G802" s="29">
        <v>2</v>
      </c>
      <c r="H802" s="28">
        <v>0</v>
      </c>
      <c r="I802" s="30">
        <f>ROUND(G802*H802,P4)</f>
        <v>0</v>
      </c>
      <c r="L802" s="31">
        <v>0</v>
      </c>
      <c r="M802" s="24">
        <f>ROUND(G802*L802,P4)</f>
        <v>0</v>
      </c>
      <c r="N802" s="25" t="s">
        <v>69</v>
      </c>
      <c r="O802" s="32">
        <f>M802*AA802</f>
        <v>0</v>
      </c>
      <c r="P802" s="1">
        <v>3</v>
      </c>
      <c r="AA802" s="1">
        <f>IF(P802=1,$O$3,IF(P802=2,$O$4,$O$5))</f>
        <v>0</v>
      </c>
    </row>
    <row r="803">
      <c r="A803" s="1" t="s">
        <v>72</v>
      </c>
      <c r="E803" s="27" t="s">
        <v>461</v>
      </c>
    </row>
    <row r="804">
      <c r="A804" s="1" t="s">
        <v>73</v>
      </c>
    </row>
    <row r="805">
      <c r="A805" s="1" t="s">
        <v>74</v>
      </c>
      <c r="E805" s="27" t="s">
        <v>69</v>
      </c>
    </row>
    <row r="806">
      <c r="A806" s="1" t="s">
        <v>64</v>
      </c>
      <c r="C806" s="22" t="s">
        <v>481</v>
      </c>
      <c r="E806" s="23" t="s">
        <v>482</v>
      </c>
      <c r="L806" s="24">
        <f>SUMIFS(L807:L818,A807:A818,"P")</f>
        <v>0</v>
      </c>
      <c r="M806" s="24">
        <f>SUMIFS(M807:M818,A807:A818,"P")</f>
        <v>0</v>
      </c>
      <c r="N806" s="25"/>
    </row>
    <row r="807">
      <c r="A807" s="1" t="s">
        <v>67</v>
      </c>
      <c r="B807" s="1">
        <v>197</v>
      </c>
      <c r="C807" s="26" t="s">
        <v>483</v>
      </c>
      <c r="D807" t="s">
        <v>69</v>
      </c>
      <c r="E807" s="27" t="s">
        <v>484</v>
      </c>
      <c r="F807" s="28" t="s">
        <v>78</v>
      </c>
      <c r="G807" s="29">
        <v>32</v>
      </c>
      <c r="H807" s="28">
        <v>0</v>
      </c>
      <c r="I807" s="30">
        <f>ROUND(G807*H807,P4)</f>
        <v>0</v>
      </c>
      <c r="L807" s="31">
        <v>0</v>
      </c>
      <c r="M807" s="24">
        <f>ROUND(G807*L807,P4)</f>
        <v>0</v>
      </c>
      <c r="N807" s="25" t="s">
        <v>69</v>
      </c>
      <c r="O807" s="32">
        <f>M807*AA807</f>
        <v>0</v>
      </c>
      <c r="P807" s="1">
        <v>3</v>
      </c>
      <c r="AA807" s="1">
        <f>IF(P807=1,$O$3,IF(P807=2,$O$4,$O$5))</f>
        <v>0</v>
      </c>
    </row>
    <row r="808">
      <c r="A808" s="1" t="s">
        <v>72</v>
      </c>
      <c r="E808" s="27" t="s">
        <v>484</v>
      </c>
    </row>
    <row r="809">
      <c r="A809" s="1" t="s">
        <v>73</v>
      </c>
    </row>
    <row r="810">
      <c r="A810" s="1" t="s">
        <v>74</v>
      </c>
      <c r="E810" s="27" t="s">
        <v>485</v>
      </c>
    </row>
    <row r="811">
      <c r="A811" s="1" t="s">
        <v>67</v>
      </c>
      <c r="B811" s="1">
        <v>198</v>
      </c>
      <c r="C811" s="26" t="s">
        <v>483</v>
      </c>
      <c r="D811" t="s">
        <v>206</v>
      </c>
      <c r="E811" s="27" t="s">
        <v>484</v>
      </c>
      <c r="F811" s="28" t="s">
        <v>78</v>
      </c>
      <c r="G811" s="29">
        <v>24</v>
      </c>
      <c r="H811" s="28">
        <v>0</v>
      </c>
      <c r="I811" s="30">
        <f>ROUND(G811*H811,P4)</f>
        <v>0</v>
      </c>
      <c r="L811" s="31">
        <v>0</v>
      </c>
      <c r="M811" s="24">
        <f>ROUND(G811*L811,P4)</f>
        <v>0</v>
      </c>
      <c r="N811" s="25" t="s">
        <v>69</v>
      </c>
      <c r="O811" s="32">
        <f>M811*AA811</f>
        <v>0</v>
      </c>
      <c r="P811" s="1">
        <v>3</v>
      </c>
      <c r="AA811" s="1">
        <f>IF(P811=1,$O$3,IF(P811=2,$O$4,$O$5))</f>
        <v>0</v>
      </c>
    </row>
    <row r="812">
      <c r="A812" s="1" t="s">
        <v>72</v>
      </c>
      <c r="E812" s="27" t="s">
        <v>484</v>
      </c>
    </row>
    <row r="813">
      <c r="A813" s="1" t="s">
        <v>73</v>
      </c>
    </row>
    <row r="814">
      <c r="A814" s="1" t="s">
        <v>74</v>
      </c>
      <c r="E814" s="27" t="s">
        <v>486</v>
      </c>
    </row>
    <row r="815">
      <c r="A815" s="1" t="s">
        <v>67</v>
      </c>
      <c r="B815" s="1">
        <v>199</v>
      </c>
      <c r="C815" s="26" t="s">
        <v>483</v>
      </c>
      <c r="D815" t="s">
        <v>462</v>
      </c>
      <c r="E815" s="27" t="s">
        <v>484</v>
      </c>
      <c r="F815" s="28" t="s">
        <v>78</v>
      </c>
      <c r="G815" s="29">
        <v>10</v>
      </c>
      <c r="H815" s="28">
        <v>0</v>
      </c>
      <c r="I815" s="30">
        <f>ROUND(G815*H815,P4)</f>
        <v>0</v>
      </c>
      <c r="L815" s="31">
        <v>0</v>
      </c>
      <c r="M815" s="24">
        <f>ROUND(G815*L815,P4)</f>
        <v>0</v>
      </c>
      <c r="N815" s="25" t="s">
        <v>69</v>
      </c>
      <c r="O815" s="32">
        <f>M815*AA815</f>
        <v>0</v>
      </c>
      <c r="P815" s="1">
        <v>3</v>
      </c>
      <c r="AA815" s="1">
        <f>IF(P815=1,$O$3,IF(P815=2,$O$4,$O$5))</f>
        <v>0</v>
      </c>
    </row>
    <row r="816">
      <c r="A816" s="1" t="s">
        <v>72</v>
      </c>
      <c r="E816" s="27" t="s">
        <v>484</v>
      </c>
    </row>
    <row r="817">
      <c r="A817" s="1" t="s">
        <v>73</v>
      </c>
    </row>
    <row r="818">
      <c r="A818" s="1" t="s">
        <v>74</v>
      </c>
      <c r="E818" s="27" t="s">
        <v>487</v>
      </c>
    </row>
    <row r="819">
      <c r="A819" s="1" t="s">
        <v>64</v>
      </c>
      <c r="C819" s="22" t="s">
        <v>125</v>
      </c>
      <c r="E819" s="23" t="s">
        <v>126</v>
      </c>
      <c r="L819" s="24">
        <f>SUMIFS(L820:L823,A820:A823,"P")</f>
        <v>0</v>
      </c>
      <c r="M819" s="24">
        <f>SUMIFS(M820:M823,A820:A823,"P")</f>
        <v>0</v>
      </c>
      <c r="N819" s="25"/>
    </row>
    <row r="820">
      <c r="A820" s="1" t="s">
        <v>67</v>
      </c>
      <c r="B820" s="1">
        <v>206</v>
      </c>
      <c r="C820" s="26" t="s">
        <v>127</v>
      </c>
      <c r="D820" t="s">
        <v>69</v>
      </c>
      <c r="E820" s="27" t="s">
        <v>128</v>
      </c>
      <c r="F820" s="28" t="s">
        <v>129</v>
      </c>
      <c r="G820" s="29">
        <v>1</v>
      </c>
      <c r="H820" s="28">
        <v>0</v>
      </c>
      <c r="I820" s="30">
        <f>ROUND(G820*H820,P4)</f>
        <v>0</v>
      </c>
      <c r="L820" s="31">
        <v>0</v>
      </c>
      <c r="M820" s="24">
        <f>ROUND(G820*L820,P4)</f>
        <v>0</v>
      </c>
      <c r="N820" s="25" t="s">
        <v>69</v>
      </c>
      <c r="O820" s="32">
        <f>M820*AA820</f>
        <v>0</v>
      </c>
      <c r="P820" s="1">
        <v>3</v>
      </c>
      <c r="AA820" s="1">
        <f>IF(P820=1,$O$3,IF(P820=2,$O$4,$O$5))</f>
        <v>0</v>
      </c>
    </row>
    <row r="821">
      <c r="A821" s="1" t="s">
        <v>72</v>
      </c>
      <c r="E821" s="27" t="s">
        <v>128</v>
      </c>
    </row>
    <row r="822">
      <c r="A822" s="1" t="s">
        <v>73</v>
      </c>
    </row>
    <row r="823">
      <c r="A823" s="1" t="s">
        <v>74</v>
      </c>
      <c r="E823" s="27" t="s">
        <v>69</v>
      </c>
    </row>
    <row r="824">
      <c r="A824" s="1" t="s">
        <v>64</v>
      </c>
      <c r="C824" s="22" t="s">
        <v>488</v>
      </c>
      <c r="E824" s="23" t="s">
        <v>489</v>
      </c>
      <c r="L824" s="24">
        <f>SUMIFS(L825:L828,A825:A828,"P")</f>
        <v>0</v>
      </c>
      <c r="M824" s="24">
        <f>SUMIFS(M825:M828,A825:A828,"P")</f>
        <v>0</v>
      </c>
      <c r="N824" s="25"/>
    </row>
    <row r="825">
      <c r="A825" s="1" t="s">
        <v>67</v>
      </c>
      <c r="B825" s="1">
        <v>205</v>
      </c>
      <c r="C825" s="26" t="s">
        <v>490</v>
      </c>
      <c r="D825" t="s">
        <v>69</v>
      </c>
      <c r="E825" s="27" t="s">
        <v>489</v>
      </c>
      <c r="F825" s="28" t="s">
        <v>129</v>
      </c>
      <c r="G825" s="29">
        <v>1</v>
      </c>
      <c r="H825" s="28">
        <v>0</v>
      </c>
      <c r="I825" s="30">
        <f>ROUND(G825*H825,P4)</f>
        <v>0</v>
      </c>
      <c r="L825" s="31">
        <v>0</v>
      </c>
      <c r="M825" s="24">
        <f>ROUND(G825*L825,P4)</f>
        <v>0</v>
      </c>
      <c r="N825" s="25" t="s">
        <v>69</v>
      </c>
      <c r="O825" s="32">
        <f>M825*AA825</f>
        <v>0</v>
      </c>
      <c r="P825" s="1">
        <v>3</v>
      </c>
      <c r="AA825" s="1">
        <f>IF(P825=1,$O$3,IF(P825=2,$O$4,$O$5))</f>
        <v>0</v>
      </c>
    </row>
    <row r="826">
      <c r="A826" s="1" t="s">
        <v>72</v>
      </c>
      <c r="E826" s="27" t="s">
        <v>489</v>
      </c>
    </row>
    <row r="827">
      <c r="A827" s="1" t="s">
        <v>73</v>
      </c>
    </row>
    <row r="828">
      <c r="A828" s="1" t="s">
        <v>74</v>
      </c>
      <c r="E828" s="27" t="s">
        <v>69</v>
      </c>
    </row>
    <row r="829">
      <c r="A829" s="1" t="s">
        <v>64</v>
      </c>
      <c r="C829" s="22" t="s">
        <v>130</v>
      </c>
      <c r="E829" s="23" t="s">
        <v>131</v>
      </c>
      <c r="L829" s="24">
        <f>SUMIFS(L830:L849,A830:A849,"P")</f>
        <v>0</v>
      </c>
      <c r="M829" s="24">
        <f>SUMIFS(M830:M849,A830:A849,"P")</f>
        <v>0</v>
      </c>
      <c r="N829" s="25"/>
    </row>
    <row r="830">
      <c r="A830" s="1" t="s">
        <v>67</v>
      </c>
      <c r="B830" s="1">
        <v>200</v>
      </c>
      <c r="C830" s="26" t="s">
        <v>491</v>
      </c>
      <c r="D830" t="s">
        <v>69</v>
      </c>
      <c r="E830" s="27" t="s">
        <v>133</v>
      </c>
      <c r="F830" s="28" t="s">
        <v>71</v>
      </c>
      <c r="G830" s="29">
        <v>2</v>
      </c>
      <c r="H830" s="28">
        <v>0</v>
      </c>
      <c r="I830" s="30">
        <f>ROUND(G830*H830,P4)</f>
        <v>0</v>
      </c>
      <c r="L830" s="31">
        <v>0</v>
      </c>
      <c r="M830" s="24">
        <f>ROUND(G830*L830,P4)</f>
        <v>0</v>
      </c>
      <c r="N830" s="25" t="s">
        <v>140</v>
      </c>
      <c r="O830" s="32">
        <f>M830*AA830</f>
        <v>0</v>
      </c>
      <c r="P830" s="1">
        <v>3</v>
      </c>
      <c r="AA830" s="1">
        <f>IF(P830=1,$O$3,IF(P830=2,$O$4,$O$5))</f>
        <v>0</v>
      </c>
    </row>
    <row r="831" ht="25.5">
      <c r="A831" s="1" t="s">
        <v>72</v>
      </c>
      <c r="E831" s="27" t="s">
        <v>134</v>
      </c>
    </row>
    <row r="832">
      <c r="A832" s="1" t="s">
        <v>73</v>
      </c>
    </row>
    <row r="833">
      <c r="A833" s="1" t="s">
        <v>74</v>
      </c>
      <c r="E833" s="27" t="s">
        <v>69</v>
      </c>
    </row>
    <row r="834">
      <c r="A834" s="1" t="s">
        <v>67</v>
      </c>
      <c r="B834" s="1">
        <v>201</v>
      </c>
      <c r="C834" s="26" t="s">
        <v>492</v>
      </c>
      <c r="D834" t="s">
        <v>69</v>
      </c>
      <c r="E834" s="27" t="s">
        <v>493</v>
      </c>
      <c r="F834" s="28" t="s">
        <v>71</v>
      </c>
      <c r="G834" s="29">
        <v>7</v>
      </c>
      <c r="H834" s="28">
        <v>0</v>
      </c>
      <c r="I834" s="30">
        <f>ROUND(G834*H834,P4)</f>
        <v>0</v>
      </c>
      <c r="L834" s="31">
        <v>0</v>
      </c>
      <c r="M834" s="24">
        <f>ROUND(G834*L834,P4)</f>
        <v>0</v>
      </c>
      <c r="N834" s="25" t="s">
        <v>140</v>
      </c>
      <c r="O834" s="32">
        <f>M834*AA834</f>
        <v>0</v>
      </c>
      <c r="P834" s="1">
        <v>3</v>
      </c>
      <c r="AA834" s="1">
        <f>IF(P834=1,$O$3,IF(P834=2,$O$4,$O$5))</f>
        <v>0</v>
      </c>
    </row>
    <row r="835" ht="25.5">
      <c r="A835" s="1" t="s">
        <v>72</v>
      </c>
      <c r="E835" s="27" t="s">
        <v>494</v>
      </c>
    </row>
    <row r="836">
      <c r="A836" s="1" t="s">
        <v>73</v>
      </c>
    </row>
    <row r="837">
      <c r="A837" s="1" t="s">
        <v>74</v>
      </c>
      <c r="E837" s="27" t="s">
        <v>69</v>
      </c>
    </row>
    <row r="838">
      <c r="A838" s="1" t="s">
        <v>67</v>
      </c>
      <c r="B838" s="1">
        <v>202</v>
      </c>
      <c r="C838" s="26" t="s">
        <v>495</v>
      </c>
      <c r="D838" t="s">
        <v>69</v>
      </c>
      <c r="E838" s="27" t="s">
        <v>496</v>
      </c>
      <c r="F838" s="28" t="s">
        <v>71</v>
      </c>
      <c r="G838" s="29">
        <v>4</v>
      </c>
      <c r="H838" s="28">
        <v>0</v>
      </c>
      <c r="I838" s="30">
        <f>ROUND(G838*H838,P4)</f>
        <v>0</v>
      </c>
      <c r="L838" s="31">
        <v>0</v>
      </c>
      <c r="M838" s="24">
        <f>ROUND(G838*L838,P4)</f>
        <v>0</v>
      </c>
      <c r="N838" s="25" t="s">
        <v>354</v>
      </c>
      <c r="O838" s="32">
        <f>M838*AA838</f>
        <v>0</v>
      </c>
      <c r="P838" s="1">
        <v>3</v>
      </c>
      <c r="AA838" s="1">
        <f>IF(P838=1,$O$3,IF(P838=2,$O$4,$O$5))</f>
        <v>0</v>
      </c>
    </row>
    <row r="839" ht="25.5">
      <c r="A839" s="1" t="s">
        <v>72</v>
      </c>
      <c r="E839" s="27" t="s">
        <v>497</v>
      </c>
    </row>
    <row r="840">
      <c r="A840" s="1" t="s">
        <v>73</v>
      </c>
    </row>
    <row r="841">
      <c r="A841" s="1" t="s">
        <v>74</v>
      </c>
      <c r="E841" s="27" t="s">
        <v>69</v>
      </c>
    </row>
    <row r="842">
      <c r="A842" s="1" t="s">
        <v>67</v>
      </c>
      <c r="B842" s="1">
        <v>203</v>
      </c>
      <c r="C842" s="26" t="s">
        <v>498</v>
      </c>
      <c r="D842" t="s">
        <v>69</v>
      </c>
      <c r="E842" s="27" t="s">
        <v>499</v>
      </c>
      <c r="F842" s="28" t="s">
        <v>71</v>
      </c>
      <c r="G842" s="29">
        <v>12</v>
      </c>
      <c r="H842" s="28">
        <v>0</v>
      </c>
      <c r="I842" s="30">
        <f>ROUND(G842*H842,P4)</f>
        <v>0</v>
      </c>
      <c r="L842" s="31">
        <v>0</v>
      </c>
      <c r="M842" s="24">
        <f>ROUND(G842*L842,P4)</f>
        <v>0</v>
      </c>
      <c r="N842" s="25" t="s">
        <v>140</v>
      </c>
      <c r="O842" s="32">
        <f>M842*AA842</f>
        <v>0</v>
      </c>
      <c r="P842" s="1">
        <v>3</v>
      </c>
      <c r="AA842" s="1">
        <f>IF(P842=1,$O$3,IF(P842=2,$O$4,$O$5))</f>
        <v>0</v>
      </c>
    </row>
    <row r="843">
      <c r="A843" s="1" t="s">
        <v>72</v>
      </c>
      <c r="E843" s="27" t="s">
        <v>500</v>
      </c>
    </row>
    <row r="844">
      <c r="A844" s="1" t="s">
        <v>73</v>
      </c>
    </row>
    <row r="845">
      <c r="A845" s="1" t="s">
        <v>74</v>
      </c>
      <c r="E845" s="27" t="s">
        <v>69</v>
      </c>
    </row>
    <row r="846">
      <c r="A846" s="1" t="s">
        <v>67</v>
      </c>
      <c r="B846" s="1">
        <v>204</v>
      </c>
      <c r="C846" s="26" t="s">
        <v>501</v>
      </c>
      <c r="D846" t="s">
        <v>69</v>
      </c>
      <c r="E846" s="27" t="s">
        <v>502</v>
      </c>
      <c r="F846" s="28" t="s">
        <v>71</v>
      </c>
      <c r="G846" s="29">
        <v>2</v>
      </c>
      <c r="H846" s="28">
        <v>0</v>
      </c>
      <c r="I846" s="30">
        <f>ROUND(G846*H846,P4)</f>
        <v>0</v>
      </c>
      <c r="L846" s="31">
        <v>0</v>
      </c>
      <c r="M846" s="24">
        <f>ROUND(G846*L846,P4)</f>
        <v>0</v>
      </c>
      <c r="N846" s="25" t="s">
        <v>140</v>
      </c>
      <c r="O846" s="32">
        <f>M846*AA846</f>
        <v>0</v>
      </c>
      <c r="P846" s="1">
        <v>3</v>
      </c>
      <c r="AA846" s="1">
        <f>IF(P846=1,$O$3,IF(P846=2,$O$4,$O$5))</f>
        <v>0</v>
      </c>
    </row>
    <row r="847" ht="25.5">
      <c r="A847" s="1" t="s">
        <v>72</v>
      </c>
      <c r="E847" s="27" t="s">
        <v>503</v>
      </c>
    </row>
    <row r="848">
      <c r="A848" s="1" t="s">
        <v>73</v>
      </c>
    </row>
    <row r="849">
      <c r="A849" s="1" t="s">
        <v>74</v>
      </c>
      <c r="E849" s="27" t="s">
        <v>69</v>
      </c>
    </row>
  </sheetData>
  <sheetProtection sheet="1" objects="1" scenarios="1" spinCount="100000" saltValue="rrP3iXkrL9KGpP9eEcVCS6RN+ueXPbVUjcZwAsS41MllC6FPqfsnI6EfjcvdoXXa39WKbZtrVKrn/dB2pyUaAQ==" hashValue="N2BrVZc0vewKYy3rOpCZDXbfmPf8Ti57qTmjIERMcSOTXvWwheKujwC8fOmXrmtKqmu3nKzkTbtYi66bK/xJcQ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22</v>
      </c>
      <c r="M3" s="20">
        <f>Rekapitulace!C15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22</v>
      </c>
      <c r="D4" s="1"/>
      <c r="E4" s="17" t="s">
        <v>23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COUNTIFS(L8:L66,"=0",A8:A66,"P")+COUNTIFS(L8:L66,"",A8:A66,"P")+SUM(Q8:Q66)</f>
        <v>0</v>
      </c>
    </row>
    <row r="8">
      <c r="A8" s="1" t="s">
        <v>62</v>
      </c>
      <c r="C8" s="22" t="s">
        <v>504</v>
      </c>
      <c r="E8" s="23" t="s">
        <v>27</v>
      </c>
      <c r="L8" s="24">
        <f>L9+L30+L51+L56+L61</f>
        <v>0</v>
      </c>
      <c r="M8" s="24">
        <f>M9+M30+M51+M56+M61</f>
        <v>0</v>
      </c>
      <c r="N8" s="25"/>
    </row>
    <row r="9">
      <c r="A9" s="1" t="s">
        <v>64</v>
      </c>
      <c r="C9" s="22" t="s">
        <v>206</v>
      </c>
      <c r="E9" s="23" t="s">
        <v>253</v>
      </c>
      <c r="L9" s="24">
        <f>SUMIFS(L10:L29,A10:A29,"P")</f>
        <v>0</v>
      </c>
      <c r="M9" s="24">
        <f>SUMIFS(M10:M29,A10:A29,"P")</f>
        <v>0</v>
      </c>
      <c r="N9" s="25"/>
    </row>
    <row r="10">
      <c r="A10" s="1" t="s">
        <v>67</v>
      </c>
      <c r="B10" s="1">
        <v>1</v>
      </c>
      <c r="C10" s="26" t="s">
        <v>505</v>
      </c>
      <c r="D10" t="s">
        <v>69</v>
      </c>
      <c r="E10" s="27" t="s">
        <v>506</v>
      </c>
      <c r="F10" s="28" t="s">
        <v>65</v>
      </c>
      <c r="G10" s="29">
        <v>3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140</v>
      </c>
      <c r="O10" s="32">
        <f>M10*AA10</f>
        <v>0</v>
      </c>
      <c r="P10" s="1">
        <v>3</v>
      </c>
      <c r="AA10" s="1">
        <f>IF(P10=1,$O$3,IF(P10=2,$O$4,$O$5))</f>
        <v>0</v>
      </c>
    </row>
    <row r="11" ht="25.5">
      <c r="A11" s="1" t="s">
        <v>72</v>
      </c>
      <c r="E11" s="27" t="s">
        <v>507</v>
      </c>
    </row>
    <row r="12">
      <c r="A12" s="1" t="s">
        <v>73</v>
      </c>
    </row>
    <row r="13">
      <c r="A13" s="1" t="s">
        <v>74</v>
      </c>
      <c r="E13" s="27" t="s">
        <v>69</v>
      </c>
    </row>
    <row r="14">
      <c r="A14" s="1" t="s">
        <v>67</v>
      </c>
      <c r="B14" s="1">
        <v>2</v>
      </c>
      <c r="C14" s="26" t="s">
        <v>508</v>
      </c>
      <c r="D14" t="s">
        <v>69</v>
      </c>
      <c r="E14" s="27" t="s">
        <v>509</v>
      </c>
      <c r="F14" s="28" t="s">
        <v>510</v>
      </c>
      <c r="G14" s="29">
        <v>3</v>
      </c>
      <c r="H14" s="28">
        <v>0.001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140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509</v>
      </c>
    </row>
    <row r="16">
      <c r="A16" s="1" t="s">
        <v>73</v>
      </c>
    </row>
    <row r="17">
      <c r="A17" s="1" t="s">
        <v>74</v>
      </c>
      <c r="E17" s="27" t="s">
        <v>69</v>
      </c>
    </row>
    <row r="18">
      <c r="A18" s="1" t="s">
        <v>67</v>
      </c>
      <c r="B18" s="1">
        <v>3</v>
      </c>
      <c r="C18" s="26" t="s">
        <v>511</v>
      </c>
      <c r="D18" t="s">
        <v>69</v>
      </c>
      <c r="E18" s="27" t="s">
        <v>512</v>
      </c>
      <c r="F18" s="28" t="s">
        <v>71</v>
      </c>
      <c r="G18" s="29">
        <v>12</v>
      </c>
      <c r="H18" s="28">
        <v>0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140</v>
      </c>
      <c r="O18" s="32">
        <f>M18*AA18</f>
        <v>0</v>
      </c>
      <c r="P18" s="1">
        <v>3</v>
      </c>
      <c r="AA18" s="1">
        <f>IF(P18=1,$O$3,IF(P18=2,$O$4,$O$5))</f>
        <v>0</v>
      </c>
    </row>
    <row r="19">
      <c r="A19" s="1" t="s">
        <v>72</v>
      </c>
      <c r="E19" s="27" t="s">
        <v>513</v>
      </c>
    </row>
    <row r="20">
      <c r="A20" s="1" t="s">
        <v>73</v>
      </c>
    </row>
    <row r="21">
      <c r="A21" s="1" t="s">
        <v>74</v>
      </c>
      <c r="E21" s="27" t="s">
        <v>69</v>
      </c>
    </row>
    <row r="22">
      <c r="A22" s="1" t="s">
        <v>67</v>
      </c>
      <c r="B22" s="1">
        <v>4</v>
      </c>
      <c r="C22" s="26" t="s">
        <v>514</v>
      </c>
      <c r="D22" t="s">
        <v>69</v>
      </c>
      <c r="E22" s="27" t="s">
        <v>515</v>
      </c>
      <c r="F22" s="28" t="s">
        <v>71</v>
      </c>
      <c r="G22" s="29">
        <v>6</v>
      </c>
      <c r="H22" s="28">
        <v>0.00023000000000000001</v>
      </c>
      <c r="I22" s="30">
        <f>ROUND(G22*H22,P4)</f>
        <v>0</v>
      </c>
      <c r="L22" s="31">
        <v>0</v>
      </c>
      <c r="M22" s="24">
        <f>ROUND(G22*L22,P4)</f>
        <v>0</v>
      </c>
      <c r="N22" s="25" t="s">
        <v>140</v>
      </c>
      <c r="O22" s="32">
        <f>M22*AA22</f>
        <v>0</v>
      </c>
      <c r="P22" s="1">
        <v>3</v>
      </c>
      <c r="AA22" s="1">
        <f>IF(P22=1,$O$3,IF(P22=2,$O$4,$O$5))</f>
        <v>0</v>
      </c>
    </row>
    <row r="23">
      <c r="A23" s="1" t="s">
        <v>72</v>
      </c>
      <c r="E23" s="27" t="s">
        <v>516</v>
      </c>
    </row>
    <row r="24">
      <c r="A24" s="1" t="s">
        <v>73</v>
      </c>
    </row>
    <row r="25">
      <c r="A25" s="1" t="s">
        <v>74</v>
      </c>
      <c r="E25" s="27" t="s">
        <v>69</v>
      </c>
    </row>
    <row r="26">
      <c r="A26" s="1" t="s">
        <v>67</v>
      </c>
      <c r="B26" s="1">
        <v>5</v>
      </c>
      <c r="C26" s="26" t="s">
        <v>517</v>
      </c>
      <c r="D26" t="s">
        <v>69</v>
      </c>
      <c r="E26" s="27" t="s">
        <v>518</v>
      </c>
      <c r="F26" s="28" t="s">
        <v>71</v>
      </c>
      <c r="G26" s="29">
        <v>6</v>
      </c>
      <c r="H26" s="28">
        <v>0.00023000000000000001</v>
      </c>
      <c r="I26" s="30">
        <f>ROUND(G26*H26,P4)</f>
        <v>0</v>
      </c>
      <c r="L26" s="31">
        <v>0</v>
      </c>
      <c r="M26" s="24">
        <f>ROUND(G26*L26,P4)</f>
        <v>0</v>
      </c>
      <c r="N26" s="25" t="s">
        <v>69</v>
      </c>
      <c r="O26" s="32">
        <f>M26*AA26</f>
        <v>0</v>
      </c>
      <c r="P26" s="1">
        <v>3</v>
      </c>
      <c r="AA26" s="1">
        <f>IF(P26=1,$O$3,IF(P26=2,$O$4,$O$5))</f>
        <v>0</v>
      </c>
    </row>
    <row r="27">
      <c r="A27" s="1" t="s">
        <v>72</v>
      </c>
      <c r="E27" s="27" t="s">
        <v>516</v>
      </c>
    </row>
    <row r="28">
      <c r="A28" s="1" t="s">
        <v>73</v>
      </c>
    </row>
    <row r="29">
      <c r="A29" s="1" t="s">
        <v>74</v>
      </c>
      <c r="E29" s="27" t="s">
        <v>69</v>
      </c>
    </row>
    <row r="30">
      <c r="A30" s="1" t="s">
        <v>64</v>
      </c>
      <c r="C30" s="22" t="s">
        <v>462</v>
      </c>
      <c r="E30" s="23" t="s">
        <v>463</v>
      </c>
      <c r="L30" s="24">
        <f>SUMIFS(L31:L50,A31:A50,"P")</f>
        <v>0</v>
      </c>
      <c r="M30" s="24">
        <f>SUMIFS(M31:M50,A31:A50,"P")</f>
        <v>0</v>
      </c>
      <c r="N30" s="25"/>
    </row>
    <row r="31">
      <c r="A31" s="1" t="s">
        <v>67</v>
      </c>
      <c r="B31" s="1">
        <v>6</v>
      </c>
      <c r="C31" s="26" t="s">
        <v>505</v>
      </c>
      <c r="D31" t="s">
        <v>69</v>
      </c>
      <c r="E31" s="27" t="s">
        <v>506</v>
      </c>
      <c r="F31" s="28" t="s">
        <v>65</v>
      </c>
      <c r="G31" s="29">
        <v>3</v>
      </c>
      <c r="H31" s="28">
        <v>0</v>
      </c>
      <c r="I31" s="30">
        <f>ROUND(G31*H31,P4)</f>
        <v>0</v>
      </c>
      <c r="L31" s="31">
        <v>0</v>
      </c>
      <c r="M31" s="24">
        <f>ROUND(G31*L31,P4)</f>
        <v>0</v>
      </c>
      <c r="N31" s="25" t="s">
        <v>140</v>
      </c>
      <c r="O31" s="32">
        <f>M31*AA31</f>
        <v>0</v>
      </c>
      <c r="P31" s="1">
        <v>3</v>
      </c>
      <c r="AA31" s="1">
        <f>IF(P31=1,$O$3,IF(P31=2,$O$4,$O$5))</f>
        <v>0</v>
      </c>
    </row>
    <row r="32" ht="25.5">
      <c r="A32" s="1" t="s">
        <v>72</v>
      </c>
      <c r="E32" s="27" t="s">
        <v>507</v>
      </c>
    </row>
    <row r="33">
      <c r="A33" s="1" t="s">
        <v>73</v>
      </c>
    </row>
    <row r="34">
      <c r="A34" s="1" t="s">
        <v>74</v>
      </c>
      <c r="E34" s="27" t="s">
        <v>69</v>
      </c>
    </row>
    <row r="35">
      <c r="A35" s="1" t="s">
        <v>67</v>
      </c>
      <c r="B35" s="1">
        <v>7</v>
      </c>
      <c r="C35" s="26" t="s">
        <v>508</v>
      </c>
      <c r="D35" t="s">
        <v>69</v>
      </c>
      <c r="E35" s="27" t="s">
        <v>509</v>
      </c>
      <c r="F35" s="28" t="s">
        <v>510</v>
      </c>
      <c r="G35" s="29">
        <v>3</v>
      </c>
      <c r="H35" s="28">
        <v>0.001</v>
      </c>
      <c r="I35" s="30">
        <f>ROUND(G35*H35,P4)</f>
        <v>0</v>
      </c>
      <c r="L35" s="31">
        <v>0</v>
      </c>
      <c r="M35" s="24">
        <f>ROUND(G35*L35,P4)</f>
        <v>0</v>
      </c>
      <c r="N35" s="25" t="s">
        <v>140</v>
      </c>
      <c r="O35" s="32">
        <f>M35*AA35</f>
        <v>0</v>
      </c>
      <c r="P35" s="1">
        <v>3</v>
      </c>
      <c r="AA35" s="1">
        <f>IF(P35=1,$O$3,IF(P35=2,$O$4,$O$5))</f>
        <v>0</v>
      </c>
    </row>
    <row r="36">
      <c r="A36" s="1" t="s">
        <v>72</v>
      </c>
      <c r="E36" s="27" t="s">
        <v>509</v>
      </c>
    </row>
    <row r="37">
      <c r="A37" s="1" t="s">
        <v>73</v>
      </c>
    </row>
    <row r="38">
      <c r="A38" s="1" t="s">
        <v>74</v>
      </c>
      <c r="E38" s="27" t="s">
        <v>69</v>
      </c>
    </row>
    <row r="39">
      <c r="A39" s="1" t="s">
        <v>67</v>
      </c>
      <c r="B39" s="1">
        <v>8</v>
      </c>
      <c r="C39" s="26" t="s">
        <v>511</v>
      </c>
      <c r="D39" t="s">
        <v>69</v>
      </c>
      <c r="E39" s="27" t="s">
        <v>512</v>
      </c>
      <c r="F39" s="28" t="s">
        <v>71</v>
      </c>
      <c r="G39" s="29">
        <v>12</v>
      </c>
      <c r="H39" s="28">
        <v>0</v>
      </c>
      <c r="I39" s="30">
        <f>ROUND(G39*H39,P4)</f>
        <v>0</v>
      </c>
      <c r="L39" s="31">
        <v>0</v>
      </c>
      <c r="M39" s="24">
        <f>ROUND(G39*L39,P4)</f>
        <v>0</v>
      </c>
      <c r="N39" s="25" t="s">
        <v>140</v>
      </c>
      <c r="O39" s="32">
        <f>M39*AA39</f>
        <v>0</v>
      </c>
      <c r="P39" s="1">
        <v>3</v>
      </c>
      <c r="AA39" s="1">
        <f>IF(P39=1,$O$3,IF(P39=2,$O$4,$O$5))</f>
        <v>0</v>
      </c>
    </row>
    <row r="40">
      <c r="A40" s="1" t="s">
        <v>72</v>
      </c>
      <c r="E40" s="27" t="s">
        <v>513</v>
      </c>
    </row>
    <row r="41">
      <c r="A41" s="1" t="s">
        <v>73</v>
      </c>
    </row>
    <row r="42">
      <c r="A42" s="1" t="s">
        <v>74</v>
      </c>
      <c r="E42" s="27" t="s">
        <v>69</v>
      </c>
    </row>
    <row r="43">
      <c r="A43" s="1" t="s">
        <v>67</v>
      </c>
      <c r="B43" s="1">
        <v>9</v>
      </c>
      <c r="C43" s="26" t="s">
        <v>514</v>
      </c>
      <c r="D43" t="s">
        <v>69</v>
      </c>
      <c r="E43" s="27" t="s">
        <v>515</v>
      </c>
      <c r="F43" s="28" t="s">
        <v>71</v>
      </c>
      <c r="G43" s="29">
        <v>6</v>
      </c>
      <c r="H43" s="28">
        <v>0.00023000000000000001</v>
      </c>
      <c r="I43" s="30">
        <f>ROUND(G43*H43,P4)</f>
        <v>0</v>
      </c>
      <c r="L43" s="31">
        <v>0</v>
      </c>
      <c r="M43" s="24">
        <f>ROUND(G43*L43,P4)</f>
        <v>0</v>
      </c>
      <c r="N43" s="25" t="s">
        <v>140</v>
      </c>
      <c r="O43" s="32">
        <f>M43*AA43</f>
        <v>0</v>
      </c>
      <c r="P43" s="1">
        <v>3</v>
      </c>
      <c r="AA43" s="1">
        <f>IF(P43=1,$O$3,IF(P43=2,$O$4,$O$5))</f>
        <v>0</v>
      </c>
    </row>
    <row r="44">
      <c r="A44" s="1" t="s">
        <v>72</v>
      </c>
      <c r="E44" s="27" t="s">
        <v>516</v>
      </c>
    </row>
    <row r="45">
      <c r="A45" s="1" t="s">
        <v>73</v>
      </c>
    </row>
    <row r="46">
      <c r="A46" s="1" t="s">
        <v>74</v>
      </c>
      <c r="E46" s="27" t="s">
        <v>69</v>
      </c>
    </row>
    <row r="47">
      <c r="A47" s="1" t="s">
        <v>67</v>
      </c>
      <c r="B47" s="1">
        <v>10</v>
      </c>
      <c r="C47" s="26" t="s">
        <v>517</v>
      </c>
      <c r="D47" t="s">
        <v>69</v>
      </c>
      <c r="E47" s="27" t="s">
        <v>518</v>
      </c>
      <c r="F47" s="28" t="s">
        <v>71</v>
      </c>
      <c r="G47" s="29">
        <v>6</v>
      </c>
      <c r="H47" s="28">
        <v>0.00023000000000000001</v>
      </c>
      <c r="I47" s="30">
        <f>ROUND(G47*H47,P4)</f>
        <v>0</v>
      </c>
      <c r="L47" s="31">
        <v>0</v>
      </c>
      <c r="M47" s="24">
        <f>ROUND(G47*L47,P4)</f>
        <v>0</v>
      </c>
      <c r="N47" s="25" t="s">
        <v>69</v>
      </c>
      <c r="O47" s="32">
        <f>M47*AA47</f>
        <v>0</v>
      </c>
      <c r="P47" s="1">
        <v>3</v>
      </c>
      <c r="AA47" s="1">
        <f>IF(P47=1,$O$3,IF(P47=2,$O$4,$O$5))</f>
        <v>0</v>
      </c>
    </row>
    <row r="48">
      <c r="A48" s="1" t="s">
        <v>72</v>
      </c>
      <c r="E48" s="27" t="s">
        <v>516</v>
      </c>
    </row>
    <row r="49">
      <c r="A49" s="1" t="s">
        <v>73</v>
      </c>
    </row>
    <row r="50">
      <c r="A50" s="1" t="s">
        <v>74</v>
      </c>
      <c r="E50" s="27" t="s">
        <v>69</v>
      </c>
    </row>
    <row r="51">
      <c r="A51" s="1" t="s">
        <v>64</v>
      </c>
      <c r="C51" s="22" t="s">
        <v>125</v>
      </c>
      <c r="E51" s="23" t="s">
        <v>126</v>
      </c>
      <c r="L51" s="24">
        <f>SUMIFS(L52:L55,A52:A55,"P")</f>
        <v>0</v>
      </c>
      <c r="M51" s="24">
        <f>SUMIFS(M52:M55,A52:A55,"P")</f>
        <v>0</v>
      </c>
      <c r="N51" s="25"/>
    </row>
    <row r="52">
      <c r="A52" s="1" t="s">
        <v>67</v>
      </c>
      <c r="B52" s="1">
        <v>13</v>
      </c>
      <c r="C52" s="26" t="s">
        <v>127</v>
      </c>
      <c r="D52" t="s">
        <v>69</v>
      </c>
      <c r="E52" s="27" t="s">
        <v>128</v>
      </c>
      <c r="F52" s="28" t="s">
        <v>129</v>
      </c>
      <c r="G52" s="29">
        <v>1</v>
      </c>
      <c r="H52" s="28">
        <v>0</v>
      </c>
      <c r="I52" s="30">
        <f>ROUND(G52*H52,P4)</f>
        <v>0</v>
      </c>
      <c r="L52" s="31">
        <v>0</v>
      </c>
      <c r="M52" s="24">
        <f>ROUND(G52*L52,P4)</f>
        <v>0</v>
      </c>
      <c r="N52" s="25" t="s">
        <v>69</v>
      </c>
      <c r="O52" s="32">
        <f>M52*AA52</f>
        <v>0</v>
      </c>
      <c r="P52" s="1">
        <v>3</v>
      </c>
      <c r="AA52" s="1">
        <f>IF(P52=1,$O$3,IF(P52=2,$O$4,$O$5))</f>
        <v>0</v>
      </c>
    </row>
    <row r="53">
      <c r="A53" s="1" t="s">
        <v>72</v>
      </c>
      <c r="E53" s="27" t="s">
        <v>128</v>
      </c>
    </row>
    <row r="54">
      <c r="A54" s="1" t="s">
        <v>73</v>
      </c>
    </row>
    <row r="55">
      <c r="A55" s="1" t="s">
        <v>74</v>
      </c>
      <c r="E55" s="27" t="s">
        <v>69</v>
      </c>
    </row>
    <row r="56">
      <c r="A56" s="1" t="s">
        <v>64</v>
      </c>
      <c r="C56" s="22" t="s">
        <v>488</v>
      </c>
      <c r="E56" s="23" t="s">
        <v>489</v>
      </c>
      <c r="L56" s="24">
        <f>SUMIFS(L57:L60,A57:A60,"P")</f>
        <v>0</v>
      </c>
      <c r="M56" s="24">
        <f>SUMIFS(M57:M60,A57:A60,"P")</f>
        <v>0</v>
      </c>
      <c r="N56" s="25"/>
    </row>
    <row r="57">
      <c r="A57" s="1" t="s">
        <v>67</v>
      </c>
      <c r="B57" s="1">
        <v>12</v>
      </c>
      <c r="C57" s="26" t="s">
        <v>490</v>
      </c>
      <c r="D57" t="s">
        <v>69</v>
      </c>
      <c r="E57" s="27" t="s">
        <v>489</v>
      </c>
      <c r="F57" s="28" t="s">
        <v>129</v>
      </c>
      <c r="G57" s="29">
        <v>1</v>
      </c>
      <c r="H57" s="28">
        <v>0</v>
      </c>
      <c r="I57" s="30">
        <f>ROUND(G57*H57,P4)</f>
        <v>0</v>
      </c>
      <c r="L57" s="31">
        <v>0</v>
      </c>
      <c r="M57" s="24">
        <f>ROUND(G57*L57,P4)</f>
        <v>0</v>
      </c>
      <c r="N57" s="25" t="s">
        <v>69</v>
      </c>
      <c r="O57" s="32">
        <f>M57*AA57</f>
        <v>0</v>
      </c>
      <c r="P57" s="1">
        <v>3</v>
      </c>
      <c r="AA57" s="1">
        <f>IF(P57=1,$O$3,IF(P57=2,$O$4,$O$5))</f>
        <v>0</v>
      </c>
    </row>
    <row r="58">
      <c r="A58" s="1" t="s">
        <v>72</v>
      </c>
      <c r="E58" s="27" t="s">
        <v>489</v>
      </c>
    </row>
    <row r="59">
      <c r="A59" s="1" t="s">
        <v>73</v>
      </c>
    </row>
    <row r="60">
      <c r="A60" s="1" t="s">
        <v>74</v>
      </c>
      <c r="E60" s="27" t="s">
        <v>69</v>
      </c>
    </row>
    <row r="61">
      <c r="A61" s="1" t="s">
        <v>64</v>
      </c>
      <c r="C61" s="22" t="s">
        <v>130</v>
      </c>
      <c r="E61" s="23" t="s">
        <v>131</v>
      </c>
      <c r="L61" s="24">
        <f>SUMIFS(L62:L65,A62:A65,"P")</f>
        <v>0</v>
      </c>
      <c r="M61" s="24">
        <f>SUMIFS(M62:M65,A62:A65,"P")</f>
        <v>0</v>
      </c>
      <c r="N61" s="25"/>
    </row>
    <row r="62">
      <c r="A62" s="1" t="s">
        <v>67</v>
      </c>
      <c r="B62" s="1">
        <v>11</v>
      </c>
      <c r="C62" s="26" t="s">
        <v>519</v>
      </c>
      <c r="D62" t="s">
        <v>69</v>
      </c>
      <c r="E62" s="27" t="s">
        <v>520</v>
      </c>
      <c r="F62" s="28" t="s">
        <v>71</v>
      </c>
      <c r="G62" s="29">
        <v>2</v>
      </c>
      <c r="H62" s="28">
        <v>0</v>
      </c>
      <c r="I62" s="30">
        <f>ROUND(G62*H62,P4)</f>
        <v>0</v>
      </c>
      <c r="L62" s="31">
        <v>0</v>
      </c>
      <c r="M62" s="24">
        <f>ROUND(G62*L62,P4)</f>
        <v>0</v>
      </c>
      <c r="N62" s="25" t="s">
        <v>354</v>
      </c>
      <c r="O62" s="32">
        <f>M62*AA62</f>
        <v>0</v>
      </c>
      <c r="P62" s="1">
        <v>3</v>
      </c>
      <c r="AA62" s="1">
        <f>IF(P62=1,$O$3,IF(P62=2,$O$4,$O$5))</f>
        <v>0</v>
      </c>
    </row>
    <row r="63" ht="25.5">
      <c r="A63" s="1" t="s">
        <v>72</v>
      </c>
      <c r="E63" s="27" t="s">
        <v>521</v>
      </c>
    </row>
    <row r="64">
      <c r="A64" s="1" t="s">
        <v>73</v>
      </c>
    </row>
    <row r="65">
      <c r="A65" s="1" t="s">
        <v>74</v>
      </c>
      <c r="E65" s="27" t="s">
        <v>69</v>
      </c>
    </row>
  </sheetData>
  <sheetProtection sheet="1" objects="1" scenarios="1" spinCount="100000" saltValue="1NMRHdWtnTjufrQNTnDABRMlrF6VbBGYnFmp4mZEeQ9A2lW0+ZGYKiuxVJrj1FkWkgc9E+yYyKbsTCV6x+n7Gg==" hashValue="JZzOuNL9lX1NTJYTeWXW+rDx4B/S+4u/5QMpxlhR0aaqlMlFD7a/tnMNGQUNH/mlW6noY9ykJPEXkzgr+LMhKQ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28</v>
      </c>
      <c r="M3" s="20">
        <f>Rekapitulace!C18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28</v>
      </c>
      <c r="D4" s="1"/>
      <c r="E4" s="17" t="s">
        <v>29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COUNTIFS(L8:L172,"=0",A8:A172,"P")+COUNTIFS(L8:L172,"",A8:A172,"P")+SUM(Q8:Q172)</f>
        <v>0</v>
      </c>
    </row>
    <row r="8">
      <c r="A8" s="1" t="s">
        <v>62</v>
      </c>
      <c r="C8" s="22" t="s">
        <v>522</v>
      </c>
      <c r="E8" s="23" t="s">
        <v>31</v>
      </c>
      <c r="L8" s="24">
        <f>L9+L26+L47+L140+L145+L150+L155</f>
        <v>0</v>
      </c>
      <c r="M8" s="24">
        <f>M9+M26+M47+M140+M145+M150+M155</f>
        <v>0</v>
      </c>
      <c r="N8" s="25"/>
    </row>
    <row r="9">
      <c r="A9" s="1" t="s">
        <v>64</v>
      </c>
      <c r="C9" s="22" t="s">
        <v>523</v>
      </c>
      <c r="E9" s="23" t="s">
        <v>524</v>
      </c>
      <c r="L9" s="24">
        <f>SUMIFS(L10:L25,A10:A25,"P")</f>
        <v>0</v>
      </c>
      <c r="M9" s="24">
        <f>SUMIFS(M10:M25,A10:A25,"P")</f>
        <v>0</v>
      </c>
      <c r="N9" s="25"/>
    </row>
    <row r="10">
      <c r="A10" s="1" t="s">
        <v>67</v>
      </c>
      <c r="B10" s="1">
        <v>24</v>
      </c>
      <c r="C10" s="26" t="s">
        <v>525</v>
      </c>
      <c r="D10" t="s">
        <v>69</v>
      </c>
      <c r="E10" s="27" t="s">
        <v>526</v>
      </c>
      <c r="F10" s="28" t="s">
        <v>71</v>
      </c>
      <c r="G10" s="29">
        <v>2</v>
      </c>
      <c r="H10" s="28">
        <v>0.012290000000000001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140</v>
      </c>
      <c r="O10" s="32">
        <f>M10*AA10</f>
        <v>0</v>
      </c>
      <c r="P10" s="1">
        <v>3</v>
      </c>
      <c r="AA10" s="1">
        <f>IF(P10=1,$O$3,IF(P10=2,$O$4,$O$5))</f>
        <v>0</v>
      </c>
    </row>
    <row r="11" ht="38.25">
      <c r="A11" s="1" t="s">
        <v>72</v>
      </c>
      <c r="E11" s="27" t="s">
        <v>527</v>
      </c>
    </row>
    <row r="12">
      <c r="A12" s="1" t="s">
        <v>73</v>
      </c>
    </row>
    <row r="13">
      <c r="A13" s="1" t="s">
        <v>74</v>
      </c>
      <c r="E13" s="27" t="s">
        <v>69</v>
      </c>
    </row>
    <row r="14">
      <c r="A14" s="1" t="s">
        <v>67</v>
      </c>
      <c r="B14" s="1">
        <v>25</v>
      </c>
      <c r="C14" s="26" t="s">
        <v>528</v>
      </c>
      <c r="D14" t="s">
        <v>69</v>
      </c>
      <c r="E14" s="27" t="s">
        <v>529</v>
      </c>
      <c r="F14" s="28" t="s">
        <v>71</v>
      </c>
      <c r="G14" s="29">
        <v>1</v>
      </c>
      <c r="H14" s="28">
        <v>0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140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530</v>
      </c>
    </row>
    <row r="16">
      <c r="A16" s="1" t="s">
        <v>73</v>
      </c>
    </row>
    <row r="17">
      <c r="A17" s="1" t="s">
        <v>74</v>
      </c>
      <c r="E17" s="27" t="s">
        <v>69</v>
      </c>
    </row>
    <row r="18">
      <c r="A18" s="1" t="s">
        <v>67</v>
      </c>
      <c r="B18" s="1">
        <v>26</v>
      </c>
      <c r="C18" s="26" t="s">
        <v>531</v>
      </c>
      <c r="D18" t="s">
        <v>69</v>
      </c>
      <c r="E18" s="27" t="s">
        <v>532</v>
      </c>
      <c r="F18" s="28" t="s">
        <v>533</v>
      </c>
      <c r="G18" s="29">
        <v>1</v>
      </c>
      <c r="H18" s="28">
        <v>0.00107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140</v>
      </c>
      <c r="O18" s="32">
        <f>M18*AA18</f>
        <v>0</v>
      </c>
      <c r="P18" s="1">
        <v>3</v>
      </c>
      <c r="AA18" s="1">
        <f>IF(P18=1,$O$3,IF(P18=2,$O$4,$O$5))</f>
        <v>0</v>
      </c>
    </row>
    <row r="19">
      <c r="A19" s="1" t="s">
        <v>72</v>
      </c>
      <c r="E19" s="27" t="s">
        <v>532</v>
      </c>
    </row>
    <row r="20">
      <c r="A20" s="1" t="s">
        <v>73</v>
      </c>
    </row>
    <row r="21">
      <c r="A21" s="1" t="s">
        <v>74</v>
      </c>
      <c r="E21" s="27" t="s">
        <v>69</v>
      </c>
    </row>
    <row r="22">
      <c r="A22" s="1" t="s">
        <v>67</v>
      </c>
      <c r="B22" s="1">
        <v>27</v>
      </c>
      <c r="C22" s="26" t="s">
        <v>534</v>
      </c>
      <c r="D22" t="s">
        <v>69</v>
      </c>
      <c r="E22" s="27" t="s">
        <v>535</v>
      </c>
      <c r="F22" s="28" t="s">
        <v>65</v>
      </c>
      <c r="G22" s="29">
        <v>1</v>
      </c>
      <c r="H22" s="28">
        <v>0.00123</v>
      </c>
      <c r="I22" s="30">
        <f>ROUND(G22*H22,P4)</f>
        <v>0</v>
      </c>
      <c r="L22" s="31">
        <v>0</v>
      </c>
      <c r="M22" s="24">
        <f>ROUND(G22*L22,P4)</f>
        <v>0</v>
      </c>
      <c r="N22" s="25" t="s">
        <v>140</v>
      </c>
      <c r="O22" s="32">
        <f>M22*AA22</f>
        <v>0</v>
      </c>
      <c r="P22" s="1">
        <v>3</v>
      </c>
      <c r="AA22" s="1">
        <f>IF(P22=1,$O$3,IF(P22=2,$O$4,$O$5))</f>
        <v>0</v>
      </c>
    </row>
    <row r="23" ht="25.5">
      <c r="A23" s="1" t="s">
        <v>72</v>
      </c>
      <c r="E23" s="27" t="s">
        <v>536</v>
      </c>
    </row>
    <row r="24">
      <c r="A24" s="1" t="s">
        <v>73</v>
      </c>
    </row>
    <row r="25">
      <c r="A25" s="1" t="s">
        <v>74</v>
      </c>
      <c r="E25" s="27" t="s">
        <v>69</v>
      </c>
    </row>
    <row r="26">
      <c r="A26" s="1" t="s">
        <v>64</v>
      </c>
      <c r="C26" s="22" t="s">
        <v>537</v>
      </c>
      <c r="E26" s="23" t="s">
        <v>538</v>
      </c>
      <c r="L26" s="24">
        <f>SUMIFS(L27:L46,A27:A46,"P")</f>
        <v>0</v>
      </c>
      <c r="M26" s="24">
        <f>SUMIFS(M27:M46,A27:A46,"P")</f>
        <v>0</v>
      </c>
      <c r="N26" s="25"/>
    </row>
    <row r="27">
      <c r="A27" s="1" t="s">
        <v>67</v>
      </c>
      <c r="B27" s="1">
        <v>28</v>
      </c>
      <c r="C27" s="26" t="s">
        <v>539</v>
      </c>
      <c r="D27" t="s">
        <v>69</v>
      </c>
      <c r="E27" s="27" t="s">
        <v>540</v>
      </c>
      <c r="F27" s="28" t="s">
        <v>65</v>
      </c>
      <c r="G27" s="29">
        <v>5</v>
      </c>
      <c r="H27" s="28">
        <v>0</v>
      </c>
      <c r="I27" s="30">
        <f>ROUND(G27*H27,P4)</f>
        <v>0</v>
      </c>
      <c r="L27" s="31">
        <v>0</v>
      </c>
      <c r="M27" s="24">
        <f>ROUND(G27*L27,P4)</f>
        <v>0</v>
      </c>
      <c r="N27" s="25" t="s">
        <v>354</v>
      </c>
      <c r="O27" s="32">
        <f>M27*AA27</f>
        <v>0</v>
      </c>
      <c r="P27" s="1">
        <v>3</v>
      </c>
      <c r="AA27" s="1">
        <f>IF(P27=1,$O$3,IF(P27=2,$O$4,$O$5))</f>
        <v>0</v>
      </c>
    </row>
    <row r="28" ht="25.5">
      <c r="A28" s="1" t="s">
        <v>72</v>
      </c>
      <c r="E28" s="27" t="s">
        <v>541</v>
      </c>
    </row>
    <row r="29">
      <c r="A29" s="1" t="s">
        <v>73</v>
      </c>
    </row>
    <row r="30">
      <c r="A30" s="1" t="s">
        <v>74</v>
      </c>
      <c r="E30" s="27" t="s">
        <v>69</v>
      </c>
    </row>
    <row r="31" ht="25.5">
      <c r="A31" s="1" t="s">
        <v>67</v>
      </c>
      <c r="B31" s="1">
        <v>29</v>
      </c>
      <c r="C31" s="26" t="s">
        <v>542</v>
      </c>
      <c r="D31" t="s">
        <v>69</v>
      </c>
      <c r="E31" s="27" t="s">
        <v>543</v>
      </c>
      <c r="F31" s="28" t="s">
        <v>65</v>
      </c>
      <c r="G31" s="29">
        <v>20</v>
      </c>
      <c r="H31" s="28">
        <v>0</v>
      </c>
      <c r="I31" s="30">
        <f>ROUND(G31*H31,P4)</f>
        <v>0</v>
      </c>
      <c r="L31" s="31">
        <v>0</v>
      </c>
      <c r="M31" s="24">
        <f>ROUND(G31*L31,P4)</f>
        <v>0</v>
      </c>
      <c r="N31" s="25" t="s">
        <v>354</v>
      </c>
      <c r="O31" s="32">
        <f>M31*AA31</f>
        <v>0</v>
      </c>
      <c r="P31" s="1">
        <v>3</v>
      </c>
      <c r="AA31" s="1">
        <f>IF(P31=1,$O$3,IF(P31=2,$O$4,$O$5))</f>
        <v>0</v>
      </c>
    </row>
    <row r="32" ht="25.5">
      <c r="A32" s="1" t="s">
        <v>72</v>
      </c>
      <c r="E32" s="27" t="s">
        <v>544</v>
      </c>
    </row>
    <row r="33">
      <c r="A33" s="1" t="s">
        <v>73</v>
      </c>
    </row>
    <row r="34">
      <c r="A34" s="1" t="s">
        <v>74</v>
      </c>
      <c r="E34" s="27" t="s">
        <v>69</v>
      </c>
    </row>
    <row r="35">
      <c r="A35" s="1" t="s">
        <v>67</v>
      </c>
      <c r="B35" s="1">
        <v>30</v>
      </c>
      <c r="C35" s="26" t="s">
        <v>545</v>
      </c>
      <c r="D35" t="s">
        <v>69</v>
      </c>
      <c r="E35" s="27" t="s">
        <v>546</v>
      </c>
      <c r="F35" s="28" t="s">
        <v>65</v>
      </c>
      <c r="G35" s="29">
        <v>20</v>
      </c>
      <c r="H35" s="28">
        <v>0.00027</v>
      </c>
      <c r="I35" s="30">
        <f>ROUND(G35*H35,P4)</f>
        <v>0</v>
      </c>
      <c r="L35" s="31">
        <v>0</v>
      </c>
      <c r="M35" s="24">
        <f>ROUND(G35*L35,P4)</f>
        <v>0</v>
      </c>
      <c r="N35" s="25" t="s">
        <v>354</v>
      </c>
      <c r="O35" s="32">
        <f>M35*AA35</f>
        <v>0</v>
      </c>
      <c r="P35" s="1">
        <v>3</v>
      </c>
      <c r="AA35" s="1">
        <f>IF(P35=1,$O$3,IF(P35=2,$O$4,$O$5))</f>
        <v>0</v>
      </c>
    </row>
    <row r="36">
      <c r="A36" s="1" t="s">
        <v>72</v>
      </c>
      <c r="E36" s="27" t="s">
        <v>546</v>
      </c>
    </row>
    <row r="37">
      <c r="A37" s="1" t="s">
        <v>73</v>
      </c>
    </row>
    <row r="38">
      <c r="A38" s="1" t="s">
        <v>74</v>
      </c>
      <c r="E38" s="27" t="s">
        <v>69</v>
      </c>
    </row>
    <row r="39">
      <c r="A39" s="1" t="s">
        <v>67</v>
      </c>
      <c r="B39" s="1">
        <v>31</v>
      </c>
      <c r="C39" s="26" t="s">
        <v>547</v>
      </c>
      <c r="D39" t="s">
        <v>69</v>
      </c>
      <c r="E39" s="27" t="s">
        <v>548</v>
      </c>
      <c r="F39" s="28" t="s">
        <v>65</v>
      </c>
      <c r="G39" s="29">
        <v>5</v>
      </c>
      <c r="H39" s="28">
        <v>0</v>
      </c>
      <c r="I39" s="30">
        <f>ROUND(G39*H39,P4)</f>
        <v>0</v>
      </c>
      <c r="L39" s="31">
        <v>0</v>
      </c>
      <c r="M39" s="24">
        <f>ROUND(G39*L39,P4)</f>
        <v>0</v>
      </c>
      <c r="N39" s="25" t="s">
        <v>354</v>
      </c>
      <c r="O39" s="32">
        <f>M39*AA39</f>
        <v>0</v>
      </c>
      <c r="P39" s="1">
        <v>3</v>
      </c>
      <c r="AA39" s="1">
        <f>IF(P39=1,$O$3,IF(P39=2,$O$4,$O$5))</f>
        <v>0</v>
      </c>
    </row>
    <row r="40" ht="38.25">
      <c r="A40" s="1" t="s">
        <v>72</v>
      </c>
      <c r="E40" s="27" t="s">
        <v>549</v>
      </c>
    </row>
    <row r="41">
      <c r="A41" s="1" t="s">
        <v>73</v>
      </c>
    </row>
    <row r="42">
      <c r="A42" s="1" t="s">
        <v>74</v>
      </c>
      <c r="E42" s="27" t="s">
        <v>69</v>
      </c>
    </row>
    <row r="43" ht="25.5">
      <c r="A43" s="1" t="s">
        <v>67</v>
      </c>
      <c r="B43" s="1">
        <v>32</v>
      </c>
      <c r="C43" s="26" t="s">
        <v>550</v>
      </c>
      <c r="D43" t="s">
        <v>69</v>
      </c>
      <c r="E43" s="27" t="s">
        <v>551</v>
      </c>
      <c r="F43" s="28" t="s">
        <v>552</v>
      </c>
      <c r="G43" s="29">
        <v>3</v>
      </c>
      <c r="H43" s="28">
        <v>0.084250000000000005</v>
      </c>
      <c r="I43" s="30">
        <f>ROUND(G43*H43,P4)</f>
        <v>0</v>
      </c>
      <c r="L43" s="31">
        <v>0</v>
      </c>
      <c r="M43" s="24">
        <f>ROUND(G43*L43,P4)</f>
        <v>0</v>
      </c>
      <c r="N43" s="25" t="s">
        <v>354</v>
      </c>
      <c r="O43" s="32">
        <f>M43*AA43</f>
        <v>0</v>
      </c>
      <c r="P43" s="1">
        <v>3</v>
      </c>
      <c r="AA43" s="1">
        <f>IF(P43=1,$O$3,IF(P43=2,$O$4,$O$5))</f>
        <v>0</v>
      </c>
    </row>
    <row r="44" ht="38.25">
      <c r="A44" s="1" t="s">
        <v>72</v>
      </c>
      <c r="E44" s="27" t="s">
        <v>553</v>
      </c>
    </row>
    <row r="45">
      <c r="A45" s="1" t="s">
        <v>73</v>
      </c>
    </row>
    <row r="46">
      <c r="A46" s="1" t="s">
        <v>74</v>
      </c>
      <c r="E46" s="27" t="s">
        <v>69</v>
      </c>
    </row>
    <row r="47">
      <c r="A47" s="1" t="s">
        <v>64</v>
      </c>
      <c r="C47" s="22" t="s">
        <v>554</v>
      </c>
      <c r="E47" s="23" t="s">
        <v>555</v>
      </c>
      <c r="L47" s="24">
        <f>SUMIFS(L48:L139,A48:A139,"P")</f>
        <v>0</v>
      </c>
      <c r="M47" s="24">
        <f>SUMIFS(M48:M139,A48:A139,"P")</f>
        <v>0</v>
      </c>
      <c r="N47" s="25"/>
    </row>
    <row r="48">
      <c r="A48" s="1" t="s">
        <v>67</v>
      </c>
      <c r="B48" s="1">
        <v>1</v>
      </c>
      <c r="C48" s="26" t="s">
        <v>556</v>
      </c>
      <c r="D48" t="s">
        <v>69</v>
      </c>
      <c r="E48" s="27" t="s">
        <v>557</v>
      </c>
      <c r="F48" s="28" t="s">
        <v>71</v>
      </c>
      <c r="G48" s="29">
        <v>1</v>
      </c>
      <c r="H48" s="28">
        <v>0</v>
      </c>
      <c r="I48" s="30">
        <f>ROUND(G48*H48,P4)</f>
        <v>0</v>
      </c>
      <c r="L48" s="31">
        <v>0</v>
      </c>
      <c r="M48" s="24">
        <f>ROUND(G48*L48,P4)</f>
        <v>0</v>
      </c>
      <c r="N48" s="25" t="s">
        <v>69</v>
      </c>
      <c r="O48" s="32">
        <f>M48*AA48</f>
        <v>0</v>
      </c>
      <c r="P48" s="1">
        <v>3</v>
      </c>
      <c r="AA48" s="1">
        <f>IF(P48=1,$O$3,IF(P48=2,$O$4,$O$5))</f>
        <v>0</v>
      </c>
    </row>
    <row r="49">
      <c r="A49" s="1" t="s">
        <v>72</v>
      </c>
      <c r="E49" s="27" t="s">
        <v>558</v>
      </c>
    </row>
    <row r="50">
      <c r="A50" s="1" t="s">
        <v>73</v>
      </c>
    </row>
    <row r="51">
      <c r="A51" s="1" t="s">
        <v>74</v>
      </c>
      <c r="E51" s="27" t="s">
        <v>69</v>
      </c>
    </row>
    <row r="52">
      <c r="A52" s="1" t="s">
        <v>67</v>
      </c>
      <c r="B52" s="1">
        <v>2</v>
      </c>
      <c r="C52" s="26" t="s">
        <v>559</v>
      </c>
      <c r="D52" t="s">
        <v>69</v>
      </c>
      <c r="E52" s="27" t="s">
        <v>560</v>
      </c>
      <c r="F52" s="28" t="s">
        <v>71</v>
      </c>
      <c r="G52" s="29">
        <v>1</v>
      </c>
      <c r="H52" s="28">
        <v>0.0070000000000000001</v>
      </c>
      <c r="I52" s="30">
        <f>ROUND(G52*H52,P4)</f>
        <v>0</v>
      </c>
      <c r="L52" s="31">
        <v>0</v>
      </c>
      <c r="M52" s="24">
        <f>ROUND(G52*L52,P4)</f>
        <v>0</v>
      </c>
      <c r="N52" s="25" t="s">
        <v>69</v>
      </c>
      <c r="O52" s="32">
        <f>M52*AA52</f>
        <v>0</v>
      </c>
      <c r="P52" s="1">
        <v>3</v>
      </c>
      <c r="AA52" s="1">
        <f>IF(P52=1,$O$3,IF(P52=2,$O$4,$O$5))</f>
        <v>0</v>
      </c>
    </row>
    <row r="53">
      <c r="A53" s="1" t="s">
        <v>72</v>
      </c>
      <c r="E53" s="27" t="s">
        <v>560</v>
      </c>
    </row>
    <row r="54">
      <c r="A54" s="1" t="s">
        <v>73</v>
      </c>
    </row>
    <row r="55">
      <c r="A55" s="1" t="s">
        <v>74</v>
      </c>
      <c r="E55" s="27" t="s">
        <v>69</v>
      </c>
    </row>
    <row r="56">
      <c r="A56" s="1" t="s">
        <v>67</v>
      </c>
      <c r="B56" s="1">
        <v>3</v>
      </c>
      <c r="C56" s="26" t="s">
        <v>561</v>
      </c>
      <c r="D56" t="s">
        <v>69</v>
      </c>
      <c r="E56" s="27" t="s">
        <v>562</v>
      </c>
      <c r="F56" s="28" t="s">
        <v>71</v>
      </c>
      <c r="G56" s="29">
        <v>1</v>
      </c>
      <c r="H56" s="28">
        <v>0.031199999999999999</v>
      </c>
      <c r="I56" s="30">
        <f>ROUND(G56*H56,P4)</f>
        <v>0</v>
      </c>
      <c r="L56" s="31">
        <v>0</v>
      </c>
      <c r="M56" s="24">
        <f>ROUND(G56*L56,P4)</f>
        <v>0</v>
      </c>
      <c r="N56" s="25" t="s">
        <v>69</v>
      </c>
      <c r="O56" s="32">
        <f>M56*AA56</f>
        <v>0</v>
      </c>
      <c r="P56" s="1">
        <v>3</v>
      </c>
      <c r="AA56" s="1">
        <f>IF(P56=1,$O$3,IF(P56=2,$O$4,$O$5))</f>
        <v>0</v>
      </c>
    </row>
    <row r="57" ht="25.5">
      <c r="A57" s="1" t="s">
        <v>72</v>
      </c>
      <c r="E57" s="27" t="s">
        <v>563</v>
      </c>
    </row>
    <row r="58">
      <c r="A58" s="1" t="s">
        <v>73</v>
      </c>
    </row>
    <row r="59">
      <c r="A59" s="1" t="s">
        <v>74</v>
      </c>
      <c r="E59" s="27" t="s">
        <v>69</v>
      </c>
    </row>
    <row r="60">
      <c r="A60" s="1" t="s">
        <v>67</v>
      </c>
      <c r="B60" s="1">
        <v>4</v>
      </c>
      <c r="C60" s="26" t="s">
        <v>385</v>
      </c>
      <c r="D60" t="s">
        <v>69</v>
      </c>
      <c r="E60" s="27" t="s">
        <v>564</v>
      </c>
      <c r="F60" s="28" t="s">
        <v>71</v>
      </c>
      <c r="G60" s="29">
        <v>1</v>
      </c>
      <c r="H60" s="28">
        <v>0</v>
      </c>
      <c r="I60" s="30">
        <f>ROUND(G60*H60,P4)</f>
        <v>0</v>
      </c>
      <c r="L60" s="31">
        <v>0</v>
      </c>
      <c r="M60" s="24">
        <f>ROUND(G60*L60,P4)</f>
        <v>0</v>
      </c>
      <c r="N60" s="25" t="s">
        <v>69</v>
      </c>
      <c r="O60" s="32">
        <f>M60*AA60</f>
        <v>0</v>
      </c>
      <c r="P60" s="1">
        <v>3</v>
      </c>
      <c r="AA60" s="1">
        <f>IF(P60=1,$O$3,IF(P60=2,$O$4,$O$5))</f>
        <v>0</v>
      </c>
    </row>
    <row r="61">
      <c r="A61" s="1" t="s">
        <v>72</v>
      </c>
      <c r="E61" s="27" t="s">
        <v>565</v>
      </c>
    </row>
    <row r="62">
      <c r="A62" s="1" t="s">
        <v>73</v>
      </c>
    </row>
    <row r="63">
      <c r="A63" s="1" t="s">
        <v>74</v>
      </c>
      <c r="E63" s="27" t="s">
        <v>69</v>
      </c>
    </row>
    <row r="64">
      <c r="A64" s="1" t="s">
        <v>67</v>
      </c>
      <c r="B64" s="1">
        <v>5</v>
      </c>
      <c r="C64" s="26" t="s">
        <v>382</v>
      </c>
      <c r="D64" t="s">
        <v>69</v>
      </c>
      <c r="E64" s="27" t="s">
        <v>383</v>
      </c>
      <c r="F64" s="28" t="s">
        <v>71</v>
      </c>
      <c r="G64" s="29">
        <v>1</v>
      </c>
      <c r="H64" s="28">
        <v>0</v>
      </c>
      <c r="I64" s="30">
        <f>ROUND(G64*H64,P4)</f>
        <v>0</v>
      </c>
      <c r="L64" s="31">
        <v>0</v>
      </c>
      <c r="M64" s="24">
        <f>ROUND(G64*L64,P4)</f>
        <v>0</v>
      </c>
      <c r="N64" s="25" t="s">
        <v>140</v>
      </c>
      <c r="O64" s="32">
        <f>M64*AA64</f>
        <v>0</v>
      </c>
      <c r="P64" s="1">
        <v>3</v>
      </c>
      <c r="AA64" s="1">
        <f>IF(P64=1,$O$3,IF(P64=2,$O$4,$O$5))</f>
        <v>0</v>
      </c>
    </row>
    <row r="65">
      <c r="A65" s="1" t="s">
        <v>72</v>
      </c>
      <c r="E65" s="27" t="s">
        <v>384</v>
      </c>
    </row>
    <row r="66">
      <c r="A66" s="1" t="s">
        <v>73</v>
      </c>
    </row>
    <row r="67">
      <c r="A67" s="1" t="s">
        <v>74</v>
      </c>
      <c r="E67" s="27" t="s">
        <v>69</v>
      </c>
    </row>
    <row r="68">
      <c r="A68" s="1" t="s">
        <v>67</v>
      </c>
      <c r="B68" s="1">
        <v>6</v>
      </c>
      <c r="C68" s="26" t="s">
        <v>566</v>
      </c>
      <c r="D68" t="s">
        <v>69</v>
      </c>
      <c r="E68" s="27" t="s">
        <v>567</v>
      </c>
      <c r="F68" s="28" t="s">
        <v>71</v>
      </c>
      <c r="G68" s="29">
        <v>1</v>
      </c>
      <c r="H68" s="28">
        <v>0</v>
      </c>
      <c r="I68" s="30">
        <f>ROUND(G68*H68,P4)</f>
        <v>0</v>
      </c>
      <c r="L68" s="31">
        <v>0</v>
      </c>
      <c r="M68" s="24">
        <f>ROUND(G68*L68,P4)</f>
        <v>0</v>
      </c>
      <c r="N68" s="25" t="s">
        <v>69</v>
      </c>
      <c r="O68" s="32">
        <f>M68*AA68</f>
        <v>0</v>
      </c>
      <c r="P68" s="1">
        <v>3</v>
      </c>
      <c r="AA68" s="1">
        <f>IF(P68=1,$O$3,IF(P68=2,$O$4,$O$5))</f>
        <v>0</v>
      </c>
    </row>
    <row r="69">
      <c r="A69" s="1" t="s">
        <v>72</v>
      </c>
      <c r="E69" s="27" t="s">
        <v>567</v>
      </c>
    </row>
    <row r="70">
      <c r="A70" s="1" t="s">
        <v>73</v>
      </c>
    </row>
    <row r="71">
      <c r="A71" s="1" t="s">
        <v>74</v>
      </c>
      <c r="E71" s="27" t="s">
        <v>69</v>
      </c>
    </row>
    <row r="72">
      <c r="A72" s="1" t="s">
        <v>67</v>
      </c>
      <c r="B72" s="1">
        <v>7</v>
      </c>
      <c r="C72" s="26" t="s">
        <v>348</v>
      </c>
      <c r="D72" t="s">
        <v>69</v>
      </c>
      <c r="E72" s="27" t="s">
        <v>349</v>
      </c>
      <c r="F72" s="28" t="s">
        <v>65</v>
      </c>
      <c r="G72" s="29">
        <v>15</v>
      </c>
      <c r="H72" s="28">
        <v>0</v>
      </c>
      <c r="I72" s="30">
        <f>ROUND(G72*H72,P4)</f>
        <v>0</v>
      </c>
      <c r="L72" s="31">
        <v>0</v>
      </c>
      <c r="M72" s="24">
        <f>ROUND(G72*L72,P4)</f>
        <v>0</v>
      </c>
      <c r="N72" s="25" t="s">
        <v>69</v>
      </c>
      <c r="O72" s="32">
        <f>M72*AA72</f>
        <v>0</v>
      </c>
      <c r="P72" s="1">
        <v>3</v>
      </c>
      <c r="AA72" s="1">
        <f>IF(P72=1,$O$3,IF(P72=2,$O$4,$O$5))</f>
        <v>0</v>
      </c>
    </row>
    <row r="73" ht="25.5">
      <c r="A73" s="1" t="s">
        <v>72</v>
      </c>
      <c r="E73" s="27" t="s">
        <v>350</v>
      </c>
    </row>
    <row r="74">
      <c r="A74" s="1" t="s">
        <v>73</v>
      </c>
    </row>
    <row r="75">
      <c r="A75" s="1" t="s">
        <v>74</v>
      </c>
      <c r="E75" s="27" t="s">
        <v>69</v>
      </c>
    </row>
    <row r="76">
      <c r="A76" s="1" t="s">
        <v>67</v>
      </c>
      <c r="B76" s="1">
        <v>8</v>
      </c>
      <c r="C76" s="26" t="s">
        <v>568</v>
      </c>
      <c r="D76" t="s">
        <v>69</v>
      </c>
      <c r="E76" s="27" t="s">
        <v>569</v>
      </c>
      <c r="F76" s="28" t="s">
        <v>65</v>
      </c>
      <c r="G76" s="29">
        <v>15</v>
      </c>
      <c r="H76" s="28">
        <v>0.53000000000000003</v>
      </c>
      <c r="I76" s="30">
        <f>ROUND(G76*H76,P4)</f>
        <v>0</v>
      </c>
      <c r="L76" s="31">
        <v>0</v>
      </c>
      <c r="M76" s="24">
        <f>ROUND(G76*L76,P4)</f>
        <v>0</v>
      </c>
      <c r="N76" s="25" t="s">
        <v>69</v>
      </c>
      <c r="O76" s="32">
        <f>M76*AA76</f>
        <v>0</v>
      </c>
      <c r="P76" s="1">
        <v>3</v>
      </c>
      <c r="AA76" s="1">
        <f>IF(P76=1,$O$3,IF(P76=2,$O$4,$O$5))</f>
        <v>0</v>
      </c>
    </row>
    <row r="77">
      <c r="A77" s="1" t="s">
        <v>72</v>
      </c>
      <c r="E77" s="27" t="s">
        <v>569</v>
      </c>
    </row>
    <row r="78">
      <c r="A78" s="1" t="s">
        <v>73</v>
      </c>
    </row>
    <row r="79">
      <c r="A79" s="1" t="s">
        <v>74</v>
      </c>
      <c r="E79" s="27" t="s">
        <v>69</v>
      </c>
    </row>
    <row r="80">
      <c r="A80" s="1" t="s">
        <v>67</v>
      </c>
      <c r="B80" s="1">
        <v>9</v>
      </c>
      <c r="C80" s="26" t="s">
        <v>570</v>
      </c>
      <c r="D80" t="s">
        <v>69</v>
      </c>
      <c r="E80" s="27" t="s">
        <v>571</v>
      </c>
      <c r="F80" s="28" t="s">
        <v>71</v>
      </c>
      <c r="G80" s="29">
        <v>4</v>
      </c>
      <c r="H80" s="28">
        <v>0</v>
      </c>
      <c r="I80" s="30">
        <f>ROUND(G80*H80,P4)</f>
        <v>0</v>
      </c>
      <c r="L80" s="31">
        <v>0</v>
      </c>
      <c r="M80" s="24">
        <f>ROUND(G80*L80,P4)</f>
        <v>0</v>
      </c>
      <c r="N80" s="25" t="s">
        <v>69</v>
      </c>
      <c r="O80" s="32">
        <f>M80*AA80</f>
        <v>0</v>
      </c>
      <c r="P80" s="1">
        <v>3</v>
      </c>
      <c r="AA80" s="1">
        <f>IF(P80=1,$O$3,IF(P80=2,$O$4,$O$5))</f>
        <v>0</v>
      </c>
    </row>
    <row r="81" ht="25.5">
      <c r="A81" s="1" t="s">
        <v>72</v>
      </c>
      <c r="E81" s="27" t="s">
        <v>572</v>
      </c>
    </row>
    <row r="82">
      <c r="A82" s="1" t="s">
        <v>73</v>
      </c>
    </row>
    <row r="83">
      <c r="A83" s="1" t="s">
        <v>74</v>
      </c>
      <c r="E83" s="27" t="s">
        <v>69</v>
      </c>
    </row>
    <row r="84">
      <c r="A84" s="1" t="s">
        <v>67</v>
      </c>
      <c r="B84" s="1">
        <v>10</v>
      </c>
      <c r="C84" s="26" t="s">
        <v>148</v>
      </c>
      <c r="D84" t="s">
        <v>69</v>
      </c>
      <c r="E84" s="27" t="s">
        <v>149</v>
      </c>
      <c r="F84" s="28" t="s">
        <v>65</v>
      </c>
      <c r="G84" s="29">
        <v>15</v>
      </c>
      <c r="H84" s="28">
        <v>0</v>
      </c>
      <c r="I84" s="30">
        <f>ROUND(G84*H84,P4)</f>
        <v>0</v>
      </c>
      <c r="L84" s="31">
        <v>0</v>
      </c>
      <c r="M84" s="24">
        <f>ROUND(G84*L84,P4)</f>
        <v>0</v>
      </c>
      <c r="N84" s="25" t="s">
        <v>69</v>
      </c>
      <c r="O84" s="32">
        <f>M84*AA84</f>
        <v>0</v>
      </c>
      <c r="P84" s="1">
        <v>3</v>
      </c>
      <c r="AA84" s="1">
        <f>IF(P84=1,$O$3,IF(P84=2,$O$4,$O$5))</f>
        <v>0</v>
      </c>
    </row>
    <row r="85" ht="25.5">
      <c r="A85" s="1" t="s">
        <v>72</v>
      </c>
      <c r="E85" s="27" t="s">
        <v>150</v>
      </c>
    </row>
    <row r="86">
      <c r="A86" s="1" t="s">
        <v>73</v>
      </c>
    </row>
    <row r="87">
      <c r="A87" s="1" t="s">
        <v>74</v>
      </c>
      <c r="E87" s="27" t="s">
        <v>69</v>
      </c>
    </row>
    <row r="88">
      <c r="A88" s="1" t="s">
        <v>67</v>
      </c>
      <c r="B88" s="1">
        <v>11</v>
      </c>
      <c r="C88" s="26" t="s">
        <v>152</v>
      </c>
      <c r="D88" t="s">
        <v>69</v>
      </c>
      <c r="E88" s="27" t="s">
        <v>153</v>
      </c>
      <c r="F88" s="28" t="s">
        <v>65</v>
      </c>
      <c r="G88" s="29">
        <v>15</v>
      </c>
      <c r="H88" s="28">
        <v>0.0001</v>
      </c>
      <c r="I88" s="30">
        <f>ROUND(G88*H88,P4)</f>
        <v>0</v>
      </c>
      <c r="L88" s="31">
        <v>0</v>
      </c>
      <c r="M88" s="24">
        <f>ROUND(G88*L88,P4)</f>
        <v>0</v>
      </c>
      <c r="N88" s="25" t="s">
        <v>69</v>
      </c>
      <c r="O88" s="32">
        <f>M88*AA88</f>
        <v>0</v>
      </c>
      <c r="P88" s="1">
        <v>3</v>
      </c>
      <c r="AA88" s="1">
        <f>IF(P88=1,$O$3,IF(P88=2,$O$4,$O$5))</f>
        <v>0</v>
      </c>
    </row>
    <row r="89">
      <c r="A89" s="1" t="s">
        <v>72</v>
      </c>
      <c r="E89" s="27" t="s">
        <v>573</v>
      </c>
    </row>
    <row r="90">
      <c r="A90" s="1" t="s">
        <v>73</v>
      </c>
    </row>
    <row r="91">
      <c r="A91" s="1" t="s">
        <v>74</v>
      </c>
      <c r="E91" s="27" t="s">
        <v>69</v>
      </c>
    </row>
    <row r="92">
      <c r="A92" s="1" t="s">
        <v>67</v>
      </c>
      <c r="B92" s="1">
        <v>12</v>
      </c>
      <c r="C92" s="26" t="s">
        <v>155</v>
      </c>
      <c r="D92" t="s">
        <v>69</v>
      </c>
      <c r="E92" s="27" t="s">
        <v>156</v>
      </c>
      <c r="F92" s="28" t="s">
        <v>71</v>
      </c>
      <c r="G92" s="29">
        <v>2</v>
      </c>
      <c r="H92" s="28">
        <v>0</v>
      </c>
      <c r="I92" s="30">
        <f>ROUND(G92*H92,P4)</f>
        <v>0</v>
      </c>
      <c r="L92" s="31">
        <v>0</v>
      </c>
      <c r="M92" s="24">
        <f>ROUND(G92*L92,P4)</f>
        <v>0</v>
      </c>
      <c r="N92" s="25" t="s">
        <v>69</v>
      </c>
      <c r="O92" s="32">
        <f>M92*AA92</f>
        <v>0</v>
      </c>
      <c r="P92" s="1">
        <v>3</v>
      </c>
      <c r="AA92" s="1">
        <f>IF(P92=1,$O$3,IF(P92=2,$O$4,$O$5))</f>
        <v>0</v>
      </c>
    </row>
    <row r="93">
      <c r="A93" s="1" t="s">
        <v>72</v>
      </c>
      <c r="E93" s="27" t="s">
        <v>156</v>
      </c>
    </row>
    <row r="94">
      <c r="A94" s="1" t="s">
        <v>73</v>
      </c>
    </row>
    <row r="95">
      <c r="A95" s="1" t="s">
        <v>74</v>
      </c>
      <c r="E95" s="27" t="s">
        <v>69</v>
      </c>
    </row>
    <row r="96">
      <c r="A96" s="1" t="s">
        <v>67</v>
      </c>
      <c r="B96" s="1">
        <v>13</v>
      </c>
      <c r="C96" s="26" t="s">
        <v>157</v>
      </c>
      <c r="D96" t="s">
        <v>69</v>
      </c>
      <c r="E96" s="27" t="s">
        <v>158</v>
      </c>
      <c r="F96" s="28" t="s">
        <v>71</v>
      </c>
      <c r="G96" s="29">
        <v>2</v>
      </c>
      <c r="H96" s="28">
        <v>5.0000000000000002E-05</v>
      </c>
      <c r="I96" s="30">
        <f>ROUND(G96*H96,P4)</f>
        <v>0</v>
      </c>
      <c r="L96" s="31">
        <v>0</v>
      </c>
      <c r="M96" s="24">
        <f>ROUND(G96*L96,P4)</f>
        <v>0</v>
      </c>
      <c r="N96" s="25" t="s">
        <v>69</v>
      </c>
      <c r="O96" s="32">
        <f>M96*AA96</f>
        <v>0</v>
      </c>
      <c r="P96" s="1">
        <v>3</v>
      </c>
      <c r="AA96" s="1">
        <f>IF(P96=1,$O$3,IF(P96=2,$O$4,$O$5))</f>
        <v>0</v>
      </c>
    </row>
    <row r="97">
      <c r="A97" s="1" t="s">
        <v>72</v>
      </c>
      <c r="E97" s="27" t="s">
        <v>574</v>
      </c>
    </row>
    <row r="98">
      <c r="A98" s="1" t="s">
        <v>73</v>
      </c>
    </row>
    <row r="99">
      <c r="A99" s="1" t="s">
        <v>74</v>
      </c>
      <c r="E99" s="27" t="s">
        <v>69</v>
      </c>
    </row>
    <row r="100">
      <c r="A100" s="1" t="s">
        <v>67</v>
      </c>
      <c r="B100" s="1">
        <v>14</v>
      </c>
      <c r="C100" s="26" t="s">
        <v>316</v>
      </c>
      <c r="D100" t="s">
        <v>69</v>
      </c>
      <c r="E100" s="27" t="s">
        <v>317</v>
      </c>
      <c r="F100" s="28" t="s">
        <v>65</v>
      </c>
      <c r="G100" s="29">
        <v>5</v>
      </c>
      <c r="H100" s="28">
        <v>0</v>
      </c>
      <c r="I100" s="30">
        <f>ROUND(G100*H100,P4)</f>
        <v>0</v>
      </c>
      <c r="L100" s="31">
        <v>0</v>
      </c>
      <c r="M100" s="24">
        <f>ROUND(G100*L100,P4)</f>
        <v>0</v>
      </c>
      <c r="N100" s="25" t="s">
        <v>69</v>
      </c>
      <c r="O100" s="32">
        <f>M100*AA100</f>
        <v>0</v>
      </c>
      <c r="P100" s="1">
        <v>3</v>
      </c>
      <c r="AA100" s="1">
        <f>IF(P100=1,$O$3,IF(P100=2,$O$4,$O$5))</f>
        <v>0</v>
      </c>
    </row>
    <row r="101" ht="25.5">
      <c r="A101" s="1" t="s">
        <v>72</v>
      </c>
      <c r="E101" s="27" t="s">
        <v>318</v>
      </c>
    </row>
    <row r="102">
      <c r="A102" s="1" t="s">
        <v>73</v>
      </c>
    </row>
    <row r="103">
      <c r="A103" s="1" t="s">
        <v>74</v>
      </c>
      <c r="E103" s="27" t="s">
        <v>69</v>
      </c>
    </row>
    <row r="104" ht="25.5">
      <c r="A104" s="1" t="s">
        <v>67</v>
      </c>
      <c r="B104" s="1">
        <v>15</v>
      </c>
      <c r="C104" s="26" t="s">
        <v>575</v>
      </c>
      <c r="D104" t="s">
        <v>69</v>
      </c>
      <c r="E104" s="27" t="s">
        <v>576</v>
      </c>
      <c r="F104" s="28" t="s">
        <v>65</v>
      </c>
      <c r="G104" s="29">
        <v>5</v>
      </c>
      <c r="H104" s="28">
        <v>0</v>
      </c>
      <c r="I104" s="30">
        <f>ROUND(G104*H104,P4)</f>
        <v>0</v>
      </c>
      <c r="L104" s="31">
        <v>0</v>
      </c>
      <c r="M104" s="24">
        <f>ROUND(G104*L104,P4)</f>
        <v>0</v>
      </c>
      <c r="N104" s="25" t="s">
        <v>69</v>
      </c>
      <c r="O104" s="32">
        <f>M104*AA104</f>
        <v>0</v>
      </c>
      <c r="P104" s="1">
        <v>3</v>
      </c>
      <c r="AA104" s="1">
        <f>IF(P104=1,$O$3,IF(P104=2,$O$4,$O$5))</f>
        <v>0</v>
      </c>
    </row>
    <row r="105">
      <c r="A105" s="1" t="s">
        <v>72</v>
      </c>
      <c r="E105" s="27" t="s">
        <v>577</v>
      </c>
    </row>
    <row r="106">
      <c r="A106" s="1" t="s">
        <v>73</v>
      </c>
    </row>
    <row r="107">
      <c r="A107" s="1" t="s">
        <v>74</v>
      </c>
      <c r="E107" s="27" t="s">
        <v>69</v>
      </c>
    </row>
    <row r="108">
      <c r="A108" s="1" t="s">
        <v>67</v>
      </c>
      <c r="B108" s="1">
        <v>16</v>
      </c>
      <c r="C108" s="26" t="s">
        <v>322</v>
      </c>
      <c r="D108" t="s">
        <v>69</v>
      </c>
      <c r="E108" s="27" t="s">
        <v>323</v>
      </c>
      <c r="F108" s="28" t="s">
        <v>65</v>
      </c>
      <c r="G108" s="29">
        <v>5</v>
      </c>
      <c r="H108" s="28">
        <v>0</v>
      </c>
      <c r="I108" s="30">
        <f>ROUND(G108*H108,P4)</f>
        <v>0</v>
      </c>
      <c r="L108" s="31">
        <v>0</v>
      </c>
      <c r="M108" s="24">
        <f>ROUND(G108*L108,P4)</f>
        <v>0</v>
      </c>
      <c r="N108" s="25" t="s">
        <v>69</v>
      </c>
      <c r="O108" s="32">
        <f>M108*AA108</f>
        <v>0</v>
      </c>
      <c r="P108" s="1">
        <v>3</v>
      </c>
      <c r="AA108" s="1">
        <f>IF(P108=1,$O$3,IF(P108=2,$O$4,$O$5))</f>
        <v>0</v>
      </c>
    </row>
    <row r="109" ht="25.5">
      <c r="A109" s="1" t="s">
        <v>72</v>
      </c>
      <c r="E109" s="27" t="s">
        <v>324</v>
      </c>
    </row>
    <row r="110">
      <c r="A110" s="1" t="s">
        <v>73</v>
      </c>
    </row>
    <row r="111">
      <c r="A111" s="1" t="s">
        <v>74</v>
      </c>
      <c r="E111" s="27" t="s">
        <v>69</v>
      </c>
    </row>
    <row r="112">
      <c r="A112" s="1" t="s">
        <v>67</v>
      </c>
      <c r="B112" s="1">
        <v>17</v>
      </c>
      <c r="C112" s="26" t="s">
        <v>578</v>
      </c>
      <c r="D112" t="s">
        <v>69</v>
      </c>
      <c r="E112" s="27" t="s">
        <v>579</v>
      </c>
      <c r="F112" s="28" t="s">
        <v>65</v>
      </c>
      <c r="G112" s="29">
        <v>5</v>
      </c>
      <c r="H112" s="28">
        <v>0</v>
      </c>
      <c r="I112" s="30">
        <f>ROUND(G112*H112,P4)</f>
        <v>0</v>
      </c>
      <c r="L112" s="31">
        <v>0</v>
      </c>
      <c r="M112" s="24">
        <f>ROUND(G112*L112,P4)</f>
        <v>0</v>
      </c>
      <c r="N112" s="25" t="s">
        <v>69</v>
      </c>
      <c r="O112" s="32">
        <f>M112*AA112</f>
        <v>0</v>
      </c>
      <c r="P112" s="1">
        <v>3</v>
      </c>
      <c r="AA112" s="1">
        <f>IF(P112=1,$O$3,IF(P112=2,$O$4,$O$5))</f>
        <v>0</v>
      </c>
    </row>
    <row r="113">
      <c r="A113" s="1" t="s">
        <v>72</v>
      </c>
      <c r="E113" s="27" t="s">
        <v>579</v>
      </c>
    </row>
    <row r="114">
      <c r="A114" s="1" t="s">
        <v>73</v>
      </c>
    </row>
    <row r="115">
      <c r="A115" s="1" t="s">
        <v>74</v>
      </c>
      <c r="E115" s="27" t="s">
        <v>69</v>
      </c>
    </row>
    <row r="116">
      <c r="A116" s="1" t="s">
        <v>67</v>
      </c>
      <c r="B116" s="1">
        <v>18</v>
      </c>
      <c r="C116" s="26" t="s">
        <v>580</v>
      </c>
      <c r="D116" t="s">
        <v>69</v>
      </c>
      <c r="E116" s="27" t="s">
        <v>581</v>
      </c>
      <c r="F116" s="28" t="s">
        <v>65</v>
      </c>
      <c r="G116" s="29">
        <v>8</v>
      </c>
      <c r="H116" s="28">
        <v>0</v>
      </c>
      <c r="I116" s="30">
        <f>ROUND(G116*H116,P4)</f>
        <v>0</v>
      </c>
      <c r="L116" s="31">
        <v>0</v>
      </c>
      <c r="M116" s="24">
        <f>ROUND(G116*L116,P4)</f>
        <v>0</v>
      </c>
      <c r="N116" s="25" t="s">
        <v>69</v>
      </c>
      <c r="O116" s="32">
        <f>M116*AA116</f>
        <v>0</v>
      </c>
      <c r="P116" s="1">
        <v>3</v>
      </c>
      <c r="AA116" s="1">
        <f>IF(P116=1,$O$3,IF(P116=2,$O$4,$O$5))</f>
        <v>0</v>
      </c>
    </row>
    <row r="117">
      <c r="A117" s="1" t="s">
        <v>72</v>
      </c>
      <c r="E117" s="27" t="s">
        <v>582</v>
      </c>
    </row>
    <row r="118">
      <c r="A118" s="1" t="s">
        <v>73</v>
      </c>
    </row>
    <row r="119">
      <c r="A119" s="1" t="s">
        <v>74</v>
      </c>
      <c r="E119" s="27" t="s">
        <v>69</v>
      </c>
    </row>
    <row r="120">
      <c r="A120" s="1" t="s">
        <v>67</v>
      </c>
      <c r="B120" s="1">
        <v>19</v>
      </c>
      <c r="C120" s="26" t="s">
        <v>583</v>
      </c>
      <c r="D120" t="s">
        <v>69</v>
      </c>
      <c r="E120" s="27" t="s">
        <v>584</v>
      </c>
      <c r="F120" s="28" t="s">
        <v>65</v>
      </c>
      <c r="G120" s="29">
        <v>8</v>
      </c>
      <c r="H120" s="28">
        <v>0.00027</v>
      </c>
      <c r="I120" s="30">
        <f>ROUND(G120*H120,P4)</f>
        <v>0</v>
      </c>
      <c r="L120" s="31">
        <v>0</v>
      </c>
      <c r="M120" s="24">
        <f>ROUND(G120*L120,P4)</f>
        <v>0</v>
      </c>
      <c r="N120" s="25" t="s">
        <v>69</v>
      </c>
      <c r="O120" s="32">
        <f>M120*AA120</f>
        <v>0</v>
      </c>
      <c r="P120" s="1">
        <v>3</v>
      </c>
      <c r="AA120" s="1">
        <f>IF(P120=1,$O$3,IF(P120=2,$O$4,$O$5))</f>
        <v>0</v>
      </c>
    </row>
    <row r="121">
      <c r="A121" s="1" t="s">
        <v>72</v>
      </c>
      <c r="E121" s="27" t="s">
        <v>584</v>
      </c>
    </row>
    <row r="122">
      <c r="A122" s="1" t="s">
        <v>73</v>
      </c>
    </row>
    <row r="123">
      <c r="A123" s="1" t="s">
        <v>74</v>
      </c>
      <c r="E123" s="27" t="s">
        <v>69</v>
      </c>
    </row>
    <row r="124" ht="25.5">
      <c r="A124" s="1" t="s">
        <v>67</v>
      </c>
      <c r="B124" s="1">
        <v>20</v>
      </c>
      <c r="C124" s="26" t="s">
        <v>442</v>
      </c>
      <c r="D124" t="s">
        <v>69</v>
      </c>
      <c r="E124" s="27" t="s">
        <v>443</v>
      </c>
      <c r="F124" s="28" t="s">
        <v>65</v>
      </c>
      <c r="G124" s="29">
        <v>10</v>
      </c>
      <c r="H124" s="28">
        <v>0</v>
      </c>
      <c r="I124" s="30">
        <f>ROUND(G124*H124,P4)</f>
        <v>0</v>
      </c>
      <c r="L124" s="31">
        <v>0</v>
      </c>
      <c r="M124" s="24">
        <f>ROUND(G124*L124,P4)</f>
        <v>0</v>
      </c>
      <c r="N124" s="25" t="s">
        <v>69</v>
      </c>
      <c r="O124" s="32">
        <f>M124*AA124</f>
        <v>0</v>
      </c>
      <c r="P124" s="1">
        <v>3</v>
      </c>
      <c r="AA124" s="1">
        <f>IF(P124=1,$O$3,IF(P124=2,$O$4,$O$5))</f>
        <v>0</v>
      </c>
    </row>
    <row r="125" ht="38.25">
      <c r="A125" s="1" t="s">
        <v>72</v>
      </c>
      <c r="E125" s="27" t="s">
        <v>444</v>
      </c>
    </row>
    <row r="126">
      <c r="A126" s="1" t="s">
        <v>73</v>
      </c>
    </row>
    <row r="127">
      <c r="A127" s="1" t="s">
        <v>74</v>
      </c>
      <c r="E127" s="27" t="s">
        <v>69</v>
      </c>
    </row>
    <row r="128">
      <c r="A128" s="1" t="s">
        <v>67</v>
      </c>
      <c r="B128" s="1">
        <v>21</v>
      </c>
      <c r="C128" s="26" t="s">
        <v>446</v>
      </c>
      <c r="D128" t="s">
        <v>69</v>
      </c>
      <c r="E128" s="27" t="s">
        <v>447</v>
      </c>
      <c r="F128" s="28" t="s">
        <v>65</v>
      </c>
      <c r="G128" s="29">
        <v>10</v>
      </c>
      <c r="H128" s="28">
        <v>0.00017000000000000001</v>
      </c>
      <c r="I128" s="30">
        <f>ROUND(G128*H128,P4)</f>
        <v>0</v>
      </c>
      <c r="L128" s="31">
        <v>0</v>
      </c>
      <c r="M128" s="24">
        <f>ROUND(G128*L128,P4)</f>
        <v>0</v>
      </c>
      <c r="N128" s="25" t="s">
        <v>69</v>
      </c>
      <c r="O128" s="32">
        <f>M128*AA128</f>
        <v>0</v>
      </c>
      <c r="P128" s="1">
        <v>3</v>
      </c>
      <c r="AA128" s="1">
        <f>IF(P128=1,$O$3,IF(P128=2,$O$4,$O$5))</f>
        <v>0</v>
      </c>
    </row>
    <row r="129">
      <c r="A129" s="1" t="s">
        <v>72</v>
      </c>
      <c r="E129" s="27" t="s">
        <v>447</v>
      </c>
    </row>
    <row r="130">
      <c r="A130" s="1" t="s">
        <v>73</v>
      </c>
    </row>
    <row r="131">
      <c r="A131" s="1" t="s">
        <v>74</v>
      </c>
      <c r="E131" s="27" t="s">
        <v>69</v>
      </c>
    </row>
    <row r="132">
      <c r="A132" s="1" t="s">
        <v>67</v>
      </c>
      <c r="B132" s="1">
        <v>22</v>
      </c>
      <c r="C132" s="26" t="s">
        <v>453</v>
      </c>
      <c r="D132" t="s">
        <v>69</v>
      </c>
      <c r="E132" s="27" t="s">
        <v>454</v>
      </c>
      <c r="F132" s="28" t="s">
        <v>71</v>
      </c>
      <c r="G132" s="29">
        <v>4</v>
      </c>
      <c r="H132" s="28">
        <v>0</v>
      </c>
      <c r="I132" s="30">
        <f>ROUND(G132*H132,P4)</f>
        <v>0</v>
      </c>
      <c r="L132" s="31">
        <v>0</v>
      </c>
      <c r="M132" s="24">
        <f>ROUND(G132*L132,P4)</f>
        <v>0</v>
      </c>
      <c r="N132" s="25" t="s">
        <v>69</v>
      </c>
      <c r="O132" s="32">
        <f>M132*AA132</f>
        <v>0</v>
      </c>
      <c r="P132" s="1">
        <v>3</v>
      </c>
      <c r="AA132" s="1">
        <f>IF(P132=1,$O$3,IF(P132=2,$O$4,$O$5))</f>
        <v>0</v>
      </c>
    </row>
    <row r="133" ht="25.5">
      <c r="A133" s="1" t="s">
        <v>72</v>
      </c>
      <c r="E133" s="27" t="s">
        <v>455</v>
      </c>
    </row>
    <row r="134">
      <c r="A134" s="1" t="s">
        <v>73</v>
      </c>
    </row>
    <row r="135">
      <c r="A135" s="1" t="s">
        <v>74</v>
      </c>
      <c r="E135" s="27" t="s">
        <v>69</v>
      </c>
    </row>
    <row r="136">
      <c r="A136" s="1" t="s">
        <v>67</v>
      </c>
      <c r="B136" s="1">
        <v>23</v>
      </c>
      <c r="C136" s="26" t="s">
        <v>456</v>
      </c>
      <c r="D136" t="s">
        <v>69</v>
      </c>
      <c r="E136" s="27" t="s">
        <v>457</v>
      </c>
      <c r="F136" s="28" t="s">
        <v>71</v>
      </c>
      <c r="G136" s="29">
        <v>4</v>
      </c>
      <c r="H136" s="28">
        <v>1.0000000000000001E-05</v>
      </c>
      <c r="I136" s="30">
        <f>ROUND(G136*H136,P4)</f>
        <v>0</v>
      </c>
      <c r="L136" s="31">
        <v>0</v>
      </c>
      <c r="M136" s="24">
        <f>ROUND(G136*L136,P4)</f>
        <v>0</v>
      </c>
      <c r="N136" s="25" t="s">
        <v>69</v>
      </c>
      <c r="O136" s="32">
        <f>M136*AA136</f>
        <v>0</v>
      </c>
      <c r="P136" s="1">
        <v>3</v>
      </c>
      <c r="AA136" s="1">
        <f>IF(P136=1,$O$3,IF(P136=2,$O$4,$O$5))</f>
        <v>0</v>
      </c>
    </row>
    <row r="137">
      <c r="A137" s="1" t="s">
        <v>72</v>
      </c>
      <c r="E137" s="27" t="s">
        <v>457</v>
      </c>
    </row>
    <row r="138">
      <c r="A138" s="1" t="s">
        <v>73</v>
      </c>
    </row>
    <row r="139">
      <c r="A139" s="1" t="s">
        <v>74</v>
      </c>
      <c r="E139" s="27" t="s">
        <v>69</v>
      </c>
    </row>
    <row r="140">
      <c r="A140" s="1" t="s">
        <v>64</v>
      </c>
      <c r="C140" s="22" t="s">
        <v>481</v>
      </c>
      <c r="E140" s="23" t="s">
        <v>482</v>
      </c>
      <c r="L140" s="24">
        <f>SUMIFS(L141:L144,A141:A144,"P")</f>
        <v>0</v>
      </c>
      <c r="M140" s="24">
        <f>SUMIFS(M141:M144,A141:A144,"P")</f>
        <v>0</v>
      </c>
      <c r="N140" s="25"/>
    </row>
    <row r="141">
      <c r="A141" s="1" t="s">
        <v>67</v>
      </c>
      <c r="B141" s="1">
        <v>34</v>
      </c>
      <c r="C141" s="26" t="s">
        <v>483</v>
      </c>
      <c r="D141" t="s">
        <v>69</v>
      </c>
      <c r="E141" s="27" t="s">
        <v>484</v>
      </c>
      <c r="F141" s="28" t="s">
        <v>78</v>
      </c>
      <c r="G141" s="29">
        <v>5</v>
      </c>
      <c r="H141" s="28">
        <v>0</v>
      </c>
      <c r="I141" s="30">
        <f>ROUND(G141*H141,P4)</f>
        <v>0</v>
      </c>
      <c r="L141" s="31">
        <v>0</v>
      </c>
      <c r="M141" s="24">
        <f>ROUND(G141*L141,P4)</f>
        <v>0</v>
      </c>
      <c r="N141" s="25" t="s">
        <v>69</v>
      </c>
      <c r="O141" s="32">
        <f>M141*AA141</f>
        <v>0</v>
      </c>
      <c r="P141" s="1">
        <v>3</v>
      </c>
      <c r="AA141" s="1">
        <f>IF(P141=1,$O$3,IF(P141=2,$O$4,$O$5))</f>
        <v>0</v>
      </c>
    </row>
    <row r="142">
      <c r="A142" s="1" t="s">
        <v>72</v>
      </c>
      <c r="E142" s="27" t="s">
        <v>484</v>
      </c>
    </row>
    <row r="143">
      <c r="A143" s="1" t="s">
        <v>73</v>
      </c>
    </row>
    <row r="144">
      <c r="A144" s="1" t="s">
        <v>74</v>
      </c>
      <c r="E144" s="27" t="s">
        <v>487</v>
      </c>
    </row>
    <row r="145">
      <c r="A145" s="1" t="s">
        <v>64</v>
      </c>
      <c r="C145" s="22" t="s">
        <v>125</v>
      </c>
      <c r="E145" s="23" t="s">
        <v>126</v>
      </c>
      <c r="L145" s="24">
        <f>SUMIFS(L146:L149,A146:A149,"P")</f>
        <v>0</v>
      </c>
      <c r="M145" s="24">
        <f>SUMIFS(M146:M149,A146:A149,"P")</f>
        <v>0</v>
      </c>
      <c r="N145" s="25"/>
    </row>
    <row r="146">
      <c r="A146" s="1" t="s">
        <v>67</v>
      </c>
      <c r="B146" s="1">
        <v>39</v>
      </c>
      <c r="C146" s="26" t="s">
        <v>127</v>
      </c>
      <c r="D146" t="s">
        <v>69</v>
      </c>
      <c r="E146" s="27" t="s">
        <v>128</v>
      </c>
      <c r="F146" s="28" t="s">
        <v>129</v>
      </c>
      <c r="G146" s="29">
        <v>1</v>
      </c>
      <c r="H146" s="28">
        <v>0</v>
      </c>
      <c r="I146" s="30">
        <f>ROUND(G146*H146,P4)</f>
        <v>0</v>
      </c>
      <c r="L146" s="31">
        <v>0</v>
      </c>
      <c r="M146" s="24">
        <f>ROUND(G146*L146,P4)</f>
        <v>0</v>
      </c>
      <c r="N146" s="25" t="s">
        <v>69</v>
      </c>
      <c r="O146" s="32">
        <f>M146*AA146</f>
        <v>0</v>
      </c>
      <c r="P146" s="1">
        <v>3</v>
      </c>
      <c r="AA146" s="1">
        <f>IF(P146=1,$O$3,IF(P146=2,$O$4,$O$5))</f>
        <v>0</v>
      </c>
    </row>
    <row r="147">
      <c r="A147" s="1" t="s">
        <v>72</v>
      </c>
      <c r="E147" s="27" t="s">
        <v>128</v>
      </c>
    </row>
    <row r="148">
      <c r="A148" s="1" t="s">
        <v>73</v>
      </c>
    </row>
    <row r="149">
      <c r="A149" s="1" t="s">
        <v>74</v>
      </c>
      <c r="E149" s="27" t="s">
        <v>69</v>
      </c>
    </row>
    <row r="150">
      <c r="A150" s="1" t="s">
        <v>64</v>
      </c>
      <c r="C150" s="22" t="s">
        <v>488</v>
      </c>
      <c r="E150" s="23" t="s">
        <v>489</v>
      </c>
      <c r="L150" s="24">
        <f>SUMIFS(L151:L154,A151:A154,"P")</f>
        <v>0</v>
      </c>
      <c r="M150" s="24">
        <f>SUMIFS(M151:M154,A151:A154,"P")</f>
        <v>0</v>
      </c>
      <c r="N150" s="25"/>
    </row>
    <row r="151">
      <c r="A151" s="1" t="s">
        <v>67</v>
      </c>
      <c r="B151" s="1">
        <v>33</v>
      </c>
      <c r="C151" s="26" t="s">
        <v>490</v>
      </c>
      <c r="D151" t="s">
        <v>69</v>
      </c>
      <c r="E151" s="27" t="s">
        <v>489</v>
      </c>
      <c r="F151" s="28" t="s">
        <v>129</v>
      </c>
      <c r="G151" s="29">
        <v>1</v>
      </c>
      <c r="H151" s="28">
        <v>0</v>
      </c>
      <c r="I151" s="30">
        <f>ROUND(G151*H151,P4)</f>
        <v>0</v>
      </c>
      <c r="L151" s="31">
        <v>0</v>
      </c>
      <c r="M151" s="24">
        <f>ROUND(G151*L151,P4)</f>
        <v>0</v>
      </c>
      <c r="N151" s="25" t="s">
        <v>69</v>
      </c>
      <c r="O151" s="32">
        <f>M151*AA151</f>
        <v>0</v>
      </c>
      <c r="P151" s="1">
        <v>3</v>
      </c>
      <c r="AA151" s="1">
        <f>IF(P151=1,$O$3,IF(P151=2,$O$4,$O$5))</f>
        <v>0</v>
      </c>
    </row>
    <row r="152">
      <c r="A152" s="1" t="s">
        <v>72</v>
      </c>
      <c r="E152" s="27" t="s">
        <v>489</v>
      </c>
    </row>
    <row r="153">
      <c r="A153" s="1" t="s">
        <v>73</v>
      </c>
    </row>
    <row r="154">
      <c r="A154" s="1" t="s">
        <v>74</v>
      </c>
      <c r="E154" s="27" t="s">
        <v>69</v>
      </c>
    </row>
    <row r="155">
      <c r="A155" s="1" t="s">
        <v>64</v>
      </c>
      <c r="C155" s="22" t="s">
        <v>130</v>
      </c>
      <c r="E155" s="23" t="s">
        <v>131</v>
      </c>
      <c r="L155" s="24">
        <f>SUMIFS(L156:L171,A156:A171,"P")</f>
        <v>0</v>
      </c>
      <c r="M155" s="24">
        <f>SUMIFS(M156:M171,A156:A171,"P")</f>
        <v>0</v>
      </c>
      <c r="N155" s="25"/>
    </row>
    <row r="156">
      <c r="A156" s="1" t="s">
        <v>67</v>
      </c>
      <c r="B156" s="1">
        <v>35</v>
      </c>
      <c r="C156" s="26" t="s">
        <v>519</v>
      </c>
      <c r="D156" t="s">
        <v>69</v>
      </c>
      <c r="E156" s="27" t="s">
        <v>520</v>
      </c>
      <c r="F156" s="28" t="s">
        <v>71</v>
      </c>
      <c r="G156" s="29">
        <v>1</v>
      </c>
      <c r="H156" s="28">
        <v>0</v>
      </c>
      <c r="I156" s="30">
        <f>ROUND(G156*H156,P4)</f>
        <v>0</v>
      </c>
      <c r="L156" s="31">
        <v>0</v>
      </c>
      <c r="M156" s="24">
        <f>ROUND(G156*L156,P4)</f>
        <v>0</v>
      </c>
      <c r="N156" s="25" t="s">
        <v>354</v>
      </c>
      <c r="O156" s="32">
        <f>M156*AA156</f>
        <v>0</v>
      </c>
      <c r="P156" s="1">
        <v>3</v>
      </c>
      <c r="AA156" s="1">
        <f>IF(P156=1,$O$3,IF(P156=2,$O$4,$O$5))</f>
        <v>0</v>
      </c>
    </row>
    <row r="157" ht="25.5">
      <c r="A157" s="1" t="s">
        <v>72</v>
      </c>
      <c r="E157" s="27" t="s">
        <v>521</v>
      </c>
    </row>
    <row r="158">
      <c r="A158" s="1" t="s">
        <v>73</v>
      </c>
    </row>
    <row r="159">
      <c r="A159" s="1" t="s">
        <v>74</v>
      </c>
      <c r="E159" s="27" t="s">
        <v>69</v>
      </c>
    </row>
    <row r="160">
      <c r="A160" s="1" t="s">
        <v>67</v>
      </c>
      <c r="B160" s="1">
        <v>36</v>
      </c>
      <c r="C160" s="26" t="s">
        <v>585</v>
      </c>
      <c r="D160" t="s">
        <v>69</v>
      </c>
      <c r="E160" s="27" t="s">
        <v>586</v>
      </c>
      <c r="F160" s="28" t="s">
        <v>71</v>
      </c>
      <c r="G160" s="29">
        <v>1</v>
      </c>
      <c r="H160" s="28">
        <v>0</v>
      </c>
      <c r="I160" s="30">
        <f>ROUND(G160*H160,P4)</f>
        <v>0</v>
      </c>
      <c r="L160" s="31">
        <v>0</v>
      </c>
      <c r="M160" s="24">
        <f>ROUND(G160*L160,P4)</f>
        <v>0</v>
      </c>
      <c r="N160" s="25" t="s">
        <v>354</v>
      </c>
      <c r="O160" s="32">
        <f>M160*AA160</f>
        <v>0</v>
      </c>
      <c r="P160" s="1">
        <v>3</v>
      </c>
      <c r="AA160" s="1">
        <f>IF(P160=1,$O$3,IF(P160=2,$O$4,$O$5))</f>
        <v>0</v>
      </c>
    </row>
    <row r="161">
      <c r="A161" s="1" t="s">
        <v>72</v>
      </c>
      <c r="E161" s="27" t="s">
        <v>587</v>
      </c>
    </row>
    <row r="162">
      <c r="A162" s="1" t="s">
        <v>73</v>
      </c>
    </row>
    <row r="163">
      <c r="A163" s="1" t="s">
        <v>74</v>
      </c>
      <c r="E163" s="27" t="s">
        <v>69</v>
      </c>
    </row>
    <row r="164">
      <c r="A164" s="1" t="s">
        <v>67</v>
      </c>
      <c r="B164" s="1">
        <v>37</v>
      </c>
      <c r="C164" s="26" t="s">
        <v>588</v>
      </c>
      <c r="D164" t="s">
        <v>69</v>
      </c>
      <c r="E164" s="27" t="s">
        <v>589</v>
      </c>
      <c r="F164" s="28" t="s">
        <v>71</v>
      </c>
      <c r="G164" s="29">
        <v>1</v>
      </c>
      <c r="H164" s="28">
        <v>0</v>
      </c>
      <c r="I164" s="30">
        <f>ROUND(G164*H164,P4)</f>
        <v>0</v>
      </c>
      <c r="L164" s="31">
        <v>0</v>
      </c>
      <c r="M164" s="24">
        <f>ROUND(G164*L164,P4)</f>
        <v>0</v>
      </c>
      <c r="N164" s="25" t="s">
        <v>354</v>
      </c>
      <c r="O164" s="32">
        <f>M164*AA164</f>
        <v>0</v>
      </c>
      <c r="P164" s="1">
        <v>3</v>
      </c>
      <c r="AA164" s="1">
        <f>IF(P164=1,$O$3,IF(P164=2,$O$4,$O$5))</f>
        <v>0</v>
      </c>
    </row>
    <row r="165">
      <c r="A165" s="1" t="s">
        <v>72</v>
      </c>
      <c r="E165" s="27" t="s">
        <v>590</v>
      </c>
    </row>
    <row r="166">
      <c r="A166" s="1" t="s">
        <v>73</v>
      </c>
    </row>
    <row r="167">
      <c r="A167" s="1" t="s">
        <v>74</v>
      </c>
      <c r="E167" s="27" t="s">
        <v>69</v>
      </c>
    </row>
    <row r="168">
      <c r="A168" s="1" t="s">
        <v>67</v>
      </c>
      <c r="B168" s="1">
        <v>38</v>
      </c>
      <c r="C168" s="26" t="s">
        <v>492</v>
      </c>
      <c r="D168" t="s">
        <v>69</v>
      </c>
      <c r="E168" s="27" t="s">
        <v>493</v>
      </c>
      <c r="F168" s="28" t="s">
        <v>71</v>
      </c>
      <c r="G168" s="29">
        <v>4</v>
      </c>
      <c r="H168" s="28">
        <v>0</v>
      </c>
      <c r="I168" s="30">
        <f>ROUND(G168*H168,P4)</f>
        <v>0</v>
      </c>
      <c r="L168" s="31">
        <v>0</v>
      </c>
      <c r="M168" s="24">
        <f>ROUND(G168*L168,P4)</f>
        <v>0</v>
      </c>
      <c r="N168" s="25" t="s">
        <v>140</v>
      </c>
      <c r="O168" s="32">
        <f>M168*AA168</f>
        <v>0</v>
      </c>
      <c r="P168" s="1">
        <v>3</v>
      </c>
      <c r="AA168" s="1">
        <f>IF(P168=1,$O$3,IF(P168=2,$O$4,$O$5))</f>
        <v>0</v>
      </c>
    </row>
    <row r="169" ht="25.5">
      <c r="A169" s="1" t="s">
        <v>72</v>
      </c>
      <c r="E169" s="27" t="s">
        <v>494</v>
      </c>
    </row>
    <row r="170">
      <c r="A170" s="1" t="s">
        <v>73</v>
      </c>
    </row>
    <row r="171">
      <c r="A171" s="1" t="s">
        <v>74</v>
      </c>
      <c r="E171" s="27" t="s">
        <v>69</v>
      </c>
    </row>
  </sheetData>
  <sheetProtection sheet="1" objects="1" scenarios="1" spinCount="100000" saltValue="Ve33CvMXYR/cyRbKd4GKLJeVkrppgBwKeDISHdlU7rOqMfKVQrYR2R7FYDqWukY4DqDyy+6hUI5DPYcsRtrfkw==" hashValue="ReOcPWiVLJGlhX1H/tW9IiMVNeB6+LYa457mtorSYj5UQ8E9BWHui5y9EkaX2x8ab/ABcTaVoUFXNZloQsZFiA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32</v>
      </c>
      <c r="M3" s="20">
        <f>Rekapitulace!C20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32</v>
      </c>
      <c r="D4" s="1"/>
      <c r="E4" s="17" t="s">
        <v>33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COUNTIFS(L8:L185,"=0",A8:A185,"P")+COUNTIFS(L8:L185,"",A8:A185,"P")+SUM(Q8:Q185)</f>
        <v>0</v>
      </c>
    </row>
    <row r="8">
      <c r="A8" s="1" t="s">
        <v>62</v>
      </c>
      <c r="C8" s="22" t="s">
        <v>591</v>
      </c>
      <c r="E8" s="23" t="s">
        <v>35</v>
      </c>
      <c r="L8" s="24">
        <f>L9+L46+L83+L124+L141+L146+L151+L180</f>
        <v>0</v>
      </c>
      <c r="M8" s="24">
        <f>M9+M46+M83+M124+M141+M146+M151+M180</f>
        <v>0</v>
      </c>
      <c r="N8" s="25"/>
    </row>
    <row r="9">
      <c r="A9" s="1" t="s">
        <v>64</v>
      </c>
      <c r="C9" s="22" t="s">
        <v>523</v>
      </c>
      <c r="E9" s="23" t="s">
        <v>524</v>
      </c>
      <c r="L9" s="24">
        <f>SUMIFS(L10:L45,A10:A45,"P")</f>
        <v>0</v>
      </c>
      <c r="M9" s="24">
        <f>SUMIFS(M10:M45,A10:A45,"P")</f>
        <v>0</v>
      </c>
      <c r="N9" s="25"/>
    </row>
    <row r="10">
      <c r="A10" s="1" t="s">
        <v>67</v>
      </c>
      <c r="B10" s="1">
        <v>24</v>
      </c>
      <c r="C10" s="26" t="s">
        <v>525</v>
      </c>
      <c r="D10" t="s">
        <v>69</v>
      </c>
      <c r="E10" s="27" t="s">
        <v>592</v>
      </c>
      <c r="F10" s="28" t="s">
        <v>71</v>
      </c>
      <c r="G10" s="29">
        <v>10</v>
      </c>
      <c r="H10" s="28">
        <v>0.012290000000000001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140</v>
      </c>
      <c r="O10" s="32">
        <f>M10*AA10</f>
        <v>0</v>
      </c>
      <c r="P10" s="1">
        <v>3</v>
      </c>
      <c r="AA10" s="1">
        <f>IF(P10=1,$O$3,IF(P10=2,$O$4,$O$5))</f>
        <v>0</v>
      </c>
    </row>
    <row r="11" ht="38.25">
      <c r="A11" s="1" t="s">
        <v>72</v>
      </c>
      <c r="E11" s="27" t="s">
        <v>527</v>
      </c>
    </row>
    <row r="12">
      <c r="A12" s="1" t="s">
        <v>73</v>
      </c>
    </row>
    <row r="13">
      <c r="A13" s="1" t="s">
        <v>74</v>
      </c>
      <c r="E13" s="27" t="s">
        <v>69</v>
      </c>
    </row>
    <row r="14">
      <c r="A14" s="1" t="s">
        <v>67</v>
      </c>
      <c r="B14" s="1">
        <v>25</v>
      </c>
      <c r="C14" s="26" t="s">
        <v>593</v>
      </c>
      <c r="D14" t="s">
        <v>69</v>
      </c>
      <c r="E14" s="27" t="s">
        <v>594</v>
      </c>
      <c r="F14" s="28" t="s">
        <v>71</v>
      </c>
      <c r="G14" s="29">
        <v>1</v>
      </c>
      <c r="H14" s="28">
        <v>0.020480000000000002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354</v>
      </c>
      <c r="O14" s="32">
        <f>M14*AA14</f>
        <v>0</v>
      </c>
      <c r="P14" s="1">
        <v>3</v>
      </c>
      <c r="AA14" s="1">
        <f>IF(P14=1,$O$3,IF(P14=2,$O$4,$O$5))</f>
        <v>0</v>
      </c>
    </row>
    <row r="15" ht="38.25">
      <c r="A15" s="1" t="s">
        <v>72</v>
      </c>
      <c r="E15" s="27" t="s">
        <v>595</v>
      </c>
    </row>
    <row r="16">
      <c r="A16" s="1" t="s">
        <v>73</v>
      </c>
    </row>
    <row r="17">
      <c r="A17" s="1" t="s">
        <v>74</v>
      </c>
      <c r="E17" s="27" t="s">
        <v>69</v>
      </c>
    </row>
    <row r="18">
      <c r="A18" s="1" t="s">
        <v>67</v>
      </c>
      <c r="B18" s="1">
        <v>26</v>
      </c>
      <c r="C18" s="26" t="s">
        <v>596</v>
      </c>
      <c r="D18" t="s">
        <v>69</v>
      </c>
      <c r="E18" s="27" t="s">
        <v>597</v>
      </c>
      <c r="F18" s="28" t="s">
        <v>65</v>
      </c>
      <c r="G18" s="29">
        <v>10</v>
      </c>
      <c r="H18" s="28">
        <v>0.016379999999999999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140</v>
      </c>
      <c r="O18" s="32">
        <f>M18*AA18</f>
        <v>0</v>
      </c>
      <c r="P18" s="1">
        <v>3</v>
      </c>
      <c r="AA18" s="1">
        <f>IF(P18=1,$O$3,IF(P18=2,$O$4,$O$5))</f>
        <v>0</v>
      </c>
    </row>
    <row r="19" ht="38.25">
      <c r="A19" s="1" t="s">
        <v>72</v>
      </c>
      <c r="E19" s="27" t="s">
        <v>598</v>
      </c>
    </row>
    <row r="20">
      <c r="A20" s="1" t="s">
        <v>73</v>
      </c>
    </row>
    <row r="21">
      <c r="A21" s="1" t="s">
        <v>74</v>
      </c>
      <c r="E21" s="27" t="s">
        <v>69</v>
      </c>
    </row>
    <row r="22" ht="25.5">
      <c r="A22" s="1" t="s">
        <v>67</v>
      </c>
      <c r="B22" s="1">
        <v>27</v>
      </c>
      <c r="C22" s="26" t="s">
        <v>599</v>
      </c>
      <c r="D22" t="s">
        <v>69</v>
      </c>
      <c r="E22" s="27" t="s">
        <v>600</v>
      </c>
      <c r="F22" s="28" t="s">
        <v>65</v>
      </c>
      <c r="G22" s="29">
        <v>10</v>
      </c>
      <c r="H22" s="28">
        <v>0</v>
      </c>
      <c r="I22" s="30">
        <f>ROUND(G22*H22,P4)</f>
        <v>0</v>
      </c>
      <c r="L22" s="31">
        <v>0</v>
      </c>
      <c r="M22" s="24">
        <f>ROUND(G22*L22,P4)</f>
        <v>0</v>
      </c>
      <c r="N22" s="25" t="s">
        <v>140</v>
      </c>
      <c r="O22" s="32">
        <f>M22*AA22</f>
        <v>0</v>
      </c>
      <c r="P22" s="1">
        <v>3</v>
      </c>
      <c r="AA22" s="1">
        <f>IF(P22=1,$O$3,IF(P22=2,$O$4,$O$5))</f>
        <v>0</v>
      </c>
    </row>
    <row r="23" ht="25.5">
      <c r="A23" s="1" t="s">
        <v>72</v>
      </c>
      <c r="E23" s="27" t="s">
        <v>601</v>
      </c>
    </row>
    <row r="24">
      <c r="A24" s="1" t="s">
        <v>73</v>
      </c>
    </row>
    <row r="25">
      <c r="A25" s="1" t="s">
        <v>74</v>
      </c>
      <c r="E25" s="27" t="s">
        <v>69</v>
      </c>
    </row>
    <row r="26">
      <c r="A26" s="1" t="s">
        <v>67</v>
      </c>
      <c r="B26" s="1">
        <v>28</v>
      </c>
      <c r="C26" s="26" t="s">
        <v>602</v>
      </c>
      <c r="D26" t="s">
        <v>69</v>
      </c>
      <c r="E26" s="27" t="s">
        <v>603</v>
      </c>
      <c r="F26" s="28" t="s">
        <v>65</v>
      </c>
      <c r="G26" s="29">
        <v>3</v>
      </c>
      <c r="H26" s="28">
        <v>0</v>
      </c>
      <c r="I26" s="30">
        <f>ROUND(G26*H26,P4)</f>
        <v>0</v>
      </c>
      <c r="L26" s="31">
        <v>0</v>
      </c>
      <c r="M26" s="24">
        <f>ROUND(G26*L26,P4)</f>
        <v>0</v>
      </c>
      <c r="N26" s="25" t="s">
        <v>140</v>
      </c>
      <c r="O26" s="32">
        <f>M26*AA26</f>
        <v>0</v>
      </c>
      <c r="P26" s="1">
        <v>3</v>
      </c>
      <c r="AA26" s="1">
        <f>IF(P26=1,$O$3,IF(P26=2,$O$4,$O$5))</f>
        <v>0</v>
      </c>
    </row>
    <row r="27" ht="25.5">
      <c r="A27" s="1" t="s">
        <v>72</v>
      </c>
      <c r="E27" s="27" t="s">
        <v>604</v>
      </c>
    </row>
    <row r="28">
      <c r="A28" s="1" t="s">
        <v>73</v>
      </c>
    </row>
    <row r="29">
      <c r="A29" s="1" t="s">
        <v>74</v>
      </c>
      <c r="E29" s="27" t="s">
        <v>69</v>
      </c>
    </row>
    <row r="30">
      <c r="A30" s="1" t="s">
        <v>67</v>
      </c>
      <c r="B30" s="1">
        <v>29</v>
      </c>
      <c r="C30" s="26" t="s">
        <v>605</v>
      </c>
      <c r="D30" t="s">
        <v>69</v>
      </c>
      <c r="E30" s="27" t="s">
        <v>606</v>
      </c>
      <c r="F30" s="28" t="s">
        <v>65</v>
      </c>
      <c r="G30" s="29">
        <v>3</v>
      </c>
      <c r="H30" s="28">
        <v>0.00068999999999999997</v>
      </c>
      <c r="I30" s="30">
        <f>ROUND(G30*H30,P4)</f>
        <v>0</v>
      </c>
      <c r="L30" s="31">
        <v>0</v>
      </c>
      <c r="M30" s="24">
        <f>ROUND(G30*L30,P4)</f>
        <v>0</v>
      </c>
      <c r="N30" s="25" t="s">
        <v>140</v>
      </c>
      <c r="O30" s="32">
        <f>M30*AA30</f>
        <v>0</v>
      </c>
      <c r="P30" s="1">
        <v>3</v>
      </c>
      <c r="AA30" s="1">
        <f>IF(P30=1,$O$3,IF(P30=2,$O$4,$O$5))</f>
        <v>0</v>
      </c>
    </row>
    <row r="31">
      <c r="A31" s="1" t="s">
        <v>72</v>
      </c>
      <c r="E31" s="27" t="s">
        <v>606</v>
      </c>
    </row>
    <row r="32">
      <c r="A32" s="1" t="s">
        <v>73</v>
      </c>
    </row>
    <row r="33">
      <c r="A33" s="1" t="s">
        <v>74</v>
      </c>
      <c r="E33" s="27" t="s">
        <v>69</v>
      </c>
    </row>
    <row r="34">
      <c r="A34" s="1" t="s">
        <v>67</v>
      </c>
      <c r="B34" s="1">
        <v>30</v>
      </c>
      <c r="C34" s="26" t="s">
        <v>528</v>
      </c>
      <c r="D34" t="s">
        <v>69</v>
      </c>
      <c r="E34" s="27" t="s">
        <v>529</v>
      </c>
      <c r="F34" s="28" t="s">
        <v>71</v>
      </c>
      <c r="G34" s="29">
        <v>10</v>
      </c>
      <c r="H34" s="28">
        <v>0</v>
      </c>
      <c r="I34" s="30">
        <f>ROUND(G34*H34,P4)</f>
        <v>0</v>
      </c>
      <c r="L34" s="31">
        <v>0</v>
      </c>
      <c r="M34" s="24">
        <f>ROUND(G34*L34,P4)</f>
        <v>0</v>
      </c>
      <c r="N34" s="25" t="s">
        <v>140</v>
      </c>
      <c r="O34" s="32">
        <f>M34*AA34</f>
        <v>0</v>
      </c>
      <c r="P34" s="1">
        <v>3</v>
      </c>
      <c r="AA34" s="1">
        <f>IF(P34=1,$O$3,IF(P34=2,$O$4,$O$5))</f>
        <v>0</v>
      </c>
    </row>
    <row r="35">
      <c r="A35" s="1" t="s">
        <v>72</v>
      </c>
      <c r="E35" s="27" t="s">
        <v>530</v>
      </c>
    </row>
    <row r="36">
      <c r="A36" s="1" t="s">
        <v>73</v>
      </c>
    </row>
    <row r="37">
      <c r="A37" s="1" t="s">
        <v>74</v>
      </c>
      <c r="E37" s="27" t="s">
        <v>69</v>
      </c>
    </row>
    <row r="38">
      <c r="A38" s="1" t="s">
        <v>67</v>
      </c>
      <c r="B38" s="1">
        <v>31</v>
      </c>
      <c r="C38" s="26" t="s">
        <v>531</v>
      </c>
      <c r="D38" t="s">
        <v>69</v>
      </c>
      <c r="E38" s="27" t="s">
        <v>532</v>
      </c>
      <c r="F38" s="28" t="s">
        <v>533</v>
      </c>
      <c r="G38" s="29">
        <v>10</v>
      </c>
      <c r="H38" s="28">
        <v>0.00107</v>
      </c>
      <c r="I38" s="30">
        <f>ROUND(G38*H38,P4)</f>
        <v>0</v>
      </c>
      <c r="L38" s="31">
        <v>0</v>
      </c>
      <c r="M38" s="24">
        <f>ROUND(G38*L38,P4)</f>
        <v>0</v>
      </c>
      <c r="N38" s="25" t="s">
        <v>140</v>
      </c>
      <c r="O38" s="32">
        <f>M38*AA38</f>
        <v>0</v>
      </c>
      <c r="P38" s="1">
        <v>3</v>
      </c>
      <c r="AA38" s="1">
        <f>IF(P38=1,$O$3,IF(P38=2,$O$4,$O$5))</f>
        <v>0</v>
      </c>
    </row>
    <row r="39">
      <c r="A39" s="1" t="s">
        <v>72</v>
      </c>
      <c r="E39" s="27" t="s">
        <v>532</v>
      </c>
    </row>
    <row r="40">
      <c r="A40" s="1" t="s">
        <v>73</v>
      </c>
    </row>
    <row r="41">
      <c r="A41" s="1" t="s">
        <v>74</v>
      </c>
      <c r="E41" s="27" t="s">
        <v>69</v>
      </c>
    </row>
    <row r="42">
      <c r="A42" s="1" t="s">
        <v>67</v>
      </c>
      <c r="B42" s="1">
        <v>32</v>
      </c>
      <c r="C42" s="26" t="s">
        <v>534</v>
      </c>
      <c r="D42" t="s">
        <v>69</v>
      </c>
      <c r="E42" s="27" t="s">
        <v>535</v>
      </c>
      <c r="F42" s="28" t="s">
        <v>65</v>
      </c>
      <c r="G42" s="29">
        <v>5</v>
      </c>
      <c r="H42" s="28">
        <v>0.00123</v>
      </c>
      <c r="I42" s="30">
        <f>ROUND(G42*H42,P4)</f>
        <v>0</v>
      </c>
      <c r="L42" s="31">
        <v>0</v>
      </c>
      <c r="M42" s="24">
        <f>ROUND(G42*L42,P4)</f>
        <v>0</v>
      </c>
      <c r="N42" s="25" t="s">
        <v>140</v>
      </c>
      <c r="O42" s="32">
        <f>M42*AA42</f>
        <v>0</v>
      </c>
      <c r="P42" s="1">
        <v>3</v>
      </c>
      <c r="AA42" s="1">
        <f>IF(P42=1,$O$3,IF(P42=2,$O$4,$O$5))</f>
        <v>0</v>
      </c>
    </row>
    <row r="43" ht="25.5">
      <c r="A43" s="1" t="s">
        <v>72</v>
      </c>
      <c r="E43" s="27" t="s">
        <v>536</v>
      </c>
    </row>
    <row r="44">
      <c r="A44" s="1" t="s">
        <v>73</v>
      </c>
    </row>
    <row r="45">
      <c r="A45" s="1" t="s">
        <v>74</v>
      </c>
      <c r="E45" s="27" t="s">
        <v>69</v>
      </c>
    </row>
    <row r="46">
      <c r="A46" s="1" t="s">
        <v>64</v>
      </c>
      <c r="C46" s="22" t="s">
        <v>607</v>
      </c>
      <c r="E46" s="23" t="s">
        <v>608</v>
      </c>
      <c r="L46" s="24">
        <f>SUMIFS(L47:L82,A47:A82,"P")</f>
        <v>0</v>
      </c>
      <c r="M46" s="24">
        <f>SUMIFS(M47:M82,A47:A82,"P")</f>
        <v>0</v>
      </c>
      <c r="N46" s="25"/>
    </row>
    <row r="47">
      <c r="A47" s="1" t="s">
        <v>67</v>
      </c>
      <c r="B47" s="1">
        <v>1</v>
      </c>
      <c r="C47" s="26" t="s">
        <v>609</v>
      </c>
      <c r="D47" t="s">
        <v>69</v>
      </c>
      <c r="E47" s="27" t="s">
        <v>610</v>
      </c>
      <c r="F47" s="28" t="s">
        <v>510</v>
      </c>
      <c r="G47" s="29">
        <v>330</v>
      </c>
      <c r="H47" s="28">
        <v>0</v>
      </c>
      <c r="I47" s="30">
        <f>ROUND(G47*H47,P4)</f>
        <v>0</v>
      </c>
      <c r="L47" s="31">
        <v>0</v>
      </c>
      <c r="M47" s="24">
        <f>ROUND(G47*L47,P4)</f>
        <v>0</v>
      </c>
      <c r="N47" s="25" t="s">
        <v>354</v>
      </c>
      <c r="O47" s="32">
        <f>M47*AA47</f>
        <v>0</v>
      </c>
      <c r="P47" s="1">
        <v>3</v>
      </c>
      <c r="AA47" s="1">
        <f>IF(P47=1,$O$3,IF(P47=2,$O$4,$O$5))</f>
        <v>0</v>
      </c>
    </row>
    <row r="48" ht="25.5">
      <c r="A48" s="1" t="s">
        <v>72</v>
      </c>
      <c r="E48" s="27" t="s">
        <v>611</v>
      </c>
    </row>
    <row r="49">
      <c r="A49" s="1" t="s">
        <v>73</v>
      </c>
    </row>
    <row r="50">
      <c r="A50" s="1" t="s">
        <v>74</v>
      </c>
      <c r="E50" s="27" t="s">
        <v>69</v>
      </c>
    </row>
    <row r="51" ht="25.5">
      <c r="A51" s="1" t="s">
        <v>67</v>
      </c>
      <c r="B51" s="1">
        <v>2</v>
      </c>
      <c r="C51" s="26" t="s">
        <v>612</v>
      </c>
      <c r="D51" t="s">
        <v>69</v>
      </c>
      <c r="E51" s="27" t="s">
        <v>613</v>
      </c>
      <c r="F51" s="28" t="s">
        <v>552</v>
      </c>
      <c r="G51" s="29">
        <v>10</v>
      </c>
      <c r="H51" s="28">
        <v>0</v>
      </c>
      <c r="I51" s="30">
        <f>ROUND(G51*H51,P4)</f>
        <v>0</v>
      </c>
      <c r="L51" s="31">
        <v>0</v>
      </c>
      <c r="M51" s="24">
        <f>ROUND(G51*L51,P4)</f>
        <v>0</v>
      </c>
      <c r="N51" s="25" t="s">
        <v>354</v>
      </c>
      <c r="O51" s="32">
        <f>M51*AA51</f>
        <v>0</v>
      </c>
      <c r="P51" s="1">
        <v>3</v>
      </c>
      <c r="AA51" s="1">
        <f>IF(P51=1,$O$3,IF(P51=2,$O$4,$O$5))</f>
        <v>0</v>
      </c>
    </row>
    <row r="52" ht="25.5">
      <c r="A52" s="1" t="s">
        <v>72</v>
      </c>
      <c r="E52" s="27" t="s">
        <v>614</v>
      </c>
    </row>
    <row r="53">
      <c r="A53" s="1" t="s">
        <v>73</v>
      </c>
    </row>
    <row r="54">
      <c r="A54" s="1" t="s">
        <v>74</v>
      </c>
      <c r="E54" s="27" t="s">
        <v>69</v>
      </c>
    </row>
    <row r="55" ht="25.5">
      <c r="A55" s="1" t="s">
        <v>67</v>
      </c>
      <c r="B55" s="1">
        <v>3</v>
      </c>
      <c r="C55" s="26" t="s">
        <v>615</v>
      </c>
      <c r="D55" t="s">
        <v>69</v>
      </c>
      <c r="E55" s="27" t="s">
        <v>616</v>
      </c>
      <c r="F55" s="28" t="s">
        <v>552</v>
      </c>
      <c r="G55" s="29">
        <v>10</v>
      </c>
      <c r="H55" s="28">
        <v>0</v>
      </c>
      <c r="I55" s="30">
        <f>ROUND(G55*H55,P4)</f>
        <v>0</v>
      </c>
      <c r="L55" s="31">
        <v>0</v>
      </c>
      <c r="M55" s="24">
        <f>ROUND(G55*L55,P4)</f>
        <v>0</v>
      </c>
      <c r="N55" s="25" t="s">
        <v>354</v>
      </c>
      <c r="O55" s="32">
        <f>M55*AA55</f>
        <v>0</v>
      </c>
      <c r="P55" s="1">
        <v>3</v>
      </c>
      <c r="AA55" s="1">
        <f>IF(P55=1,$O$3,IF(P55=2,$O$4,$O$5))</f>
        <v>0</v>
      </c>
    </row>
    <row r="56" ht="25.5">
      <c r="A56" s="1" t="s">
        <v>72</v>
      </c>
      <c r="E56" s="27" t="s">
        <v>617</v>
      </c>
    </row>
    <row r="57">
      <c r="A57" s="1" t="s">
        <v>73</v>
      </c>
    </row>
    <row r="58">
      <c r="A58" s="1" t="s">
        <v>74</v>
      </c>
      <c r="E58" s="27" t="s">
        <v>69</v>
      </c>
    </row>
    <row r="59">
      <c r="A59" s="1" t="s">
        <v>67</v>
      </c>
      <c r="B59" s="1">
        <v>4</v>
      </c>
      <c r="C59" s="26" t="s">
        <v>618</v>
      </c>
      <c r="D59" t="s">
        <v>69</v>
      </c>
      <c r="E59" s="27" t="s">
        <v>619</v>
      </c>
      <c r="F59" s="28" t="s">
        <v>510</v>
      </c>
      <c r="G59" s="29">
        <v>330</v>
      </c>
      <c r="H59" s="28">
        <v>0</v>
      </c>
      <c r="I59" s="30">
        <f>ROUND(G59*H59,P4)</f>
        <v>0</v>
      </c>
      <c r="L59" s="31">
        <v>0</v>
      </c>
      <c r="M59" s="24">
        <f>ROUND(G59*L59,P4)</f>
        <v>0</v>
      </c>
      <c r="N59" s="25" t="s">
        <v>69</v>
      </c>
      <c r="O59" s="32">
        <f>M59*AA59</f>
        <v>0</v>
      </c>
      <c r="P59" s="1">
        <v>3</v>
      </c>
      <c r="AA59" s="1">
        <f>IF(P59=1,$O$3,IF(P59=2,$O$4,$O$5))</f>
        <v>0</v>
      </c>
    </row>
    <row r="60">
      <c r="A60" s="1" t="s">
        <v>72</v>
      </c>
      <c r="E60" s="27" t="s">
        <v>619</v>
      </c>
    </row>
    <row r="61">
      <c r="A61" s="1" t="s">
        <v>73</v>
      </c>
    </row>
    <row r="62">
      <c r="A62" s="1" t="s">
        <v>74</v>
      </c>
      <c r="E62" s="27" t="s">
        <v>69</v>
      </c>
    </row>
    <row r="63">
      <c r="A63" s="1" t="s">
        <v>67</v>
      </c>
      <c r="B63" s="1">
        <v>5</v>
      </c>
      <c r="C63" s="26" t="s">
        <v>620</v>
      </c>
      <c r="D63" t="s">
        <v>69</v>
      </c>
      <c r="E63" s="27" t="s">
        <v>621</v>
      </c>
      <c r="F63" s="28" t="s">
        <v>622</v>
      </c>
      <c r="G63" s="29">
        <v>85</v>
      </c>
      <c r="H63" s="28">
        <v>0</v>
      </c>
      <c r="I63" s="30">
        <f>ROUND(G63*H63,P4)</f>
        <v>0</v>
      </c>
      <c r="L63" s="31">
        <v>0</v>
      </c>
      <c r="M63" s="24">
        <f>ROUND(G63*L63,P4)</f>
        <v>0</v>
      </c>
      <c r="N63" s="25" t="s">
        <v>69</v>
      </c>
      <c r="O63" s="32">
        <f>M63*AA63</f>
        <v>0</v>
      </c>
      <c r="P63" s="1">
        <v>3</v>
      </c>
      <c r="AA63" s="1">
        <f>IF(P63=1,$O$3,IF(P63=2,$O$4,$O$5))</f>
        <v>0</v>
      </c>
    </row>
    <row r="64">
      <c r="A64" s="1" t="s">
        <v>72</v>
      </c>
      <c r="E64" s="27" t="s">
        <v>623</v>
      </c>
    </row>
    <row r="65">
      <c r="A65" s="1" t="s">
        <v>73</v>
      </c>
    </row>
    <row r="66">
      <c r="A66" s="1" t="s">
        <v>74</v>
      </c>
      <c r="E66" s="27" t="s">
        <v>69</v>
      </c>
    </row>
    <row r="67">
      <c r="A67" s="1" t="s">
        <v>67</v>
      </c>
      <c r="B67" s="1">
        <v>6</v>
      </c>
      <c r="C67" s="26" t="s">
        <v>624</v>
      </c>
      <c r="D67" t="s">
        <v>69</v>
      </c>
      <c r="E67" s="27" t="s">
        <v>625</v>
      </c>
      <c r="F67" s="28" t="s">
        <v>622</v>
      </c>
      <c r="G67" s="29">
        <v>12</v>
      </c>
      <c r="H67" s="28">
        <v>0</v>
      </c>
      <c r="I67" s="30">
        <f>ROUND(G67*H67,P4)</f>
        <v>0</v>
      </c>
      <c r="L67" s="31">
        <v>0</v>
      </c>
      <c r="M67" s="24">
        <f>ROUND(G67*L67,P4)</f>
        <v>0</v>
      </c>
      <c r="N67" s="25" t="s">
        <v>69</v>
      </c>
      <c r="O67" s="32">
        <f>M67*AA67</f>
        <v>0</v>
      </c>
      <c r="P67" s="1">
        <v>3</v>
      </c>
      <c r="AA67" s="1">
        <f>IF(P67=1,$O$3,IF(P67=2,$O$4,$O$5))</f>
        <v>0</v>
      </c>
    </row>
    <row r="68">
      <c r="A68" s="1" t="s">
        <v>72</v>
      </c>
      <c r="E68" s="27" t="s">
        <v>625</v>
      </c>
    </row>
    <row r="69">
      <c r="A69" s="1" t="s">
        <v>73</v>
      </c>
    </row>
    <row r="70">
      <c r="A70" s="1" t="s">
        <v>74</v>
      </c>
      <c r="E70" s="27" t="s">
        <v>69</v>
      </c>
    </row>
    <row r="71">
      <c r="A71" s="1" t="s">
        <v>67</v>
      </c>
      <c r="B71" s="1">
        <v>7</v>
      </c>
      <c r="C71" s="26" t="s">
        <v>626</v>
      </c>
      <c r="D71" t="s">
        <v>69</v>
      </c>
      <c r="E71" s="27" t="s">
        <v>627</v>
      </c>
      <c r="F71" s="28" t="s">
        <v>510</v>
      </c>
      <c r="G71" s="29">
        <v>2.1299999999999999</v>
      </c>
      <c r="H71" s="28">
        <v>0.001</v>
      </c>
      <c r="I71" s="30">
        <f>ROUND(G71*H71,P4)</f>
        <v>0</v>
      </c>
      <c r="L71" s="31">
        <v>0</v>
      </c>
      <c r="M71" s="24">
        <f>ROUND(G71*L71,P4)</f>
        <v>0</v>
      </c>
      <c r="N71" s="25" t="s">
        <v>354</v>
      </c>
      <c r="O71" s="32">
        <f>M71*AA71</f>
        <v>0</v>
      </c>
      <c r="P71" s="1">
        <v>3</v>
      </c>
      <c r="AA71" s="1">
        <f>IF(P71=1,$O$3,IF(P71=2,$O$4,$O$5))</f>
        <v>0</v>
      </c>
    </row>
    <row r="72">
      <c r="A72" s="1" t="s">
        <v>72</v>
      </c>
      <c r="E72" s="27" t="s">
        <v>627</v>
      </c>
    </row>
    <row r="73">
      <c r="A73" s="1" t="s">
        <v>73</v>
      </c>
    </row>
    <row r="74">
      <c r="A74" s="1" t="s">
        <v>74</v>
      </c>
      <c r="E74" s="27" t="s">
        <v>69</v>
      </c>
    </row>
    <row r="75">
      <c r="A75" s="1" t="s">
        <v>67</v>
      </c>
      <c r="B75" s="1">
        <v>8</v>
      </c>
      <c r="C75" s="26" t="s">
        <v>628</v>
      </c>
      <c r="D75" t="s">
        <v>69</v>
      </c>
      <c r="E75" s="27" t="s">
        <v>629</v>
      </c>
      <c r="F75" s="28" t="s">
        <v>510</v>
      </c>
      <c r="G75" s="29">
        <v>2.1299999999999999</v>
      </c>
      <c r="H75" s="28">
        <v>0.001</v>
      </c>
      <c r="I75" s="30">
        <f>ROUND(G75*H75,P4)</f>
        <v>0</v>
      </c>
      <c r="L75" s="31">
        <v>0</v>
      </c>
      <c r="M75" s="24">
        <f>ROUND(G75*L75,P4)</f>
        <v>0</v>
      </c>
      <c r="N75" s="25" t="s">
        <v>354</v>
      </c>
      <c r="O75" s="32">
        <f>M75*AA75</f>
        <v>0</v>
      </c>
      <c r="P75" s="1">
        <v>3</v>
      </c>
      <c r="AA75" s="1">
        <f>IF(P75=1,$O$3,IF(P75=2,$O$4,$O$5))</f>
        <v>0</v>
      </c>
    </row>
    <row r="76">
      <c r="A76" s="1" t="s">
        <v>72</v>
      </c>
      <c r="E76" s="27" t="s">
        <v>630</v>
      </c>
    </row>
    <row r="77">
      <c r="A77" s="1" t="s">
        <v>73</v>
      </c>
    </row>
    <row r="78">
      <c r="A78" s="1" t="s">
        <v>74</v>
      </c>
      <c r="E78" s="27" t="s">
        <v>69</v>
      </c>
    </row>
    <row r="79">
      <c r="A79" s="1" t="s">
        <v>67</v>
      </c>
      <c r="B79" s="1">
        <v>9</v>
      </c>
      <c r="C79" s="26" t="s">
        <v>631</v>
      </c>
      <c r="D79" t="s">
        <v>69</v>
      </c>
      <c r="E79" s="27" t="s">
        <v>632</v>
      </c>
      <c r="F79" s="28" t="s">
        <v>129</v>
      </c>
      <c r="G79" s="29">
        <v>1</v>
      </c>
      <c r="H79" s="28">
        <v>0</v>
      </c>
      <c r="I79" s="30">
        <f>ROUND(G79*H79,P4)</f>
        <v>0</v>
      </c>
      <c r="L79" s="31">
        <v>0</v>
      </c>
      <c r="M79" s="24">
        <f>ROUND(G79*L79,P4)</f>
        <v>0</v>
      </c>
      <c r="N79" s="25" t="s">
        <v>69</v>
      </c>
      <c r="O79" s="32">
        <f>M79*AA79</f>
        <v>0</v>
      </c>
      <c r="P79" s="1">
        <v>3</v>
      </c>
      <c r="AA79" s="1">
        <f>IF(P79=1,$O$3,IF(P79=2,$O$4,$O$5))</f>
        <v>0</v>
      </c>
    </row>
    <row r="80">
      <c r="A80" s="1" t="s">
        <v>72</v>
      </c>
      <c r="E80" s="27" t="s">
        <v>633</v>
      </c>
    </row>
    <row r="81">
      <c r="A81" s="1" t="s">
        <v>73</v>
      </c>
    </row>
    <row r="82">
      <c r="A82" s="1" t="s">
        <v>74</v>
      </c>
      <c r="E82" s="27" t="s">
        <v>69</v>
      </c>
    </row>
    <row r="83">
      <c r="A83" s="1" t="s">
        <v>64</v>
      </c>
      <c r="C83" s="22" t="s">
        <v>634</v>
      </c>
      <c r="E83" s="23" t="s">
        <v>635</v>
      </c>
      <c r="L83" s="24">
        <f>SUMIFS(L84:L123,A84:A123,"P")</f>
        <v>0</v>
      </c>
      <c r="M83" s="24">
        <f>SUMIFS(M84:M123,A84:A123,"P")</f>
        <v>0</v>
      </c>
      <c r="N83" s="25"/>
    </row>
    <row r="84">
      <c r="A84" s="1" t="s">
        <v>67</v>
      </c>
      <c r="B84" s="1">
        <v>10</v>
      </c>
      <c r="C84" s="26" t="s">
        <v>609</v>
      </c>
      <c r="D84" t="s">
        <v>69</v>
      </c>
      <c r="E84" s="27" t="s">
        <v>610</v>
      </c>
      <c r="F84" s="28" t="s">
        <v>510</v>
      </c>
      <c r="G84" s="29">
        <v>1700</v>
      </c>
      <c r="H84" s="28">
        <v>0</v>
      </c>
      <c r="I84" s="30">
        <f>ROUND(G84*H84,P4)</f>
        <v>0</v>
      </c>
      <c r="L84" s="31">
        <v>0</v>
      </c>
      <c r="M84" s="24">
        <f>ROUND(G84*L84,P4)</f>
        <v>0</v>
      </c>
      <c r="N84" s="25" t="s">
        <v>354</v>
      </c>
      <c r="O84" s="32">
        <f>M84*AA84</f>
        <v>0</v>
      </c>
      <c r="P84" s="1">
        <v>3</v>
      </c>
      <c r="AA84" s="1">
        <f>IF(P84=1,$O$3,IF(P84=2,$O$4,$O$5))</f>
        <v>0</v>
      </c>
    </row>
    <row r="85" ht="25.5">
      <c r="A85" s="1" t="s">
        <v>72</v>
      </c>
      <c r="E85" s="27" t="s">
        <v>611</v>
      </c>
    </row>
    <row r="86">
      <c r="A86" s="1" t="s">
        <v>73</v>
      </c>
    </row>
    <row r="87">
      <c r="A87" s="1" t="s">
        <v>74</v>
      </c>
      <c r="E87" s="27" t="s">
        <v>69</v>
      </c>
    </row>
    <row r="88" ht="25.5">
      <c r="A88" s="1" t="s">
        <v>67</v>
      </c>
      <c r="B88" s="1">
        <v>11</v>
      </c>
      <c r="C88" s="26" t="s">
        <v>612</v>
      </c>
      <c r="D88" t="s">
        <v>69</v>
      </c>
      <c r="E88" s="27" t="s">
        <v>613</v>
      </c>
      <c r="F88" s="28" t="s">
        <v>552</v>
      </c>
      <c r="G88" s="29">
        <v>50</v>
      </c>
      <c r="H88" s="28">
        <v>0</v>
      </c>
      <c r="I88" s="30">
        <f>ROUND(G88*H88,P4)</f>
        <v>0</v>
      </c>
      <c r="L88" s="31">
        <v>0</v>
      </c>
      <c r="M88" s="24">
        <f>ROUND(G88*L88,P4)</f>
        <v>0</v>
      </c>
      <c r="N88" s="25" t="s">
        <v>354</v>
      </c>
      <c r="O88" s="32">
        <f>M88*AA88</f>
        <v>0</v>
      </c>
      <c r="P88" s="1">
        <v>3</v>
      </c>
      <c r="AA88" s="1">
        <f>IF(P88=1,$O$3,IF(P88=2,$O$4,$O$5))</f>
        <v>0</v>
      </c>
    </row>
    <row r="89" ht="25.5">
      <c r="A89" s="1" t="s">
        <v>72</v>
      </c>
      <c r="E89" s="27" t="s">
        <v>614</v>
      </c>
    </row>
    <row r="90">
      <c r="A90" s="1" t="s">
        <v>73</v>
      </c>
    </row>
    <row r="91">
      <c r="A91" s="1" t="s">
        <v>74</v>
      </c>
      <c r="E91" s="27" t="s">
        <v>69</v>
      </c>
    </row>
    <row r="92" ht="25.5">
      <c r="A92" s="1" t="s">
        <v>67</v>
      </c>
      <c r="B92" s="1">
        <v>12</v>
      </c>
      <c r="C92" s="26" t="s">
        <v>615</v>
      </c>
      <c r="D92" t="s">
        <v>69</v>
      </c>
      <c r="E92" s="27" t="s">
        <v>616</v>
      </c>
      <c r="F92" s="28" t="s">
        <v>552</v>
      </c>
      <c r="G92" s="29">
        <v>50</v>
      </c>
      <c r="H92" s="28">
        <v>0</v>
      </c>
      <c r="I92" s="30">
        <f>ROUND(G92*H92,P4)</f>
        <v>0</v>
      </c>
      <c r="L92" s="31">
        <v>0</v>
      </c>
      <c r="M92" s="24">
        <f>ROUND(G92*L92,P4)</f>
        <v>0</v>
      </c>
      <c r="N92" s="25" t="s">
        <v>354</v>
      </c>
      <c r="O92" s="32">
        <f>M92*AA92</f>
        <v>0</v>
      </c>
      <c r="P92" s="1">
        <v>3</v>
      </c>
      <c r="AA92" s="1">
        <f>IF(P92=1,$O$3,IF(P92=2,$O$4,$O$5))</f>
        <v>0</v>
      </c>
    </row>
    <row r="93" ht="25.5">
      <c r="A93" s="1" t="s">
        <v>72</v>
      </c>
      <c r="E93" s="27" t="s">
        <v>617</v>
      </c>
    </row>
    <row r="94">
      <c r="A94" s="1" t="s">
        <v>73</v>
      </c>
    </row>
    <row r="95">
      <c r="A95" s="1" t="s">
        <v>74</v>
      </c>
      <c r="E95" s="27" t="s">
        <v>69</v>
      </c>
    </row>
    <row r="96">
      <c r="A96" s="1" t="s">
        <v>67</v>
      </c>
      <c r="B96" s="1">
        <v>13</v>
      </c>
      <c r="C96" s="26" t="s">
        <v>636</v>
      </c>
      <c r="D96" t="s">
        <v>69</v>
      </c>
      <c r="E96" s="27" t="s">
        <v>637</v>
      </c>
      <c r="F96" s="28" t="s">
        <v>510</v>
      </c>
      <c r="G96" s="29">
        <v>1395</v>
      </c>
      <c r="H96" s="28">
        <v>0</v>
      </c>
      <c r="I96" s="30">
        <f>ROUND(G96*H96,P4)</f>
        <v>0</v>
      </c>
      <c r="L96" s="31">
        <v>0</v>
      </c>
      <c r="M96" s="24">
        <f>ROUND(G96*L96,P4)</f>
        <v>0</v>
      </c>
      <c r="N96" s="25" t="s">
        <v>69</v>
      </c>
      <c r="O96" s="32">
        <f>M96*AA96</f>
        <v>0</v>
      </c>
      <c r="P96" s="1">
        <v>3</v>
      </c>
      <c r="AA96" s="1">
        <f>IF(P96=1,$O$3,IF(P96=2,$O$4,$O$5))</f>
        <v>0</v>
      </c>
    </row>
    <row r="97">
      <c r="A97" s="1" t="s">
        <v>72</v>
      </c>
      <c r="E97" s="27" t="s">
        <v>637</v>
      </c>
    </row>
    <row r="98">
      <c r="A98" s="1" t="s">
        <v>73</v>
      </c>
    </row>
    <row r="99">
      <c r="A99" s="1" t="s">
        <v>74</v>
      </c>
      <c r="E99" s="27" t="s">
        <v>69</v>
      </c>
    </row>
    <row r="100">
      <c r="A100" s="1" t="s">
        <v>67</v>
      </c>
      <c r="B100" s="1">
        <v>14</v>
      </c>
      <c r="C100" s="26" t="s">
        <v>638</v>
      </c>
      <c r="D100" t="s">
        <v>69</v>
      </c>
      <c r="E100" s="27" t="s">
        <v>639</v>
      </c>
      <c r="F100" s="28" t="s">
        <v>510</v>
      </c>
      <c r="G100" s="29">
        <v>305</v>
      </c>
      <c r="H100" s="28">
        <v>0</v>
      </c>
      <c r="I100" s="30">
        <f>ROUND(G100*H100,P4)</f>
        <v>0</v>
      </c>
      <c r="L100" s="31">
        <v>0</v>
      </c>
      <c r="M100" s="24">
        <f>ROUND(G100*L100,P4)</f>
        <v>0</v>
      </c>
      <c r="N100" s="25" t="s">
        <v>69</v>
      </c>
      <c r="O100" s="32">
        <f>M100*AA100</f>
        <v>0</v>
      </c>
      <c r="P100" s="1">
        <v>3</v>
      </c>
      <c r="AA100" s="1">
        <f>IF(P100=1,$O$3,IF(P100=2,$O$4,$O$5))</f>
        <v>0</v>
      </c>
    </row>
    <row r="101">
      <c r="A101" s="1" t="s">
        <v>72</v>
      </c>
      <c r="E101" s="27" t="s">
        <v>637</v>
      </c>
    </row>
    <row r="102">
      <c r="A102" s="1" t="s">
        <v>73</v>
      </c>
    </row>
    <row r="103">
      <c r="A103" s="1" t="s">
        <v>74</v>
      </c>
      <c r="E103" s="27" t="s">
        <v>69</v>
      </c>
    </row>
    <row r="104">
      <c r="A104" s="1" t="s">
        <v>67</v>
      </c>
      <c r="B104" s="1">
        <v>15</v>
      </c>
      <c r="C104" s="26" t="s">
        <v>640</v>
      </c>
      <c r="D104" t="s">
        <v>69</v>
      </c>
      <c r="E104" s="27" t="s">
        <v>621</v>
      </c>
      <c r="F104" s="28" t="s">
        <v>622</v>
      </c>
      <c r="G104" s="29">
        <v>250</v>
      </c>
      <c r="H104" s="28">
        <v>0</v>
      </c>
      <c r="I104" s="30">
        <f>ROUND(G104*H104,P4)</f>
        <v>0</v>
      </c>
      <c r="L104" s="31">
        <v>0</v>
      </c>
      <c r="M104" s="24">
        <f>ROUND(G104*L104,P4)</f>
        <v>0</v>
      </c>
      <c r="N104" s="25" t="s">
        <v>69</v>
      </c>
      <c r="O104" s="32">
        <f>M104*AA104</f>
        <v>0</v>
      </c>
      <c r="P104" s="1">
        <v>3</v>
      </c>
      <c r="AA104" s="1">
        <f>IF(P104=1,$O$3,IF(P104=2,$O$4,$O$5))</f>
        <v>0</v>
      </c>
    </row>
    <row r="105">
      <c r="A105" s="1" t="s">
        <v>72</v>
      </c>
      <c r="E105" s="27" t="s">
        <v>623</v>
      </c>
    </row>
    <row r="106">
      <c r="A106" s="1" t="s">
        <v>73</v>
      </c>
    </row>
    <row r="107">
      <c r="A107" s="1" t="s">
        <v>74</v>
      </c>
      <c r="E107" s="27" t="s">
        <v>69</v>
      </c>
    </row>
    <row r="108">
      <c r="A108" s="1" t="s">
        <v>67</v>
      </c>
      <c r="B108" s="1">
        <v>16</v>
      </c>
      <c r="C108" s="26" t="s">
        <v>641</v>
      </c>
      <c r="D108" t="s">
        <v>69</v>
      </c>
      <c r="E108" s="27" t="s">
        <v>625</v>
      </c>
      <c r="F108" s="28" t="s">
        <v>622</v>
      </c>
      <c r="G108" s="29">
        <v>45</v>
      </c>
      <c r="H108" s="28">
        <v>0</v>
      </c>
      <c r="I108" s="30">
        <f>ROUND(G108*H108,P4)</f>
        <v>0</v>
      </c>
      <c r="L108" s="31">
        <v>0</v>
      </c>
      <c r="M108" s="24">
        <f>ROUND(G108*L108,P4)</f>
        <v>0</v>
      </c>
      <c r="N108" s="25" t="s">
        <v>69</v>
      </c>
      <c r="O108" s="32">
        <f>M108*AA108</f>
        <v>0</v>
      </c>
      <c r="P108" s="1">
        <v>3</v>
      </c>
      <c r="AA108" s="1">
        <f>IF(P108=1,$O$3,IF(P108=2,$O$4,$O$5))</f>
        <v>0</v>
      </c>
    </row>
    <row r="109">
      <c r="A109" s="1" t="s">
        <v>72</v>
      </c>
      <c r="E109" s="27" t="s">
        <v>625</v>
      </c>
    </row>
    <row r="110">
      <c r="A110" s="1" t="s">
        <v>73</v>
      </c>
    </row>
    <row r="111">
      <c r="A111" s="1" t="s">
        <v>74</v>
      </c>
      <c r="E111" s="27" t="s">
        <v>69</v>
      </c>
    </row>
    <row r="112">
      <c r="A112" s="1" t="s">
        <v>67</v>
      </c>
      <c r="B112" s="1">
        <v>17</v>
      </c>
      <c r="C112" s="26" t="s">
        <v>626</v>
      </c>
      <c r="D112" t="s">
        <v>69</v>
      </c>
      <c r="E112" s="27" t="s">
        <v>627</v>
      </c>
      <c r="F112" s="28" t="s">
        <v>510</v>
      </c>
      <c r="G112" s="29">
        <v>10.65</v>
      </c>
      <c r="H112" s="28">
        <v>0.001</v>
      </c>
      <c r="I112" s="30">
        <f>ROUND(G112*H112,P4)</f>
        <v>0</v>
      </c>
      <c r="L112" s="31">
        <v>0</v>
      </c>
      <c r="M112" s="24">
        <f>ROUND(G112*L112,P4)</f>
        <v>0</v>
      </c>
      <c r="N112" s="25" t="s">
        <v>354</v>
      </c>
      <c r="O112" s="32">
        <f>M112*AA112</f>
        <v>0</v>
      </c>
      <c r="P112" s="1">
        <v>3</v>
      </c>
      <c r="AA112" s="1">
        <f>IF(P112=1,$O$3,IF(P112=2,$O$4,$O$5))</f>
        <v>0</v>
      </c>
    </row>
    <row r="113">
      <c r="A113" s="1" t="s">
        <v>72</v>
      </c>
      <c r="E113" s="27" t="s">
        <v>627</v>
      </c>
    </row>
    <row r="114">
      <c r="A114" s="1" t="s">
        <v>73</v>
      </c>
    </row>
    <row r="115">
      <c r="A115" s="1" t="s">
        <v>74</v>
      </c>
      <c r="E115" s="27" t="s">
        <v>69</v>
      </c>
    </row>
    <row r="116">
      <c r="A116" s="1" t="s">
        <v>67</v>
      </c>
      <c r="B116" s="1">
        <v>18</v>
      </c>
      <c r="C116" s="26" t="s">
        <v>628</v>
      </c>
      <c r="D116" t="s">
        <v>69</v>
      </c>
      <c r="E116" s="27" t="s">
        <v>629</v>
      </c>
      <c r="F116" s="28" t="s">
        <v>510</v>
      </c>
      <c r="G116" s="29">
        <v>10.5</v>
      </c>
      <c r="H116" s="28">
        <v>0.001</v>
      </c>
      <c r="I116" s="30">
        <f>ROUND(G116*H116,P4)</f>
        <v>0</v>
      </c>
      <c r="L116" s="31">
        <v>0</v>
      </c>
      <c r="M116" s="24">
        <f>ROUND(G116*L116,P4)</f>
        <v>0</v>
      </c>
      <c r="N116" s="25" t="s">
        <v>354</v>
      </c>
      <c r="O116" s="32">
        <f>M116*AA116</f>
        <v>0</v>
      </c>
      <c r="P116" s="1">
        <v>3</v>
      </c>
      <c r="AA116" s="1">
        <f>IF(P116=1,$O$3,IF(P116=2,$O$4,$O$5))</f>
        <v>0</v>
      </c>
    </row>
    <row r="117">
      <c r="A117" s="1" t="s">
        <v>72</v>
      </c>
      <c r="E117" s="27" t="s">
        <v>630</v>
      </c>
    </row>
    <row r="118">
      <c r="A118" s="1" t="s">
        <v>73</v>
      </c>
    </row>
    <row r="119">
      <c r="A119" s="1" t="s">
        <v>74</v>
      </c>
      <c r="E119" s="27" t="s">
        <v>69</v>
      </c>
    </row>
    <row r="120">
      <c r="A120" s="1" t="s">
        <v>67</v>
      </c>
      <c r="B120" s="1">
        <v>19</v>
      </c>
      <c r="C120" s="26" t="s">
        <v>642</v>
      </c>
      <c r="D120" t="s">
        <v>69</v>
      </c>
      <c r="E120" s="27" t="s">
        <v>632</v>
      </c>
      <c r="F120" s="28" t="s">
        <v>129</v>
      </c>
      <c r="G120" s="29">
        <v>1</v>
      </c>
      <c r="H120" s="28">
        <v>0</v>
      </c>
      <c r="I120" s="30">
        <f>ROUND(G120*H120,P4)</f>
        <v>0</v>
      </c>
      <c r="L120" s="31">
        <v>0</v>
      </c>
      <c r="M120" s="24">
        <f>ROUND(G120*L120,P4)</f>
        <v>0</v>
      </c>
      <c r="N120" s="25" t="s">
        <v>69</v>
      </c>
      <c r="O120" s="32">
        <f>M120*AA120</f>
        <v>0</v>
      </c>
      <c r="P120" s="1">
        <v>3</v>
      </c>
      <c r="AA120" s="1">
        <f>IF(P120=1,$O$3,IF(P120=2,$O$4,$O$5))</f>
        <v>0</v>
      </c>
    </row>
    <row r="121">
      <c r="A121" s="1" t="s">
        <v>72</v>
      </c>
      <c r="E121" s="27" t="s">
        <v>632</v>
      </c>
    </row>
    <row r="122">
      <c r="A122" s="1" t="s">
        <v>73</v>
      </c>
    </row>
    <row r="123">
      <c r="A123" s="1" t="s">
        <v>74</v>
      </c>
      <c r="E123" s="27" t="s">
        <v>69</v>
      </c>
    </row>
    <row r="124">
      <c r="A124" s="1" t="s">
        <v>64</v>
      </c>
      <c r="C124" s="22" t="s">
        <v>643</v>
      </c>
      <c r="E124" s="23" t="s">
        <v>644</v>
      </c>
      <c r="L124" s="24">
        <f>SUMIFS(L125:L140,A125:A140,"P")</f>
        <v>0</v>
      </c>
      <c r="M124" s="24">
        <f>SUMIFS(M125:M140,A125:A140,"P")</f>
        <v>0</v>
      </c>
      <c r="N124" s="25"/>
    </row>
    <row r="125" ht="25.5">
      <c r="A125" s="1" t="s">
        <v>67</v>
      </c>
      <c r="B125" s="1">
        <v>20</v>
      </c>
      <c r="C125" s="26" t="s">
        <v>645</v>
      </c>
      <c r="D125" t="s">
        <v>69</v>
      </c>
      <c r="E125" s="27" t="s">
        <v>646</v>
      </c>
      <c r="F125" s="28" t="s">
        <v>65</v>
      </c>
      <c r="G125" s="29">
        <v>144</v>
      </c>
      <c r="H125" s="28">
        <v>8.0000000000000007E-05</v>
      </c>
      <c r="I125" s="30">
        <f>ROUND(G125*H125,P4)</f>
        <v>0</v>
      </c>
      <c r="L125" s="31">
        <v>0</v>
      </c>
      <c r="M125" s="24">
        <f>ROUND(G125*L125,P4)</f>
        <v>0</v>
      </c>
      <c r="N125" s="25" t="s">
        <v>354</v>
      </c>
      <c r="O125" s="32">
        <f>M125*AA125</f>
        <v>0</v>
      </c>
      <c r="P125" s="1">
        <v>3</v>
      </c>
      <c r="AA125" s="1">
        <f>IF(P125=1,$O$3,IF(P125=2,$O$4,$O$5))</f>
        <v>0</v>
      </c>
    </row>
    <row r="126" ht="25.5">
      <c r="A126" s="1" t="s">
        <v>72</v>
      </c>
      <c r="E126" s="27" t="s">
        <v>647</v>
      </c>
    </row>
    <row r="127">
      <c r="A127" s="1" t="s">
        <v>73</v>
      </c>
    </row>
    <row r="128">
      <c r="A128" s="1" t="s">
        <v>74</v>
      </c>
      <c r="E128" s="27" t="s">
        <v>69</v>
      </c>
    </row>
    <row r="129">
      <c r="A129" s="1" t="s">
        <v>67</v>
      </c>
      <c r="B129" s="1">
        <v>21</v>
      </c>
      <c r="C129" s="26" t="s">
        <v>648</v>
      </c>
      <c r="D129" t="s">
        <v>69</v>
      </c>
      <c r="E129" s="27" t="s">
        <v>649</v>
      </c>
      <c r="F129" s="28" t="s">
        <v>650</v>
      </c>
      <c r="G129" s="29">
        <v>2.2999999999999998</v>
      </c>
      <c r="H129" s="28">
        <v>0</v>
      </c>
      <c r="I129" s="30">
        <f>ROUND(G129*H129,P4)</f>
        <v>0</v>
      </c>
      <c r="L129" s="31">
        <v>0</v>
      </c>
      <c r="M129" s="24">
        <f>ROUND(G129*L129,P4)</f>
        <v>0</v>
      </c>
      <c r="N129" s="25" t="s">
        <v>69</v>
      </c>
      <c r="O129" s="32">
        <f>M129*AA129</f>
        <v>0</v>
      </c>
      <c r="P129" s="1">
        <v>3</v>
      </c>
      <c r="AA129" s="1">
        <f>IF(P129=1,$O$3,IF(P129=2,$O$4,$O$5))</f>
        <v>0</v>
      </c>
    </row>
    <row r="130">
      <c r="A130" s="1" t="s">
        <v>72</v>
      </c>
      <c r="E130" s="27" t="s">
        <v>649</v>
      </c>
    </row>
    <row r="131">
      <c r="A131" s="1" t="s">
        <v>73</v>
      </c>
    </row>
    <row r="132">
      <c r="A132" s="1" t="s">
        <v>74</v>
      </c>
      <c r="E132" s="27" t="s">
        <v>69</v>
      </c>
    </row>
    <row r="133">
      <c r="A133" s="1" t="s">
        <v>67</v>
      </c>
      <c r="B133" s="1">
        <v>22</v>
      </c>
      <c r="C133" s="26" t="s">
        <v>651</v>
      </c>
      <c r="D133" t="s">
        <v>69</v>
      </c>
      <c r="E133" s="27" t="s">
        <v>621</v>
      </c>
      <c r="F133" s="28" t="s">
        <v>622</v>
      </c>
      <c r="G133" s="29">
        <v>40</v>
      </c>
      <c r="H133" s="28">
        <v>0</v>
      </c>
      <c r="I133" s="30">
        <f>ROUND(G133*H133,P4)</f>
        <v>0</v>
      </c>
      <c r="L133" s="31">
        <v>0</v>
      </c>
      <c r="M133" s="24">
        <f>ROUND(G133*L133,P4)</f>
        <v>0</v>
      </c>
      <c r="N133" s="25" t="s">
        <v>69</v>
      </c>
      <c r="O133" s="32">
        <f>M133*AA133</f>
        <v>0</v>
      </c>
      <c r="P133" s="1">
        <v>3</v>
      </c>
      <c r="AA133" s="1">
        <f>IF(P133=1,$O$3,IF(P133=2,$O$4,$O$5))</f>
        <v>0</v>
      </c>
    </row>
    <row r="134">
      <c r="A134" s="1" t="s">
        <v>72</v>
      </c>
      <c r="E134" s="27" t="s">
        <v>621</v>
      </c>
    </row>
    <row r="135">
      <c r="A135" s="1" t="s">
        <v>73</v>
      </c>
    </row>
    <row r="136">
      <c r="A136" s="1" t="s">
        <v>74</v>
      </c>
      <c r="E136" s="27" t="s">
        <v>69</v>
      </c>
    </row>
    <row r="137">
      <c r="A137" s="1" t="s">
        <v>67</v>
      </c>
      <c r="B137" s="1">
        <v>23</v>
      </c>
      <c r="C137" s="26" t="s">
        <v>652</v>
      </c>
      <c r="D137" t="s">
        <v>69</v>
      </c>
      <c r="E137" s="27" t="s">
        <v>653</v>
      </c>
      <c r="F137" s="28" t="s">
        <v>129</v>
      </c>
      <c r="G137" s="29">
        <v>1</v>
      </c>
      <c r="H137" s="28">
        <v>0</v>
      </c>
      <c r="I137" s="30">
        <f>ROUND(G137*H137,P4)</f>
        <v>0</v>
      </c>
      <c r="L137" s="31">
        <v>0</v>
      </c>
      <c r="M137" s="24">
        <f>ROUND(G137*L137,P4)</f>
        <v>0</v>
      </c>
      <c r="N137" s="25" t="s">
        <v>69</v>
      </c>
      <c r="O137" s="32">
        <f>M137*AA137</f>
        <v>0</v>
      </c>
      <c r="P137" s="1">
        <v>3</v>
      </c>
      <c r="AA137" s="1">
        <f>IF(P137=1,$O$3,IF(P137=2,$O$4,$O$5))</f>
        <v>0</v>
      </c>
    </row>
    <row r="138">
      <c r="A138" s="1" t="s">
        <v>72</v>
      </c>
      <c r="E138" s="27" t="s">
        <v>653</v>
      </c>
    </row>
    <row r="139">
      <c r="A139" s="1" t="s">
        <v>73</v>
      </c>
    </row>
    <row r="140">
      <c r="A140" s="1" t="s">
        <v>74</v>
      </c>
      <c r="E140" s="27" t="s">
        <v>69</v>
      </c>
    </row>
    <row r="141">
      <c r="A141" s="1" t="s">
        <v>64</v>
      </c>
      <c r="C141" s="22" t="s">
        <v>654</v>
      </c>
      <c r="E141" s="23" t="s">
        <v>655</v>
      </c>
      <c r="L141" s="24">
        <f>SUMIFS(L142:L145,A142:A145,"P")</f>
        <v>0</v>
      </c>
      <c r="M141" s="24">
        <f>SUMIFS(M142:M145,A142:A145,"P")</f>
        <v>0</v>
      </c>
      <c r="N141" s="25"/>
    </row>
    <row r="142">
      <c r="A142" s="1" t="s">
        <v>67</v>
      </c>
      <c r="B142" s="1">
        <v>33</v>
      </c>
      <c r="C142" s="26" t="s">
        <v>656</v>
      </c>
      <c r="D142" t="s">
        <v>69</v>
      </c>
      <c r="E142" s="27" t="s">
        <v>657</v>
      </c>
      <c r="F142" s="28" t="s">
        <v>129</v>
      </c>
      <c r="G142" s="29">
        <v>1</v>
      </c>
      <c r="H142" s="28">
        <v>0</v>
      </c>
      <c r="I142" s="30">
        <f>ROUND(G142*H142,P4)</f>
        <v>0</v>
      </c>
      <c r="L142" s="31">
        <v>0</v>
      </c>
      <c r="M142" s="24">
        <f>ROUND(G142*L142,P4)</f>
        <v>0</v>
      </c>
      <c r="N142" s="25" t="s">
        <v>69</v>
      </c>
      <c r="O142" s="32">
        <f>M142*AA142</f>
        <v>0</v>
      </c>
      <c r="P142" s="1">
        <v>3</v>
      </c>
      <c r="AA142" s="1">
        <f>IF(P142=1,$O$3,IF(P142=2,$O$4,$O$5))</f>
        <v>0</v>
      </c>
    </row>
    <row r="143">
      <c r="A143" s="1" t="s">
        <v>72</v>
      </c>
      <c r="E143" s="27" t="s">
        <v>657</v>
      </c>
    </row>
    <row r="144">
      <c r="A144" s="1" t="s">
        <v>73</v>
      </c>
    </row>
    <row r="145">
      <c r="A145" s="1" t="s">
        <v>74</v>
      </c>
      <c r="E145" s="27" t="s">
        <v>69</v>
      </c>
    </row>
    <row r="146">
      <c r="A146" s="1" t="s">
        <v>64</v>
      </c>
      <c r="C146" s="22" t="s">
        <v>125</v>
      </c>
      <c r="E146" s="23" t="s">
        <v>126</v>
      </c>
      <c r="L146" s="24">
        <f>SUMIFS(L147:L150,A147:A150,"P")</f>
        <v>0</v>
      </c>
      <c r="M146" s="24">
        <f>SUMIFS(M147:M150,A147:A150,"P")</f>
        <v>0</v>
      </c>
      <c r="N146" s="25"/>
    </row>
    <row r="147">
      <c r="A147" s="1" t="s">
        <v>67</v>
      </c>
      <c r="B147" s="1">
        <v>42</v>
      </c>
      <c r="C147" s="26" t="s">
        <v>127</v>
      </c>
      <c r="D147" t="s">
        <v>69</v>
      </c>
      <c r="E147" s="27" t="s">
        <v>658</v>
      </c>
      <c r="F147" s="28" t="s">
        <v>129</v>
      </c>
      <c r="G147" s="29">
        <v>1</v>
      </c>
      <c r="H147" s="28">
        <v>0</v>
      </c>
      <c r="I147" s="30">
        <f>ROUND(G147*H147,P4)</f>
        <v>0</v>
      </c>
      <c r="L147" s="31">
        <v>0</v>
      </c>
      <c r="M147" s="24">
        <f>ROUND(G147*L147,P4)</f>
        <v>0</v>
      </c>
      <c r="N147" s="25" t="s">
        <v>69</v>
      </c>
      <c r="O147" s="32">
        <f>M147*AA147</f>
        <v>0</v>
      </c>
      <c r="P147" s="1">
        <v>3</v>
      </c>
      <c r="AA147" s="1">
        <f>IF(P147=1,$O$3,IF(P147=2,$O$4,$O$5))</f>
        <v>0</v>
      </c>
    </row>
    <row r="148">
      <c r="A148" s="1" t="s">
        <v>72</v>
      </c>
      <c r="E148" s="27" t="s">
        <v>128</v>
      </c>
    </row>
    <row r="149">
      <c r="A149" s="1" t="s">
        <v>73</v>
      </c>
    </row>
    <row r="150">
      <c r="A150" s="1" t="s">
        <v>74</v>
      </c>
      <c r="E150" s="27" t="s">
        <v>69</v>
      </c>
    </row>
    <row r="151">
      <c r="A151" s="1" t="s">
        <v>64</v>
      </c>
      <c r="C151" s="22" t="s">
        <v>659</v>
      </c>
      <c r="E151" s="23" t="s">
        <v>660</v>
      </c>
      <c r="L151" s="24">
        <f>SUMIFS(L152:L179,A152:A179,"P")</f>
        <v>0</v>
      </c>
      <c r="M151" s="24">
        <f>SUMIFS(M152:M179,A152:A179,"P")</f>
        <v>0</v>
      </c>
      <c r="N151" s="25"/>
    </row>
    <row r="152" ht="25.5">
      <c r="A152" s="1" t="s">
        <v>67</v>
      </c>
      <c r="B152" s="1">
        <v>35</v>
      </c>
      <c r="C152" s="26" t="s">
        <v>661</v>
      </c>
      <c r="D152" t="s">
        <v>69</v>
      </c>
      <c r="E152" s="27" t="s">
        <v>662</v>
      </c>
      <c r="F152" s="28" t="s">
        <v>663</v>
      </c>
      <c r="G152" s="29">
        <v>2.0299999999999998</v>
      </c>
      <c r="H152" s="28">
        <v>0</v>
      </c>
      <c r="I152" s="30">
        <f>ROUND(G152*H152,P4)</f>
        <v>0</v>
      </c>
      <c r="L152" s="31">
        <v>0</v>
      </c>
      <c r="M152" s="24">
        <f>ROUND(G152*L152,P4)</f>
        <v>0</v>
      </c>
      <c r="N152" s="25" t="s">
        <v>354</v>
      </c>
      <c r="O152" s="32">
        <f>M152*AA152</f>
        <v>0</v>
      </c>
      <c r="P152" s="1">
        <v>3</v>
      </c>
      <c r="AA152" s="1">
        <f>IF(P152=1,$O$3,IF(P152=2,$O$4,$O$5))</f>
        <v>0</v>
      </c>
    </row>
    <row r="153" ht="38.25">
      <c r="A153" s="1" t="s">
        <v>72</v>
      </c>
      <c r="E153" s="27" t="s">
        <v>664</v>
      </c>
    </row>
    <row r="154">
      <c r="A154" s="1" t="s">
        <v>73</v>
      </c>
    </row>
    <row r="155">
      <c r="A155" s="1" t="s">
        <v>74</v>
      </c>
      <c r="E155" s="27" t="s">
        <v>69</v>
      </c>
    </row>
    <row r="156">
      <c r="A156" s="1" t="s">
        <v>67</v>
      </c>
      <c r="B156" s="1">
        <v>36</v>
      </c>
      <c r="C156" s="26" t="s">
        <v>665</v>
      </c>
      <c r="D156" t="s">
        <v>69</v>
      </c>
      <c r="E156" s="27" t="s">
        <v>666</v>
      </c>
      <c r="F156" s="28" t="s">
        <v>663</v>
      </c>
      <c r="G156" s="29">
        <v>2.0299999999999998</v>
      </c>
      <c r="H156" s="28">
        <v>0</v>
      </c>
      <c r="I156" s="30">
        <f>ROUND(G156*H156,P4)</f>
        <v>0</v>
      </c>
      <c r="L156" s="31">
        <v>0</v>
      </c>
      <c r="M156" s="24">
        <f>ROUND(G156*L156,P4)</f>
        <v>0</v>
      </c>
      <c r="N156" s="25" t="s">
        <v>354</v>
      </c>
      <c r="O156" s="32">
        <f>M156*AA156</f>
        <v>0</v>
      </c>
      <c r="P156" s="1">
        <v>3</v>
      </c>
      <c r="AA156" s="1">
        <f>IF(P156=1,$O$3,IF(P156=2,$O$4,$O$5))</f>
        <v>0</v>
      </c>
    </row>
    <row r="157" ht="38.25">
      <c r="A157" s="1" t="s">
        <v>72</v>
      </c>
      <c r="E157" s="27" t="s">
        <v>667</v>
      </c>
    </row>
    <row r="158">
      <c r="A158" s="1" t="s">
        <v>73</v>
      </c>
    </row>
    <row r="159">
      <c r="A159" s="1" t="s">
        <v>74</v>
      </c>
      <c r="E159" s="27" t="s">
        <v>69</v>
      </c>
    </row>
    <row r="160" ht="25.5">
      <c r="A160" s="1" t="s">
        <v>67</v>
      </c>
      <c r="B160" s="1">
        <v>37</v>
      </c>
      <c r="C160" s="26" t="s">
        <v>668</v>
      </c>
      <c r="D160" t="s">
        <v>69</v>
      </c>
      <c r="E160" s="27" t="s">
        <v>669</v>
      </c>
      <c r="F160" s="28" t="s">
        <v>663</v>
      </c>
      <c r="G160" s="29">
        <v>1.0349999999999999</v>
      </c>
      <c r="H160" s="28">
        <v>0</v>
      </c>
      <c r="I160" s="30">
        <f>ROUND(G160*H160,P4)</f>
        <v>0</v>
      </c>
      <c r="L160" s="31">
        <v>0</v>
      </c>
      <c r="M160" s="24">
        <f>ROUND(G160*L160,P4)</f>
        <v>0</v>
      </c>
      <c r="N160" s="25" t="s">
        <v>354</v>
      </c>
      <c r="O160" s="32">
        <f>M160*AA160</f>
        <v>0</v>
      </c>
      <c r="P160" s="1">
        <v>3</v>
      </c>
      <c r="AA160" s="1">
        <f>IF(P160=1,$O$3,IF(P160=2,$O$4,$O$5))</f>
        <v>0</v>
      </c>
    </row>
    <row r="161" ht="38.25">
      <c r="A161" s="1" t="s">
        <v>72</v>
      </c>
      <c r="E161" s="27" t="s">
        <v>670</v>
      </c>
    </row>
    <row r="162">
      <c r="A162" s="1" t="s">
        <v>73</v>
      </c>
    </row>
    <row r="163">
      <c r="A163" s="1" t="s">
        <v>74</v>
      </c>
      <c r="E163" s="27" t="s">
        <v>69</v>
      </c>
    </row>
    <row r="164">
      <c r="A164" s="1" t="s">
        <v>67</v>
      </c>
      <c r="B164" s="1">
        <v>38</v>
      </c>
      <c r="C164" s="26" t="s">
        <v>671</v>
      </c>
      <c r="D164" t="s">
        <v>69</v>
      </c>
      <c r="E164" s="27" t="s">
        <v>672</v>
      </c>
      <c r="F164" s="28" t="s">
        <v>663</v>
      </c>
      <c r="G164" s="29">
        <v>1.0349999999999999</v>
      </c>
      <c r="H164" s="28">
        <v>0</v>
      </c>
      <c r="I164" s="30">
        <f>ROUND(G164*H164,P4)</f>
        <v>0</v>
      </c>
      <c r="L164" s="31">
        <v>0</v>
      </c>
      <c r="M164" s="24">
        <f>ROUND(G164*L164,P4)</f>
        <v>0</v>
      </c>
      <c r="N164" s="25" t="s">
        <v>354</v>
      </c>
      <c r="O164" s="32">
        <f>M164*AA164</f>
        <v>0</v>
      </c>
      <c r="P164" s="1">
        <v>3</v>
      </c>
      <c r="AA164" s="1">
        <f>IF(P164=1,$O$3,IF(P164=2,$O$4,$O$5))</f>
        <v>0</v>
      </c>
    </row>
    <row r="165" ht="38.25">
      <c r="A165" s="1" t="s">
        <v>72</v>
      </c>
      <c r="E165" s="27" t="s">
        <v>673</v>
      </c>
    </row>
    <row r="166">
      <c r="A166" s="1" t="s">
        <v>73</v>
      </c>
    </row>
    <row r="167">
      <c r="A167" s="1" t="s">
        <v>74</v>
      </c>
      <c r="E167" s="27" t="s">
        <v>69</v>
      </c>
    </row>
    <row r="168">
      <c r="A168" s="1" t="s">
        <v>67</v>
      </c>
      <c r="B168" s="1">
        <v>39</v>
      </c>
      <c r="C168" s="26" t="s">
        <v>674</v>
      </c>
      <c r="D168" t="s">
        <v>69</v>
      </c>
      <c r="E168" s="27" t="s">
        <v>675</v>
      </c>
      <c r="F168" s="28" t="s">
        <v>129</v>
      </c>
      <c r="G168" s="29">
        <v>2</v>
      </c>
      <c r="H168" s="28">
        <v>0</v>
      </c>
      <c r="I168" s="30">
        <f>ROUND(G168*H168,P4)</f>
        <v>0</v>
      </c>
      <c r="L168" s="31">
        <v>0</v>
      </c>
      <c r="M168" s="24">
        <f>ROUND(G168*L168,P4)</f>
        <v>0</v>
      </c>
      <c r="N168" s="25" t="s">
        <v>354</v>
      </c>
      <c r="O168" s="32">
        <f>M168*AA168</f>
        <v>0</v>
      </c>
      <c r="P168" s="1">
        <v>3</v>
      </c>
      <c r="AA168" s="1">
        <f>IF(P168=1,$O$3,IF(P168=2,$O$4,$O$5))</f>
        <v>0</v>
      </c>
    </row>
    <row r="169">
      <c r="A169" s="1" t="s">
        <v>72</v>
      </c>
      <c r="E169" s="27" t="s">
        <v>676</v>
      </c>
    </row>
    <row r="170">
      <c r="A170" s="1" t="s">
        <v>73</v>
      </c>
    </row>
    <row r="171">
      <c r="A171" s="1" t="s">
        <v>74</v>
      </c>
      <c r="E171" s="27" t="s">
        <v>69</v>
      </c>
    </row>
    <row r="172" ht="25.5">
      <c r="A172" s="1" t="s">
        <v>67</v>
      </c>
      <c r="B172" s="1">
        <v>40</v>
      </c>
      <c r="C172" s="26" t="s">
        <v>677</v>
      </c>
      <c r="D172" t="s">
        <v>69</v>
      </c>
      <c r="E172" s="27" t="s">
        <v>678</v>
      </c>
      <c r="F172" s="28" t="s">
        <v>129</v>
      </c>
      <c r="G172" s="29">
        <v>28</v>
      </c>
      <c r="H172" s="28">
        <v>0</v>
      </c>
      <c r="I172" s="30">
        <f>ROUND(G172*H172,P4)</f>
        <v>0</v>
      </c>
      <c r="L172" s="31">
        <v>0</v>
      </c>
      <c r="M172" s="24">
        <f>ROUND(G172*L172,P4)</f>
        <v>0</v>
      </c>
      <c r="N172" s="25" t="s">
        <v>354</v>
      </c>
      <c r="O172" s="32">
        <f>M172*AA172</f>
        <v>0</v>
      </c>
      <c r="P172" s="1">
        <v>3</v>
      </c>
      <c r="AA172" s="1">
        <f>IF(P172=1,$O$3,IF(P172=2,$O$4,$O$5))</f>
        <v>0</v>
      </c>
    </row>
    <row r="173" ht="25.5">
      <c r="A173" s="1" t="s">
        <v>72</v>
      </c>
      <c r="E173" s="27" t="s">
        <v>679</v>
      </c>
    </row>
    <row r="174">
      <c r="A174" s="1" t="s">
        <v>73</v>
      </c>
      <c r="E174" s="34" t="s">
        <v>680</v>
      </c>
    </row>
    <row r="175">
      <c r="A175" s="1" t="s">
        <v>74</v>
      </c>
      <c r="E175" s="27" t="s">
        <v>69</v>
      </c>
    </row>
    <row r="176">
      <c r="A176" s="1" t="s">
        <v>67</v>
      </c>
      <c r="B176" s="1">
        <v>41</v>
      </c>
      <c r="C176" s="26" t="s">
        <v>681</v>
      </c>
      <c r="D176" t="s">
        <v>69</v>
      </c>
      <c r="E176" s="27" t="s">
        <v>682</v>
      </c>
      <c r="F176" s="28" t="s">
        <v>129</v>
      </c>
      <c r="G176" s="29">
        <v>2</v>
      </c>
      <c r="H176" s="28">
        <v>0</v>
      </c>
      <c r="I176" s="30">
        <f>ROUND(G176*H176,P4)</f>
        <v>0</v>
      </c>
      <c r="L176" s="31">
        <v>0</v>
      </c>
      <c r="M176" s="24">
        <f>ROUND(G176*L176,P4)</f>
        <v>0</v>
      </c>
      <c r="N176" s="25" t="s">
        <v>354</v>
      </c>
      <c r="O176" s="32">
        <f>M176*AA176</f>
        <v>0</v>
      </c>
      <c r="P176" s="1">
        <v>3</v>
      </c>
      <c r="AA176" s="1">
        <f>IF(P176=1,$O$3,IF(P176=2,$O$4,$O$5))</f>
        <v>0</v>
      </c>
    </row>
    <row r="177">
      <c r="A177" s="1" t="s">
        <v>72</v>
      </c>
      <c r="E177" s="27" t="s">
        <v>683</v>
      </c>
    </row>
    <row r="178">
      <c r="A178" s="1" t="s">
        <v>73</v>
      </c>
    </row>
    <row r="179">
      <c r="A179" s="1" t="s">
        <v>74</v>
      </c>
      <c r="E179" s="27" t="s">
        <v>69</v>
      </c>
    </row>
    <row r="180">
      <c r="A180" s="1" t="s">
        <v>64</v>
      </c>
      <c r="C180" s="22" t="s">
        <v>488</v>
      </c>
      <c r="E180" s="23" t="s">
        <v>489</v>
      </c>
      <c r="L180" s="24">
        <f>SUMIFS(L181:L184,A181:A184,"P")</f>
        <v>0</v>
      </c>
      <c r="M180" s="24">
        <f>SUMIFS(M181:M184,A181:A184,"P")</f>
        <v>0</v>
      </c>
      <c r="N180" s="25"/>
    </row>
    <row r="181">
      <c r="A181" s="1" t="s">
        <v>67</v>
      </c>
      <c r="B181" s="1">
        <v>34</v>
      </c>
      <c r="C181" s="26" t="s">
        <v>490</v>
      </c>
      <c r="D181" t="s">
        <v>69</v>
      </c>
      <c r="E181" s="27" t="s">
        <v>489</v>
      </c>
      <c r="F181" s="28" t="s">
        <v>129</v>
      </c>
      <c r="G181" s="29">
        <v>1</v>
      </c>
      <c r="H181" s="28">
        <v>0</v>
      </c>
      <c r="I181" s="30">
        <f>ROUND(G181*H181,P4)</f>
        <v>0</v>
      </c>
      <c r="L181" s="31">
        <v>0</v>
      </c>
      <c r="M181" s="24">
        <f>ROUND(G181*L181,P4)</f>
        <v>0</v>
      </c>
      <c r="N181" s="25" t="s">
        <v>69</v>
      </c>
      <c r="O181" s="32">
        <f>M181*AA181</f>
        <v>0</v>
      </c>
      <c r="P181" s="1">
        <v>3</v>
      </c>
      <c r="AA181" s="1">
        <f>IF(P181=1,$O$3,IF(P181=2,$O$4,$O$5))</f>
        <v>0</v>
      </c>
    </row>
    <row r="182">
      <c r="A182" s="1" t="s">
        <v>72</v>
      </c>
      <c r="E182" s="27" t="s">
        <v>489</v>
      </c>
    </row>
    <row r="183">
      <c r="A183" s="1" t="s">
        <v>73</v>
      </c>
    </row>
    <row r="184">
      <c r="A184" s="1" t="s">
        <v>74</v>
      </c>
      <c r="E184" s="27" t="s">
        <v>69</v>
      </c>
    </row>
  </sheetData>
  <sheetProtection sheet="1" objects="1" scenarios="1" spinCount="100000" saltValue="EjLfyqdZC83ka3Xsx708OM9CYd7OLT/rZmUlR9EIrwN9HHEkBr5xxqi2Q6nKFm7dviiupNsMWE6q/5Jy3pHH0w==" hashValue="Zd3cI9DbVj3vdOb064qu4ivrvOwNGNA11t3z+IgmZthwuu08yt/DnQeDIDCMs+wVUSC1cUX8ADC8nWP9c3LlWQ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2.75"/>
  <cols>
    <col min="1" max="1" width="9.140625" style="1" hidden="1"/>
    <col min="2" max="2" width="11.85547" style="1" customWidth="1"/>
    <col min="3" max="3" width="14.57031" style="1" customWidth="1"/>
    <col min="5" max="5" width="73.42578" style="1" customWidth="1"/>
    <col min="6" max="6" width="11.85547" style="1" customWidth="1"/>
    <col min="7" max="7" width="16.71094" style="1" customWidth="1"/>
    <col min="8" max="8" width="16.71094" style="1" customWidth="1"/>
    <col min="9" max="9" width="16.71094" style="1" customWidth="1"/>
    <col min="10" max="10" width="9.140625" style="1" hidden="1"/>
    <col min="11" max="11" width="9.140625" style="1" hidden="1"/>
    <col min="12" max="12" width="16.71094" style="1" customWidth="1"/>
    <col min="13" max="13" width="16.71094" style="1" customWidth="1"/>
    <col min="14" max="14" width="16.71094" style="1" customWidth="1"/>
    <col min="15" max="15" width="9.140625" style="1" hidden="1"/>
    <col min="16" max="16" width="9.140625" style="1" hidden="1"/>
    <col min="17" max="17" width="9.140625" style="1" hidden="1"/>
    <col min="19" max="19" width="31.85547" style="1" customWidth="1"/>
    <col min="27" max="27" width="9.140625" style="1" hidden="1"/>
  </cols>
  <sheetData>
    <row r="1" ht="36.8504" customHeight="1">
      <c r="A1" s="16" t="s">
        <v>42</v>
      </c>
      <c r="B1" s="3"/>
      <c r="C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>
        <v>3</v>
      </c>
    </row>
    <row r="2" ht="19.84252" customHeight="1">
      <c r="A2" s="16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4.01575" customHeight="1">
      <c r="A3" s="16" t="s">
        <v>43</v>
      </c>
      <c r="B3" s="17" t="s">
        <v>44</v>
      </c>
      <c r="C3" s="18" t="s">
        <v>1</v>
      </c>
      <c r="D3" s="1"/>
      <c r="E3" s="17" t="s">
        <v>2</v>
      </c>
      <c r="F3" s="1"/>
      <c r="G3" s="1"/>
      <c r="H3" s="1"/>
      <c r="L3" s="19" t="s">
        <v>36</v>
      </c>
      <c r="M3" s="20">
        <f>Rekapitulace!C22</f>
        <v>0</v>
      </c>
      <c r="N3" s="6" t="s">
        <v>3</v>
      </c>
      <c r="O3">
        <v>0</v>
      </c>
      <c r="P3">
        <v>2</v>
      </c>
    </row>
    <row r="4" ht="34.01575" customHeight="1">
      <c r="A4" s="16" t="s">
        <v>45</v>
      </c>
      <c r="B4" s="17" t="s">
        <v>46</v>
      </c>
      <c r="C4" s="18" t="s">
        <v>36</v>
      </c>
      <c r="D4" s="1"/>
      <c r="E4" s="17" t="s">
        <v>37</v>
      </c>
      <c r="F4" s="1"/>
      <c r="G4" s="1"/>
      <c r="H4" s="1"/>
      <c r="O4">
        <v>0.12</v>
      </c>
      <c r="P4">
        <v>2</v>
      </c>
    </row>
    <row r="5">
      <c r="A5" s="9" t="s">
        <v>47</v>
      </c>
      <c r="B5" s="9" t="s">
        <v>48</v>
      </c>
      <c r="C5" s="9" t="s">
        <v>49</v>
      </c>
      <c r="D5" s="9" t="s">
        <v>50</v>
      </c>
      <c r="E5" s="9" t="s">
        <v>51</v>
      </c>
      <c r="F5" s="9" t="s">
        <v>52</v>
      </c>
      <c r="G5" s="9" t="s">
        <v>53</v>
      </c>
      <c r="H5" s="9" t="s">
        <v>54</v>
      </c>
      <c r="I5" s="9" t="s">
        <v>55</v>
      </c>
      <c r="J5" s="21"/>
      <c r="K5" s="21"/>
      <c r="L5" s="9" t="s">
        <v>56</v>
      </c>
      <c r="M5" s="21"/>
      <c r="N5" s="9" t="s">
        <v>57</v>
      </c>
      <c r="O5">
        <v>0.20999999999999999</v>
      </c>
    </row>
    <row r="6">
      <c r="A6" s="9"/>
      <c r="B6" s="9"/>
      <c r="C6" s="9"/>
      <c r="D6" s="9"/>
      <c r="E6" s="9"/>
      <c r="F6" s="9"/>
      <c r="G6" s="9"/>
      <c r="H6" s="9"/>
      <c r="I6" s="9"/>
      <c r="J6" s="9" t="s">
        <v>58</v>
      </c>
      <c r="K6" s="21"/>
      <c r="L6" s="21"/>
      <c r="M6" s="21"/>
      <c r="N6" s="9"/>
    </row>
    <row r="7" ht="25.5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60</v>
      </c>
      <c r="L7" s="9" t="s">
        <v>59</v>
      </c>
      <c r="M7" s="9" t="s">
        <v>60</v>
      </c>
      <c r="N7" s="9"/>
      <c r="S7" s="1" t="s">
        <v>61</v>
      </c>
      <c r="T7">
        <f>COUNTIFS(L8:L22,"=0",A8:A22,"P")+COUNTIFS(L8:L22,"",A8:A22,"P")+SUM(Q8:Q22)</f>
        <v>0</v>
      </c>
    </row>
    <row r="8">
      <c r="A8" s="1" t="s">
        <v>62</v>
      </c>
      <c r="C8" s="22" t="s">
        <v>684</v>
      </c>
      <c r="E8" s="23" t="s">
        <v>39</v>
      </c>
      <c r="L8" s="24">
        <f>L9</f>
        <v>0</v>
      </c>
      <c r="M8" s="24">
        <f>M9</f>
        <v>0</v>
      </c>
      <c r="N8" s="25"/>
    </row>
    <row r="9">
      <c r="A9" s="1" t="s">
        <v>64</v>
      </c>
      <c r="C9" s="22" t="s">
        <v>685</v>
      </c>
      <c r="E9" s="23" t="s">
        <v>39</v>
      </c>
      <c r="L9" s="24">
        <f>SUMIFS(L10:L21,A10:A21,"P")</f>
        <v>0</v>
      </c>
      <c r="M9" s="24">
        <f>SUMIFS(M10:M21,A10:A21,"P")</f>
        <v>0</v>
      </c>
      <c r="N9" s="25"/>
    </row>
    <row r="10">
      <c r="A10" s="1" t="s">
        <v>67</v>
      </c>
      <c r="B10" s="1">
        <v>1</v>
      </c>
      <c r="C10" s="26" t="s">
        <v>686</v>
      </c>
      <c r="D10" t="s">
        <v>69</v>
      </c>
      <c r="E10" s="27" t="s">
        <v>687</v>
      </c>
      <c r="F10" s="28" t="s">
        <v>688</v>
      </c>
      <c r="G10" s="29">
        <v>1</v>
      </c>
      <c r="H10" s="28">
        <v>0</v>
      </c>
      <c r="I10" s="30">
        <f>ROUND(G10*H10,P4)</f>
        <v>0</v>
      </c>
      <c r="L10" s="31">
        <v>0</v>
      </c>
      <c r="M10" s="24">
        <f>ROUND(G10*L10,P4)</f>
        <v>0</v>
      </c>
      <c r="N10" s="25" t="s">
        <v>69</v>
      </c>
      <c r="O10" s="32">
        <f>M10*AA10</f>
        <v>0</v>
      </c>
      <c r="P10" s="1">
        <v>3</v>
      </c>
      <c r="AA10" s="1">
        <f>IF(P10=1,$O$3,IF(P10=2,$O$4,$O$5))</f>
        <v>0</v>
      </c>
    </row>
    <row r="11">
      <c r="A11" s="1" t="s">
        <v>72</v>
      </c>
      <c r="E11" s="27" t="s">
        <v>689</v>
      </c>
    </row>
    <row r="12">
      <c r="A12" s="1" t="s">
        <v>73</v>
      </c>
    </row>
    <row r="13" ht="127.5">
      <c r="A13" s="1" t="s">
        <v>74</v>
      </c>
      <c r="E13" s="27" t="s">
        <v>690</v>
      </c>
    </row>
    <row r="14">
      <c r="A14" s="1" t="s">
        <v>67</v>
      </c>
      <c r="B14" s="1">
        <v>2</v>
      </c>
      <c r="C14" s="26" t="s">
        <v>691</v>
      </c>
      <c r="D14" t="s">
        <v>69</v>
      </c>
      <c r="E14" s="27" t="s">
        <v>692</v>
      </c>
      <c r="F14" s="28" t="s">
        <v>688</v>
      </c>
      <c r="G14" s="29">
        <v>1</v>
      </c>
      <c r="H14" s="28">
        <v>0</v>
      </c>
      <c r="I14" s="30">
        <f>ROUND(G14*H14,P4)</f>
        <v>0</v>
      </c>
      <c r="L14" s="31">
        <v>0</v>
      </c>
      <c r="M14" s="24">
        <f>ROUND(G14*L14,P4)</f>
        <v>0</v>
      </c>
      <c r="N14" s="25" t="s">
        <v>69</v>
      </c>
      <c r="O14" s="32">
        <f>M14*AA14</f>
        <v>0</v>
      </c>
      <c r="P14" s="1">
        <v>3</v>
      </c>
      <c r="AA14" s="1">
        <f>IF(P14=1,$O$3,IF(P14=2,$O$4,$O$5))</f>
        <v>0</v>
      </c>
    </row>
    <row r="15">
      <c r="A15" s="1" t="s">
        <v>72</v>
      </c>
      <c r="E15" s="27" t="s">
        <v>692</v>
      </c>
    </row>
    <row r="16">
      <c r="A16" s="1" t="s">
        <v>73</v>
      </c>
    </row>
    <row r="17" ht="127.5">
      <c r="A17" s="1" t="s">
        <v>74</v>
      </c>
      <c r="E17" s="27" t="s">
        <v>693</v>
      </c>
    </row>
    <row r="18">
      <c r="A18" s="1" t="s">
        <v>67</v>
      </c>
      <c r="B18" s="1">
        <v>3</v>
      </c>
      <c r="C18" s="26" t="s">
        <v>694</v>
      </c>
      <c r="D18" t="s">
        <v>69</v>
      </c>
      <c r="E18" s="27" t="s">
        <v>695</v>
      </c>
      <c r="F18" s="28" t="s">
        <v>688</v>
      </c>
      <c r="G18" s="29">
        <v>1</v>
      </c>
      <c r="H18" s="28">
        <v>0</v>
      </c>
      <c r="I18" s="30">
        <f>ROUND(G18*H18,P4)</f>
        <v>0</v>
      </c>
      <c r="L18" s="31">
        <v>0</v>
      </c>
      <c r="M18" s="24">
        <f>ROUND(G18*L18,P4)</f>
        <v>0</v>
      </c>
      <c r="N18" s="25" t="s">
        <v>69</v>
      </c>
      <c r="O18" s="32">
        <f>M18*AA18</f>
        <v>0</v>
      </c>
      <c r="P18" s="1">
        <v>3</v>
      </c>
      <c r="AA18" s="1">
        <f>IF(P18=1,$O$3,IF(P18=2,$O$4,$O$5))</f>
        <v>0</v>
      </c>
    </row>
    <row r="19">
      <c r="A19" s="1" t="s">
        <v>72</v>
      </c>
      <c r="E19" s="27" t="s">
        <v>695</v>
      </c>
    </row>
    <row r="20">
      <c r="A20" s="1" t="s">
        <v>73</v>
      </c>
    </row>
    <row r="21" ht="127.5">
      <c r="A21" s="1" t="s">
        <v>74</v>
      </c>
      <c r="E21" s="27" t="s">
        <v>696</v>
      </c>
    </row>
  </sheetData>
  <sheetProtection sheet="1" objects="1" scenarios="1" spinCount="100000" saltValue="C+elv7BupyEIfJTLokROQSE6buGvJAnCsm1EOkBAYRiGbEJ6rpXnk0MXQA1uRWi6sozNsPF2THLMBxaUahMqsg==" hashValue="rkl/F8GIpJmZ4AE2eHj99KpgleuMulwXDXusGVUhlK7qIjWICGRXlLPaJVR1rMreCX84ytInZVDyF/jyBe3BPw==" algorithmName="SHA-512" password="FE65"/>
  <mergeCells count="17">
    <mergeCell ref="C1:C2"/>
    <mergeCell ref="C3:D3"/>
    <mergeCell ref="E3:H3"/>
    <mergeCell ref="C4:D4"/>
    <mergeCell ref="E4:H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5:M6"/>
    <mergeCell ref="N5:N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Dolejší Štěpánka</dc:creator>
  <cp:lastModifiedBy>Dolejší Štěpánka</cp:lastModifiedBy>
  <dcterms:created xsi:type="dcterms:W3CDTF">2025-11-12T06:43:34Z</dcterms:created>
  <dcterms:modified xsi:type="dcterms:W3CDTF">2025-11-12T06:43:38Z</dcterms:modified>
</cp:coreProperties>
</file>