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 FVE SSM Hrani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 FVE SSM Hranice'!$C$88:$K$413</definedName>
    <definedName name="_xlnm.Print_Area" localSheetId="1">'01 -  FVE SSM Hranice'!$C$4:$J$39,'01 -  FVE SSM Hranice'!$C$45:$J$70,'01 -  FVE SSM Hranice'!$C$76:$J$413</definedName>
    <definedName name="_xlnm.Print_Titles" localSheetId="1">'01 -  FVE SSM Hranice'!$88:$88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F83"/>
  <c r="E81"/>
  <c r="F52"/>
  <c r="E50"/>
  <c r="J24"/>
  <c r="E24"/>
  <c r="J86"/>
  <c r="J23"/>
  <c r="J21"/>
  <c r="E21"/>
  <c r="J85"/>
  <c r="J20"/>
  <c r="J18"/>
  <c r="E18"/>
  <c r="F86"/>
  <c r="J17"/>
  <c r="J15"/>
  <c r="E15"/>
  <c r="F54"/>
  <c r="J14"/>
  <c r="J12"/>
  <c r="J52"/>
  <c r="E7"/>
  <c r="E79"/>
  <c i="1" r="L50"/>
  <c r="AM50"/>
  <c r="AM49"/>
  <c r="L49"/>
  <c r="AM47"/>
  <c r="L47"/>
  <c r="L45"/>
  <c r="L44"/>
  <c i="2" r="BK242"/>
  <c r="BK281"/>
  <c r="J248"/>
  <c r="BK359"/>
  <c r="BK288"/>
  <c r="J124"/>
  <c r="BK296"/>
  <c r="BK155"/>
  <c r="J279"/>
  <c r="BK120"/>
  <c r="J341"/>
  <c r="J108"/>
  <c r="BK135"/>
  <c r="BK290"/>
  <c r="BK335"/>
  <c r="BK104"/>
  <c r="J214"/>
  <c r="J112"/>
  <c r="BK118"/>
  <c r="BK331"/>
  <c r="BK176"/>
  <c r="J232"/>
  <c r="J116"/>
  <c r="J164"/>
  <c r="BK116"/>
  <c r="J271"/>
  <c r="BK412"/>
  <c r="BK387"/>
  <c r="J95"/>
  <c r="BK158"/>
  <c r="BK393"/>
  <c r="BK168"/>
  <c r="BK375"/>
  <c r="BK188"/>
  <c r="J290"/>
  <c r="J242"/>
  <c r="J170"/>
  <c r="J363"/>
  <c r="BK214"/>
  <c r="J408"/>
  <c r="J343"/>
  <c r="BK110"/>
  <c r="BK353"/>
  <c r="BK184"/>
  <c r="J379"/>
  <c r="J315"/>
  <c r="BK93"/>
  <c r="J325"/>
  <c r="J122"/>
  <c r="BK304"/>
  <c r="BK180"/>
  <c r="BK339"/>
  <c r="BK160"/>
  <c r="BK186"/>
  <c r="BK222"/>
  <c r="J151"/>
  <c r="J155"/>
  <c r="BK341"/>
  <c r="J406"/>
  <c r="J149"/>
  <c r="BK122"/>
  <c r="J355"/>
  <c r="BK319"/>
  <c r="BK246"/>
  <c r="BK149"/>
  <c r="BK170"/>
  <c r="BK406"/>
  <c r="J410"/>
  <c r="J118"/>
  <c r="J300"/>
  <c r="J275"/>
  <c r="BK410"/>
  <c r="BK373"/>
  <c r="BK209"/>
  <c r="J143"/>
  <c r="BK106"/>
  <c r="J147"/>
  <c r="BK408"/>
  <c r="BK367"/>
  <c r="J353"/>
  <c r="BK294"/>
  <c r="BK230"/>
  <c r="J207"/>
  <c r="BK351"/>
  <c r="J252"/>
  <c r="J204"/>
  <c r="J178"/>
  <c r="BK112"/>
  <c r="BK147"/>
  <c r="BK347"/>
  <c r="J337"/>
  <c r="J308"/>
  <c r="J246"/>
  <c r="J329"/>
  <c r="J244"/>
  <c r="J377"/>
  <c r="J238"/>
  <c r="J141"/>
  <c r="J168"/>
  <c r="J91"/>
  <c r="BK234"/>
  <c r="J391"/>
  <c r="BK277"/>
  <c r="BK343"/>
  <c r="J211"/>
  <c r="J137"/>
  <c r="BK402"/>
  <c r="J371"/>
  <c r="J323"/>
  <c r="J381"/>
  <c r="BK377"/>
  <c r="BK166"/>
  <c r="J145"/>
  <c r="J254"/>
  <c r="BK172"/>
  <c r="BK325"/>
  <c r="J319"/>
  <c r="J104"/>
  <c r="J216"/>
  <c r="BK369"/>
  <c r="J180"/>
  <c r="J397"/>
  <c r="BK100"/>
  <c r="BK232"/>
  <c r="BK126"/>
  <c r="BK399"/>
  <c r="BK349"/>
  <c r="BK397"/>
  <c r="BK226"/>
  <c r="J317"/>
  <c r="BK141"/>
  <c r="J357"/>
  <c r="J281"/>
  <c r="BK264"/>
  <c r="BK269"/>
  <c r="J256"/>
  <c r="J385"/>
  <c i="1" r="AS54"/>
  <c i="2" r="J158"/>
  <c r="J218"/>
  <c r="BK262"/>
  <c r="J230"/>
  <c r="BK321"/>
  <c r="J306"/>
  <c r="J399"/>
  <c r="BK300"/>
  <c r="J186"/>
  <c r="BK151"/>
  <c r="J365"/>
  <c r="BK153"/>
  <c r="BK260"/>
  <c r="J162"/>
  <c r="BK306"/>
  <c r="BK224"/>
  <c r="J339"/>
  <c r="J302"/>
  <c r="BK337"/>
  <c r="J114"/>
  <c r="BK91"/>
  <c r="BK216"/>
  <c r="BK98"/>
  <c r="J375"/>
  <c r="BK238"/>
  <c r="BK279"/>
  <c r="BK240"/>
  <c r="BK363"/>
  <c r="J200"/>
  <c r="J226"/>
  <c r="BK271"/>
  <c r="J292"/>
  <c r="BK327"/>
  <c r="BK395"/>
  <c r="J333"/>
  <c r="J331"/>
  <c r="J131"/>
  <c r="J327"/>
  <c r="J188"/>
  <c r="BK298"/>
  <c r="J153"/>
  <c r="J222"/>
  <c r="J313"/>
  <c r="BK329"/>
  <c r="BK102"/>
  <c r="J240"/>
  <c r="BK108"/>
  <c r="J236"/>
  <c r="BK345"/>
  <c r="BK198"/>
  <c r="BK379"/>
  <c r="J224"/>
  <c r="J106"/>
  <c r="J361"/>
  <c r="BK333"/>
  <c r="BK308"/>
  <c r="BK365"/>
  <c r="BK361"/>
  <c r="J264"/>
  <c r="J160"/>
  <c r="J296"/>
  <c r="J102"/>
  <c r="BK371"/>
  <c r="J288"/>
  <c r="BK114"/>
  <c r="BK381"/>
  <c r="J294"/>
  <c r="J395"/>
  <c r="BK310"/>
  <c r="BK202"/>
  <c r="J298"/>
  <c r="BK391"/>
  <c r="BK190"/>
  <c r="BK248"/>
  <c r="J283"/>
  <c r="J389"/>
  <c r="J234"/>
  <c r="J190"/>
  <c r="J120"/>
  <c r="BK143"/>
  <c r="BK196"/>
  <c r="J383"/>
  <c r="J194"/>
  <c r="J269"/>
  <c r="J402"/>
  <c r="BK182"/>
  <c r="J277"/>
  <c r="J335"/>
  <c r="BK323"/>
  <c r="BK95"/>
  <c r="BK252"/>
  <c r="J310"/>
  <c r="BK124"/>
  <c r="J172"/>
  <c r="J198"/>
  <c r="BK273"/>
  <c r="BK283"/>
  <c r="BK236"/>
  <c r="BK313"/>
  <c r="BK145"/>
  <c r="J345"/>
  <c r="BK355"/>
  <c r="J192"/>
  <c r="BK128"/>
  <c r="BK137"/>
  <c r="BK285"/>
  <c r="J93"/>
  <c r="BK200"/>
  <c r="BK250"/>
  <c r="J412"/>
  <c r="J349"/>
  <c r="J266"/>
  <c r="J139"/>
  <c r="BK162"/>
  <c r="J367"/>
  <c r="BK133"/>
  <c r="J347"/>
  <c r="J359"/>
  <c r="J285"/>
  <c r="J373"/>
  <c r="J166"/>
  <c r="BK404"/>
  <c r="BK207"/>
  <c r="J182"/>
  <c r="J387"/>
  <c r="J228"/>
  <c r="BK139"/>
  <c r="J273"/>
  <c r="BK389"/>
  <c r="BK178"/>
  <c r="J250"/>
  <c r="J184"/>
  <c r="J404"/>
  <c r="BK258"/>
  <c r="BK204"/>
  <c r="J196"/>
  <c r="BK254"/>
  <c r="J135"/>
  <c r="J176"/>
  <c r="J351"/>
  <c r="BK256"/>
  <c r="BK275"/>
  <c r="BK211"/>
  <c r="BK131"/>
  <c r="J321"/>
  <c r="BK292"/>
  <c r="BK174"/>
  <c r="BK383"/>
  <c r="BK164"/>
  <c r="J304"/>
  <c r="BK220"/>
  <c r="J174"/>
  <c r="J98"/>
  <c r="BK194"/>
  <c r="J258"/>
  <c r="J220"/>
  <c r="BK218"/>
  <c r="J369"/>
  <c r="J133"/>
  <c r="J100"/>
  <c r="BK302"/>
  <c r="J128"/>
  <c r="BK385"/>
  <c r="BK228"/>
  <c r="J126"/>
  <c r="J260"/>
  <c r="J110"/>
  <c r="J393"/>
  <c r="BK357"/>
  <c r="BK244"/>
  <c r="BK192"/>
  <c r="BK266"/>
  <c r="J262"/>
  <c r="BK317"/>
  <c r="BK315"/>
  <c r="J209"/>
  <c r="J202"/>
  <c l="1" r="T97"/>
  <c r="T90"/>
  <c r="R157"/>
  <c r="P206"/>
  <c r="T206"/>
  <c r="BK287"/>
  <c r="J287"/>
  <c r="J67"/>
  <c r="P90"/>
  <c r="BK157"/>
  <c r="J157"/>
  <c r="J63"/>
  <c r="P157"/>
  <c r="R268"/>
  <c r="P97"/>
  <c r="BK213"/>
  <c r="J213"/>
  <c r="J65"/>
  <c r="BK268"/>
  <c r="J268"/>
  <c r="J66"/>
  <c r="P287"/>
  <c r="BK130"/>
  <c r="J130"/>
  <c r="J62"/>
  <c r="BK206"/>
  <c r="J206"/>
  <c r="J64"/>
  <c r="R312"/>
  <c r="P130"/>
  <c r="T312"/>
  <c r="BK90"/>
  <c r="J90"/>
  <c r="J60"/>
  <c r="R90"/>
  <c r="T130"/>
  <c r="T157"/>
  <c r="T213"/>
  <c r="R287"/>
  <c r="BK401"/>
  <c r="J401"/>
  <c r="J69"/>
  <c r="R97"/>
  <c r="R213"/>
  <c r="P268"/>
  <c r="T287"/>
  <c r="P401"/>
  <c r="BK97"/>
  <c r="J97"/>
  <c r="J61"/>
  <c r="R130"/>
  <c r="P312"/>
  <c r="R206"/>
  <c r="BK312"/>
  <c r="J312"/>
  <c r="J68"/>
  <c r="R401"/>
  <c r="P213"/>
  <c r="T268"/>
  <c r="T401"/>
  <c r="J54"/>
  <c r="F85"/>
  <c r="BE91"/>
  <c r="BE110"/>
  <c r="BE133"/>
  <c r="BE200"/>
  <c r="BE335"/>
  <c r="E48"/>
  <c r="J55"/>
  <c r="BE108"/>
  <c r="BE114"/>
  <c r="BE120"/>
  <c r="BE124"/>
  <c r="BE143"/>
  <c r="BE160"/>
  <c r="BE168"/>
  <c r="BE182"/>
  <c r="BE151"/>
  <c r="BE166"/>
  <c r="BE178"/>
  <c r="BE190"/>
  <c r="BE192"/>
  <c r="BE196"/>
  <c r="BE207"/>
  <c r="BE228"/>
  <c r="BE230"/>
  <c r="BE264"/>
  <c r="BE294"/>
  <c r="BE313"/>
  <c r="BE135"/>
  <c r="BE162"/>
  <c r="BE164"/>
  <c r="BE170"/>
  <c r="BE186"/>
  <c r="BE214"/>
  <c r="BE216"/>
  <c r="BE256"/>
  <c r="BE260"/>
  <c r="BE266"/>
  <c r="BE269"/>
  <c r="BE281"/>
  <c r="BE315"/>
  <c r="BE345"/>
  <c r="BE347"/>
  <c r="BE351"/>
  <c r="BE357"/>
  <c r="BE359"/>
  <c r="BE363"/>
  <c r="BE145"/>
  <c r="BE149"/>
  <c r="BE174"/>
  <c r="BE184"/>
  <c r="BE188"/>
  <c r="BE209"/>
  <c r="BE236"/>
  <c r="BE246"/>
  <c r="BE248"/>
  <c r="BE367"/>
  <c r="BE371"/>
  <c r="BE387"/>
  <c r="BE389"/>
  <c r="BE391"/>
  <c r="BE397"/>
  <c r="BE399"/>
  <c r="J83"/>
  <c r="BE95"/>
  <c r="BE112"/>
  <c r="BE131"/>
  <c r="BE137"/>
  <c r="BE353"/>
  <c r="BE355"/>
  <c r="BE100"/>
  <c r="BE139"/>
  <c r="BE176"/>
  <c r="BE220"/>
  <c r="BE222"/>
  <c r="BE226"/>
  <c r="BE242"/>
  <c r="BE250"/>
  <c r="BE271"/>
  <c r="BE292"/>
  <c r="BE296"/>
  <c r="BE300"/>
  <c r="BE317"/>
  <c r="BE319"/>
  <c r="BE339"/>
  <c r="BE341"/>
  <c r="BE343"/>
  <c r="BE349"/>
  <c r="BE361"/>
  <c r="BE373"/>
  <c r="BE377"/>
  <c r="BE383"/>
  <c r="BE385"/>
  <c r="F55"/>
  <c r="BE102"/>
  <c r="BE104"/>
  <c r="BE116"/>
  <c r="BE118"/>
  <c r="BE122"/>
  <c r="BE204"/>
  <c r="BE153"/>
  <c r="BE155"/>
  <c r="BE172"/>
  <c r="BE180"/>
  <c r="BE194"/>
  <c r="BE211"/>
  <c r="BE232"/>
  <c r="BE234"/>
  <c r="BE238"/>
  <c r="BE252"/>
  <c r="BE254"/>
  <c r="BE262"/>
  <c r="BE273"/>
  <c r="BE283"/>
  <c r="BE285"/>
  <c r="BE298"/>
  <c r="BE304"/>
  <c r="BE306"/>
  <c r="BE308"/>
  <c r="BE310"/>
  <c r="BE323"/>
  <c r="BE329"/>
  <c r="BE331"/>
  <c r="BE333"/>
  <c r="BE337"/>
  <c r="BE365"/>
  <c r="BE379"/>
  <c r="BE381"/>
  <c r="BE404"/>
  <c r="BE406"/>
  <c r="BE408"/>
  <c r="BE410"/>
  <c r="BE412"/>
  <c r="BE93"/>
  <c r="BE98"/>
  <c r="BE128"/>
  <c r="BE141"/>
  <c r="BE147"/>
  <c r="BE198"/>
  <c r="BE202"/>
  <c r="BE224"/>
  <c r="BE258"/>
  <c r="BE275"/>
  <c r="BE277"/>
  <c r="BE279"/>
  <c r="BE290"/>
  <c r="BE321"/>
  <c r="BE369"/>
  <c r="BE106"/>
  <c r="BE126"/>
  <c r="BE158"/>
  <c r="BE218"/>
  <c r="BE240"/>
  <c r="BE244"/>
  <c r="BE288"/>
  <c r="BE302"/>
  <c r="BE325"/>
  <c r="BE327"/>
  <c r="BE375"/>
  <c r="BE393"/>
  <c r="BE395"/>
  <c r="BE402"/>
  <c r="F35"/>
  <c i="1" r="BB55"/>
  <c r="BB54"/>
  <c r="AX54"/>
  <c i="2" r="F36"/>
  <c i="1" r="BC55"/>
  <c r="BC54"/>
  <c r="W32"/>
  <c i="2" r="J34"/>
  <c i="1" r="AW55"/>
  <c i="2" r="F37"/>
  <c i="1" r="BD55"/>
  <c r="BD54"/>
  <c r="W33"/>
  <c i="2" r="F34"/>
  <c i="1" r="BA55"/>
  <c r="BA54"/>
  <c r="W30"/>
  <c i="2" l="1" r="R89"/>
  <c r="P89"/>
  <c i="1" r="AU55"/>
  <c i="2" r="T89"/>
  <c r="BK89"/>
  <c r="J89"/>
  <c r="J59"/>
  <c r="J33"/>
  <c i="1" r="AV55"/>
  <c r="AT55"/>
  <c r="AY54"/>
  <c r="W31"/>
  <c r="AU54"/>
  <c i="2" r="F33"/>
  <c i="1" r="AZ55"/>
  <c r="AZ54"/>
  <c r="W29"/>
  <c r="AW54"/>
  <c r="AK30"/>
  <c i="2" l="1" r="J30"/>
  <c i="1" r="AG55"/>
  <c r="AG54"/>
  <c r="AK26"/>
  <c r="AV54"/>
  <c r="AK29"/>
  <c r="AK35"/>
  <c i="2" l="1" r="J3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<sst xmlns="http://schemas.openxmlformats.org/spreadsheetml/2006/main">
  <si>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</si>
  <si>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</si>
  <si>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</si>
  <si>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</si>
  <si>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</si>
  <si>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{fa14e6f8-ac73-4375-82da-f9a2e9cd4d7a}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</si>
  <si>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</si>
  <si>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</si>
  <si>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</si>
  <si>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</si>
  <si>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</si>
  <si>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</si>
  <si>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</si>
  <si>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</si>
  <si>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</si>
  <si>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</si>
  <si>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</si>
  <si>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Výstavba nových fotovoltaických zdrojů v lokalitě SSM Hranice</t>
  </si>
  <si>
    <t>KSO:</t>
  </si>
  <si>
    <t/>
  </si>
  <si>
    <t>CC-CZ:</t>
  </si>
  <si>
    <t>Místo:</t>
  </si>
  <si>
    <t>Hranice I- Město 2228</t>
  </si>
  <si>
    <t>Datum:</t>
  </si>
  <si>
    <t>28. 7. 2025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</si>
  <si>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</si>
  <si>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</si>
  <si>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</si>
  <si>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</si>
  <si>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</si>
  <si>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</si>
  <si>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</si>
  <si>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DEVYKO s.r.o.</t>
  </si>
  <si>
    <t>True</t>
  </si>
  <si>
    <t>Zpracovatel:</t>
  </si>
  <si>
    <t>Poznámka:</t>
  </si>
  <si>
    <t>Soupis prací je sestaven s využitím Cenové soustavy RTS.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</si>
  <si>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</si>
  <si>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</si>
  <si>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</si>
  <si>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</si>
  <si>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</si>
  <si>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</si>
  <si>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</si>
  <si>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</si>
  <si>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</si>
  <si>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</si>
  <si>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</si>
  <si>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</si>
  <si>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</si>
  <si>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</si>
  <si>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</si>
  <si>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</si>
  <si>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</si>
  <si>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</si>
  <si>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</si>
  <si>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</si>
  <si>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</si>
  <si>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</si>
  <si>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</si>
  <si>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</si>
  <si>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</si>
  <si>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</si>
  <si>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</si>
  <si>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</si>
  <si>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</si>
  <si>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</si>
  <si>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</si>
  <si>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</si>
  <si>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</si>
  <si>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</si>
  <si>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</si>
  <si>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</si>
  <si>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</si>
  <si>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</si>
  <si>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</si>
  <si>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 xml:space="preserve"> FVE SSM Hranice</t>
  </si>
  <si>
    <t>STA</t>
  </si>
  <si>
    <t>1</t>
  </si>
  <si>
    <t>{420b3843-4c77-4d54-9502-db328a25e8fa}</t>
  </si>
  <si>
    <t>2</t>
  </si>
  <si>
    <t>KRYCÍ LIST SOUPISU PRACÍ</t>
  </si>
  <si>
    <t>Objekt:</t>
  </si>
  <si>
    <t xml:space="preserve">01 -  FVE SSM Hranice</t>
  </si>
  <si>
    <t>REKAPITULACE ČLENĚNÍ SOUPISU PRACÍ</t>
  </si>
  <si>
    <t>Kód dílu - Popis</t>
  </si>
  <si>
    <t>Cena celkem [CZK]</t>
  </si>
  <si>
    <t>-1</t>
  </si>
  <si>
    <t xml:space="preserve">712 - Povlakové krytiny </t>
  </si>
  <si>
    <t>VR_5 - Úpravy v trafostanici</t>
  </si>
  <si>
    <t>VR_6 - Přípojka, vedení</t>
  </si>
  <si>
    <t>VR_7 - Výrobní modul</t>
  </si>
  <si>
    <t>VR_8 - Rozvaděče a hlavní součásti systému</t>
  </si>
  <si>
    <t>VR_9 - Uzemnění</t>
  </si>
  <si>
    <t>VR_10 - Hromosvod</t>
  </si>
  <si>
    <t>ON - Ostatní náklady</t>
  </si>
  <si>
    <t xml:space="preserve">MaR - Měření a Regulace </t>
  </si>
  <si>
    <t>R1 - Ocelové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</si>
  <si>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</si>
  <si>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</si>
  <si>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</si>
  <si>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</si>
  <si>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</si>
  <si>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</si>
  <si>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</si>
  <si>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</si>
  <si>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</si>
  <si>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</si>
  <si>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</si>
  <si>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</si>
  <si>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</si>
  <si>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712</t>
  </si>
  <si>
    <t xml:space="preserve">Povlakové krytiny </t>
  </si>
  <si>
    <t>ROZPOCET</t>
  </si>
  <si>
    <t>K</t>
  </si>
  <si>
    <t>712400831R00</t>
  </si>
  <si>
    <t>Odstranění povlakové krytiny střech do 30°, 1 vrstva</t>
  </si>
  <si>
    <t>m2</t>
  </si>
  <si>
    <t>16</t>
  </si>
  <si>
    <t>PP</t>
  </si>
  <si>
    <t>712472101R00</t>
  </si>
  <si>
    <t xml:space="preserve">Povlakové krytiny střech do 30°, fólie PVC, kotv,  VC-P1,8mm , klasifikace Broof t3,bila</t>
  </si>
  <si>
    <t>4</t>
  </si>
  <si>
    <t>Povlakové krytiny střech do 30°, fólie PVC, kotv, VC-P1,8mm , klasifikace Broof t3,bila</t>
  </si>
  <si>
    <t>3</t>
  </si>
  <si>
    <t>R_001</t>
  </si>
  <si>
    <t>izolační tvarovka z pvc,100x83 děláná na zakázku, zaizolovaní prostup</t>
  </si>
  <si>
    <t>kus</t>
  </si>
  <si>
    <t>6</t>
  </si>
  <si>
    <t>VR_5</t>
  </si>
  <si>
    <t>Úpravy v trafostanici</t>
  </si>
  <si>
    <t>210021501R00</t>
  </si>
  <si>
    <t>Těsnění kabelových prostupů v rozvodně , oprava protipožárnich prostupů</t>
  </si>
  <si>
    <t>kpl</t>
  </si>
  <si>
    <t>8</t>
  </si>
  <si>
    <t>5</t>
  </si>
  <si>
    <t>VR001</t>
  </si>
  <si>
    <t>Úprava stávajícího rozvaděče VN, , výměna měřících transformátorů U,I</t>
  </si>
  <si>
    <t>10</t>
  </si>
  <si>
    <t>VR002</t>
  </si>
  <si>
    <t>Úprava stávajícího rozvaděče VN, svorková skříň nad VN rozvaděč</t>
  </si>
  <si>
    <t>7</t>
  </si>
  <si>
    <t>VR003</t>
  </si>
  <si>
    <t>Úprava stávajícího rozvaděče VN, doplnění signálních kontaktů do VN</t>
  </si>
  <si>
    <t>14</t>
  </si>
  <si>
    <t>VR004</t>
  </si>
  <si>
    <t>Úprava stávajícího rozvaděče R1, doplnění jištěného vývodu 10A/B a vývodky</t>
  </si>
  <si>
    <t>9</t>
  </si>
  <si>
    <t>650125215RT2</t>
  </si>
  <si>
    <t>Uložení kabelu Cu 5 x 4 mm2 do trubky , včetně dodávky kabelu a trubky</t>
  </si>
  <si>
    <t>m</t>
  </si>
  <si>
    <t>18</t>
  </si>
  <si>
    <t>650125245RT2</t>
  </si>
  <si>
    <t>Uložení kabelu Cu 7 x 4 mm2 do trubky, včetně dodávky kabelu a trubky</t>
  </si>
  <si>
    <t>20</t>
  </si>
  <si>
    <t>11</t>
  </si>
  <si>
    <t>222 29-0804.R00</t>
  </si>
  <si>
    <t>Kabel signalizační do 10x1 v trubce, včetně dodávky kabelu a trubky</t>
  </si>
  <si>
    <t>22</t>
  </si>
  <si>
    <t>650125143RT2</t>
  </si>
  <si>
    <t>Uložení kabelu Cu 3 x 2,5 mm2 do trubky , včetně dodávky kabelu a trubky</t>
  </si>
  <si>
    <t>24</t>
  </si>
  <si>
    <t>13</t>
  </si>
  <si>
    <t>650141111R00</t>
  </si>
  <si>
    <t>Ukončení vodiče v rozvaděči + zapojení do 2,5 mm2</t>
  </si>
  <si>
    <t>26</t>
  </si>
  <si>
    <t>650141113R00</t>
  </si>
  <si>
    <t>Ukončení vodiče v rozvaděči + zapojení do 6 mm2</t>
  </si>
  <si>
    <t>28</t>
  </si>
  <si>
    <t>15</t>
  </si>
  <si>
    <t>210100258R00</t>
  </si>
  <si>
    <t>Ukončení celoplast. kabel do 3x4 mm2</t>
  </si>
  <si>
    <t>30</t>
  </si>
  <si>
    <t>210100258R01</t>
  </si>
  <si>
    <t>Ukončení celoplast. kabel do 5x4 mm2</t>
  </si>
  <si>
    <t>32</t>
  </si>
  <si>
    <t>17</t>
  </si>
  <si>
    <t>210100260R00</t>
  </si>
  <si>
    <t>Ukončení celoplast. kabel do 7x4 mm2</t>
  </si>
  <si>
    <t>34</t>
  </si>
  <si>
    <t>210100264R00</t>
  </si>
  <si>
    <t>Ukončení celoplast. kabel do 10x1 mm2</t>
  </si>
  <si>
    <t>36</t>
  </si>
  <si>
    <t>19</t>
  </si>
  <si>
    <t>VR009</t>
  </si>
  <si>
    <t>Podružný materiál, spojovací materiál, kabelové štítky, kotvící materiál apod.</t>
  </si>
  <si>
    <t>38</t>
  </si>
  <si>
    <t>VR_6</t>
  </si>
  <si>
    <t>Přípojka, vedení</t>
  </si>
  <si>
    <t>VR005</t>
  </si>
  <si>
    <t>Demontáž stávajícího rozvadděče KS2, vybourání ze stávající NIKY, odpojení kabelů</t>
  </si>
  <si>
    <t>40</t>
  </si>
  <si>
    <t>VR006</t>
  </si>
  <si>
    <t>Stavební úprava stávající NIKY pro nový , rozvaděč KS2, včetně klepířských prvků</t>
  </si>
  <si>
    <t>42</t>
  </si>
  <si>
    <t>VR007</t>
  </si>
  <si>
    <t>Úprava stávajících kabelů, naspojkováním</t>
  </si>
  <si>
    <t>44</t>
  </si>
  <si>
    <t>23</t>
  </si>
  <si>
    <t>VR008</t>
  </si>
  <si>
    <t>Dodávka a montáž rozvaděče KS2, dle PD, 8x poj. odpínač, skříň zapuštěná 1000x1000</t>
  </si>
  <si>
    <t>46</t>
  </si>
  <si>
    <t>650124277R00</t>
  </si>
  <si>
    <t>Uložení kabelu Cu 5 x 50 mm2 pevně, včetně dodávky kabelu</t>
  </si>
  <si>
    <t>48</t>
  </si>
  <si>
    <t>25</t>
  </si>
  <si>
    <t>650121129RT4</t>
  </si>
  <si>
    <t>Uložení vodiče Cu 70 mm2 pevně, včetně dodávky vodiče</t>
  </si>
  <si>
    <t>50</t>
  </si>
  <si>
    <t>650011311R00</t>
  </si>
  <si>
    <t>Žlab perforovaný 62/50 s víkem, včetně montáže na stěnu</t>
  </si>
  <si>
    <t>52</t>
  </si>
  <si>
    <t>27</t>
  </si>
  <si>
    <t>650141121R00</t>
  </si>
  <si>
    <t>Ukončení vodiče v rozvaděči + zapojení do 50 mm2</t>
  </si>
  <si>
    <t>54</t>
  </si>
  <si>
    <t>650141123R00</t>
  </si>
  <si>
    <t>Ukončení vodiče v rozvaděči + zapojení do 70 mm2</t>
  </si>
  <si>
    <t>56</t>
  </si>
  <si>
    <t>29</t>
  </si>
  <si>
    <t>650141129R00</t>
  </si>
  <si>
    <t>Ukončení vodiče v rozvaděči + zapojení do 150 mm2</t>
  </si>
  <si>
    <t>58</t>
  </si>
  <si>
    <t>650142423R00</t>
  </si>
  <si>
    <t>Ukončení kabelu smršť. koncovkou 4 x 50 mm2</t>
  </si>
  <si>
    <t>60</t>
  </si>
  <si>
    <t>31</t>
  </si>
  <si>
    <t>650142431R00</t>
  </si>
  <si>
    <t>Ukončení kabelu smršť. koncovkou 4 x 150 mm2</t>
  </si>
  <si>
    <t>62</t>
  </si>
  <si>
    <t>64</t>
  </si>
  <si>
    <t>VR_7</t>
  </si>
  <si>
    <t>Výrobní modul</t>
  </si>
  <si>
    <t>33</t>
  </si>
  <si>
    <t>VR056</t>
  </si>
  <si>
    <t>Fotovoltaický panel 550Wp, bif, včetně montáže</t>
  </si>
  <si>
    <t>66</t>
  </si>
  <si>
    <t>VR011</t>
  </si>
  <si>
    <t>Uzemňovací deska - Kont. deska , pro fotovaltaické panely, nerez</t>
  </si>
  <si>
    <t>68</t>
  </si>
  <si>
    <t>35</t>
  </si>
  <si>
    <t>VR009.1</t>
  </si>
  <si>
    <t>Výkonový optimizer 1100W</t>
  </si>
  <si>
    <t>70</t>
  </si>
  <si>
    <t>VR058</t>
  </si>
  <si>
    <t>Kabel solární UV, 6mm, H1Z2Z-K</t>
  </si>
  <si>
    <t>72</t>
  </si>
  <si>
    <t>37</t>
  </si>
  <si>
    <t>VR060</t>
  </si>
  <si>
    <t>Sada konektorů MC</t>
  </si>
  <si>
    <t>74</t>
  </si>
  <si>
    <t>VR063</t>
  </si>
  <si>
    <t>zink. neperf. žlab s víkem 62/50, včetně kotvení k betonové dlaždici</t>
  </si>
  <si>
    <t>76</t>
  </si>
  <si>
    <t>39</t>
  </si>
  <si>
    <t>VR010</t>
  </si>
  <si>
    <t>zink. neperf. žlab s víkem 150/50, s přep, včetně kotvení k betonové dlaždici</t>
  </si>
  <si>
    <t>78</t>
  </si>
  <si>
    <t>VR012</t>
  </si>
  <si>
    <t>Montážní profil C 25x25, vč. koncovek, spoj.mat, zinek</t>
  </si>
  <si>
    <t>80</t>
  </si>
  <si>
    <t>41</t>
  </si>
  <si>
    <t>953921111R00</t>
  </si>
  <si>
    <t>Dlaždice betonové volně na střechu, 30x30x4 cm, včetně pryžové podložky</t>
  </si>
  <si>
    <t>82</t>
  </si>
  <si>
    <t>VR066</t>
  </si>
  <si>
    <t>zink. stoupací žebřík s víkem 150/100, včetně fixace kabelů</t>
  </si>
  <si>
    <t>84</t>
  </si>
  <si>
    <t>43</t>
  </si>
  <si>
    <t>210020101R00</t>
  </si>
  <si>
    <t>Výložník kabelový svařovaný s 200mm výložníkem</t>
  </si>
  <si>
    <t>86</t>
  </si>
  <si>
    <t>650011311T00</t>
  </si>
  <si>
    <t>Kabelový rošt zinkovaný 300/50 vč. přep, montovaný na výložníky</t>
  </si>
  <si>
    <t>88</t>
  </si>
  <si>
    <t>45</t>
  </si>
  <si>
    <t>VR067</t>
  </si>
  <si>
    <t>Fotovoltaický střídač 66 kW, cert. dle normy ČSN EN 50549-1</t>
  </si>
  <si>
    <t>90</t>
  </si>
  <si>
    <t>VR069</t>
  </si>
  <si>
    <t>Kabel CU jemně laněný 5G50</t>
  </si>
  <si>
    <t>92</t>
  </si>
  <si>
    <t>47</t>
  </si>
  <si>
    <t>94</t>
  </si>
  <si>
    <t>96</t>
  </si>
  <si>
    <t>49</t>
  </si>
  <si>
    <t>650142523R00</t>
  </si>
  <si>
    <t>Ukončení kabelu smršť. koncovkou 5 x 50 mm2</t>
  </si>
  <si>
    <t>98</t>
  </si>
  <si>
    <t>VR071</t>
  </si>
  <si>
    <t>Přístřešek k ochraně technologie , montovaný na stěnu nad technologii</t>
  </si>
  <si>
    <t>100</t>
  </si>
  <si>
    <t>51</t>
  </si>
  <si>
    <t>VR072</t>
  </si>
  <si>
    <t>Cedulky výstražné</t>
  </si>
  <si>
    <t>102</t>
  </si>
  <si>
    <t>210020653R00</t>
  </si>
  <si>
    <t>Konstrukce zinkovaná nosná pro zařízení do 200 kg</t>
  </si>
  <si>
    <t>104</t>
  </si>
  <si>
    <t>53</t>
  </si>
  <si>
    <t>VR047</t>
  </si>
  <si>
    <t>Kabel BUS CAN 2x2x0,5</t>
  </si>
  <si>
    <t>106</t>
  </si>
  <si>
    <t>VR073</t>
  </si>
  <si>
    <t>Kabel profinet UV ETHERNET cat6</t>
  </si>
  <si>
    <t>108</t>
  </si>
  <si>
    <t>55</t>
  </si>
  <si>
    <t>650010613R00</t>
  </si>
  <si>
    <t>Montáž trubky UV plastové D 25 mm, ulož. pevné, včetně dodávky trubky, příchytek a spojek</t>
  </si>
  <si>
    <t>110</t>
  </si>
  <si>
    <t>112</t>
  </si>
  <si>
    <t>VR_8</t>
  </si>
  <si>
    <t>Rozvaděče a hlavní součásti systému</t>
  </si>
  <si>
    <t>57</t>
  </si>
  <si>
    <t>R-FVE</t>
  </si>
  <si>
    <t>Dodávka a montáž rozvaděče dle PD, 125A,venkovni provedení, rozp.misto vyv. výkonu</t>
  </si>
  <si>
    <t>114</t>
  </si>
  <si>
    <t>DC-BOX</t>
  </si>
  <si>
    <t>Skřín s přepětovými ochranami a odpínači dle PD, 0,6x0,6 1000VDC, termoplast</t>
  </si>
  <si>
    <t>116</t>
  </si>
  <si>
    <t>59</t>
  </si>
  <si>
    <t>ST-BOX</t>
  </si>
  <si>
    <t>Skříňka s přepětovými ochranami T2 2ks, 0,3x0,2 1000VDC, termoplast, montážní sada</t>
  </si>
  <si>
    <t>118</t>
  </si>
  <si>
    <t>VR_9</t>
  </si>
  <si>
    <t>Uzemnění</t>
  </si>
  <si>
    <t>650041112R00</t>
  </si>
  <si>
    <t>Montáž svorkovnice ekvipotenciální, nerez, včetně dodávky</t>
  </si>
  <si>
    <t>120</t>
  </si>
  <si>
    <t>61</t>
  </si>
  <si>
    <t>650121117RT4</t>
  </si>
  <si>
    <t xml:space="preserve">Cu 6 mm2 pevně, včetně dodávky vodiče NYY-J  6 mm2</t>
  </si>
  <si>
    <t>122</t>
  </si>
  <si>
    <t>Cu 6 mm2 pevně, včetně dodávky vodiče NYY-J 6 mm2</t>
  </si>
  <si>
    <t>650121121RT4</t>
  </si>
  <si>
    <t>Cu 16 mm2 pevně, včetně dodávky vodiče NYY-J 16 mm2</t>
  </si>
  <si>
    <t>124</t>
  </si>
  <si>
    <t>63</t>
  </si>
  <si>
    <t>650121123RT4</t>
  </si>
  <si>
    <t>Cu 25 mm2 pevně, včetně dodávky vodiče NYY-J 25 mm2</t>
  </si>
  <si>
    <t>126</t>
  </si>
  <si>
    <t>650121129R00</t>
  </si>
  <si>
    <t>CU 70 mm2 pevně, včetně dodávky vodiče NYY-J 70 mm2</t>
  </si>
  <si>
    <t>128</t>
  </si>
  <si>
    <t>65</t>
  </si>
  <si>
    <t>130</t>
  </si>
  <si>
    <t>650141117R00</t>
  </si>
  <si>
    <t>Ukončení vodiče v rozvaděči + zapojení do 25 mm2</t>
  </si>
  <si>
    <t>132</t>
  </si>
  <si>
    <t>67</t>
  </si>
  <si>
    <t>650141115R00</t>
  </si>
  <si>
    <t>Ukončení vodiče v rozvaděči + zapojení do 16 mm2</t>
  </si>
  <si>
    <t>134</t>
  </si>
  <si>
    <t>650010611R00</t>
  </si>
  <si>
    <t>Chránička kabelu UV stabilní 12mm, včetně montáže</t>
  </si>
  <si>
    <t>136</t>
  </si>
  <si>
    <t>69</t>
  </si>
  <si>
    <t>650010611R01</t>
  </si>
  <si>
    <t>Chránička kabelu UV stabilní 20mm, včetně montáže</t>
  </si>
  <si>
    <t>138</t>
  </si>
  <si>
    <t>650010642RT4</t>
  </si>
  <si>
    <t>Trubka plastová tuhá UV stab. D 20 uložené pevně, včetně, příchytek,spojek a montáže</t>
  </si>
  <si>
    <t>140</t>
  </si>
  <si>
    <t>71</t>
  </si>
  <si>
    <t>VR013</t>
  </si>
  <si>
    <t>Svorka FeZn-CU</t>
  </si>
  <si>
    <t>ks</t>
  </si>
  <si>
    <t>142</t>
  </si>
  <si>
    <t>VR014</t>
  </si>
  <si>
    <t>Střešní držák vodiče k přímemu nalepení, na ploché střechy</t>
  </si>
  <si>
    <t>144</t>
  </si>
  <si>
    <t>73</t>
  </si>
  <si>
    <t>005111021R</t>
  </si>
  <si>
    <t>Vytyčení inženýrských sítí</t>
  </si>
  <si>
    <t>146</t>
  </si>
  <si>
    <t>460030081R00</t>
  </si>
  <si>
    <t>Řezání spáry v asfaltu nebo betonu</t>
  </si>
  <si>
    <t>148</t>
  </si>
  <si>
    <t>75</t>
  </si>
  <si>
    <t>130900030RA0</t>
  </si>
  <si>
    <t>Bourání konstrukcí z betonu prostého ve výkopu</t>
  </si>
  <si>
    <t>m3</t>
  </si>
  <si>
    <t>150</t>
  </si>
  <si>
    <t>460200251RT2</t>
  </si>
  <si>
    <t xml:space="preserve">Výkop kabelové rýhy 50/70 cm  hor.3, ruční výkop rýhy</t>
  </si>
  <si>
    <t>152</t>
  </si>
  <si>
    <t>Výkop kabelové rýhy 50/70 cm hor.3, ruční výkop rýhy</t>
  </si>
  <si>
    <t>77</t>
  </si>
  <si>
    <t>210220361R00</t>
  </si>
  <si>
    <t>Zemnič tyčový 2m, zaražení a připojení, do 2 m</t>
  </si>
  <si>
    <t>154</t>
  </si>
  <si>
    <t>210220022RT1</t>
  </si>
  <si>
    <t>Vedení uzemňovací v zemi FeZn, D 8 - 10 mm, včetně drátu FeZn 10 mm</t>
  </si>
  <si>
    <t>156</t>
  </si>
  <si>
    <t>79</t>
  </si>
  <si>
    <t>460570253R00</t>
  </si>
  <si>
    <t>Zához rýhy 50/70 cm, hornina třídy 3, se zhutněním</t>
  </si>
  <si>
    <t>158</t>
  </si>
  <si>
    <t>270311000R00</t>
  </si>
  <si>
    <t>Uložení betonu, bez vyztužení</t>
  </si>
  <si>
    <t>160</t>
  </si>
  <si>
    <t>81</t>
  </si>
  <si>
    <t>210220302R00</t>
  </si>
  <si>
    <t>Svorka hromosvodová nad 2 šrouby /ST, SJ, SR, atd/</t>
  </si>
  <si>
    <t>162</t>
  </si>
  <si>
    <t>210220372RT1</t>
  </si>
  <si>
    <t>Úhelník ochranný nebo trubka s držáky do zdiva, včetně ochran.úhelníku + 2 držáky do zdi</t>
  </si>
  <si>
    <t>164</t>
  </si>
  <si>
    <t>83</t>
  </si>
  <si>
    <t>210220010R00</t>
  </si>
  <si>
    <t>Nátěr spojů proti vlhkosti</t>
  </si>
  <si>
    <t>kg</t>
  </si>
  <si>
    <t>166</t>
  </si>
  <si>
    <t>650111711RT3</t>
  </si>
  <si>
    <t>Svorka zkušební</t>
  </si>
  <si>
    <t>168</t>
  </si>
  <si>
    <t>85</t>
  </si>
  <si>
    <t>650112611R00</t>
  </si>
  <si>
    <t>Změření zemního odporu, vč. měřícího protokolu</t>
  </si>
  <si>
    <t>170</t>
  </si>
  <si>
    <t>172</t>
  </si>
  <si>
    <t>VR_10</t>
  </si>
  <si>
    <t>Hromosvod</t>
  </si>
  <si>
    <t>87</t>
  </si>
  <si>
    <t>650111915R00</t>
  </si>
  <si>
    <t>Jímací tyč izolovaná do 6 m, na konstrukci, montáž na připravenou konstri, vč. přip. svorek st</t>
  </si>
  <si>
    <t>174</t>
  </si>
  <si>
    <t>VR015</t>
  </si>
  <si>
    <t xml:space="preserve">Svorka pro připojení potenciálu , na  kabel</t>
  </si>
  <si>
    <t>176</t>
  </si>
  <si>
    <t>Svorka pro připojení potenciálu , na kabel</t>
  </si>
  <si>
    <t>89</t>
  </si>
  <si>
    <t>650111636R00</t>
  </si>
  <si>
    <t>Vodič s vysokonapěťovou izolací pevně na podpěry, EOVV 75cm</t>
  </si>
  <si>
    <t>178</t>
  </si>
  <si>
    <t>180</t>
  </si>
  <si>
    <t>91</t>
  </si>
  <si>
    <t>VR016</t>
  </si>
  <si>
    <t>Příchytka pro vysokonapěťový kabel , pro vedení na fasádě</t>
  </si>
  <si>
    <t>182</t>
  </si>
  <si>
    <t>VR017</t>
  </si>
  <si>
    <t>Připojovací prvek vysokonapěťového kabelu</t>
  </si>
  <si>
    <t>184</t>
  </si>
  <si>
    <t>93</t>
  </si>
  <si>
    <t>VR018</t>
  </si>
  <si>
    <t>Demontáž stávajícího hromosvodu, vč. likvidace</t>
  </si>
  <si>
    <t>186</t>
  </si>
  <si>
    <t>650111781RT2</t>
  </si>
  <si>
    <t>Označení svodu štítkem, včetně dodávky štítku</t>
  </si>
  <si>
    <t>188</t>
  </si>
  <si>
    <t>95</t>
  </si>
  <si>
    <t>190</t>
  </si>
  <si>
    <t>ON</t>
  </si>
  <si>
    <t>Ostatní náklady</t>
  </si>
  <si>
    <t>VR010.1</t>
  </si>
  <si>
    <t>Vychozí revize</t>
  </si>
  <si>
    <t>192</t>
  </si>
  <si>
    <t>97</t>
  </si>
  <si>
    <t>VR013.1</t>
  </si>
  <si>
    <t>Součinost s provzovatelem trafostanice</t>
  </si>
  <si>
    <t>hod</t>
  </si>
  <si>
    <t>194</t>
  </si>
  <si>
    <t>VR014.1</t>
  </si>
  <si>
    <t>Individuální a komplexní zkoušky</t>
  </si>
  <si>
    <t>196</t>
  </si>
  <si>
    <t>99</t>
  </si>
  <si>
    <t>VR015.1</t>
  </si>
  <si>
    <t>Předávací dokumentace, včetně dokumentace skutečného provedení</t>
  </si>
  <si>
    <t>198</t>
  </si>
  <si>
    <t>VR016.1</t>
  </si>
  <si>
    <t>Zaškolení obsluhy</t>
  </si>
  <si>
    <t>200</t>
  </si>
  <si>
    <t>101</t>
  </si>
  <si>
    <t>VR018.1</t>
  </si>
  <si>
    <t>Likvidace odpadu</t>
  </si>
  <si>
    <t>202</t>
  </si>
  <si>
    <t>VR050</t>
  </si>
  <si>
    <t>Licence ERU, OTE, UPOS</t>
  </si>
  <si>
    <t>204</t>
  </si>
  <si>
    <t>103</t>
  </si>
  <si>
    <t>VR052</t>
  </si>
  <si>
    <t>SW dohledu, ovládání výrobny, oživení systému, cloudové služby</t>
  </si>
  <si>
    <t>206</t>
  </si>
  <si>
    <t>VR053</t>
  </si>
  <si>
    <t>manipulační technika, jeřáb, manipulátor</t>
  </si>
  <si>
    <t>208</t>
  </si>
  <si>
    <t>105</t>
  </si>
  <si>
    <t>941940031RAA</t>
  </si>
  <si>
    <t>Lešení lehké fasádní, š. 1 m, výška do 10 m, montáž, demontáž, doprava, pronájem 1 měsíc</t>
  </si>
  <si>
    <t>210</t>
  </si>
  <si>
    <t>R_007</t>
  </si>
  <si>
    <t>Zpracování operativní karty pro zdolávání požáru a, dokumentace zdolávání požáru</t>
  </si>
  <si>
    <t>212</t>
  </si>
  <si>
    <t>107</t>
  </si>
  <si>
    <t>R_008</t>
  </si>
  <si>
    <t>Získání stanoviska HZS ke koladaci</t>
  </si>
  <si>
    <t>214</t>
  </si>
  <si>
    <t>MaR</t>
  </si>
  <si>
    <t xml:space="preserve">Měření a Regulace </t>
  </si>
  <si>
    <t>RTU1</t>
  </si>
  <si>
    <t>Comm. processor CP, industrial ethernet 10...100Mbit/s</t>
  </si>
  <si>
    <t>216</t>
  </si>
  <si>
    <t>109</t>
  </si>
  <si>
    <t>RTU2</t>
  </si>
  <si>
    <t>Busadapter BA 2X RJ45, for profinet</t>
  </si>
  <si>
    <t>218</t>
  </si>
  <si>
    <t>RTU3</t>
  </si>
  <si>
    <t>Baseunit, Push-In terminals</t>
  </si>
  <si>
    <t>220</t>
  </si>
  <si>
    <t>111</t>
  </si>
  <si>
    <t>RTU4</t>
  </si>
  <si>
    <t>Comm. module, RS-422, RS485 and RS232, modRTU, mas.slav.</t>
  </si>
  <si>
    <t>222</t>
  </si>
  <si>
    <t>RTU5</t>
  </si>
  <si>
    <t>CPU, Central procesing unit</t>
  </si>
  <si>
    <t>224</t>
  </si>
  <si>
    <t>113</t>
  </si>
  <si>
    <t>RTU6</t>
  </si>
  <si>
    <t>Memory card</t>
  </si>
  <si>
    <t>226</t>
  </si>
  <si>
    <t>RTU7</t>
  </si>
  <si>
    <t>228</t>
  </si>
  <si>
    <t>115</t>
  </si>
  <si>
    <t>RTU8</t>
  </si>
  <si>
    <t>Digital input module , DI 16x 24VDC standard</t>
  </si>
  <si>
    <t>230</t>
  </si>
  <si>
    <t>RTU9</t>
  </si>
  <si>
    <t>Digital output module , DO 16x 24VDC/0,5A standard</t>
  </si>
  <si>
    <t>232</t>
  </si>
  <si>
    <t>117</t>
  </si>
  <si>
    <t>RTU10</t>
  </si>
  <si>
    <t xml:space="preserve">Vazební člen, 1P/6A 240V  AC,LED_EMC</t>
  </si>
  <si>
    <t>234</t>
  </si>
  <si>
    <t>Vazební člen, 1P/6A 240V AC,LED_EMC</t>
  </si>
  <si>
    <t>RTU11</t>
  </si>
  <si>
    <t>Lišta propojovací, pro řadu 38,39, Lišta propojovací 38, 1P, 20 patic, černá</t>
  </si>
  <si>
    <t>236</t>
  </si>
  <si>
    <t>119</t>
  </si>
  <si>
    <t>RTU12</t>
  </si>
  <si>
    <t>Basic panel , 4" TFT dispaly,65536 colors, profinet internet</t>
  </si>
  <si>
    <t>238</t>
  </si>
  <si>
    <t>RTU13</t>
  </si>
  <si>
    <t>LTE Router, 4G/LTE (cat4)3G,2G, Napájení 9-30V</t>
  </si>
  <si>
    <t>240</t>
  </si>
  <si>
    <t>121</t>
  </si>
  <si>
    <t>RTU14</t>
  </si>
  <si>
    <t>Panel Mount Power Meter, Sup.22-65VDC,Modbus TCP,690-4000V X1 X5A</t>
  </si>
  <si>
    <t>242</t>
  </si>
  <si>
    <t>RTU15</t>
  </si>
  <si>
    <t>Pojistková svorka šroubová s LED , Max. 6,3A</t>
  </si>
  <si>
    <t>244</t>
  </si>
  <si>
    <t>123</t>
  </si>
  <si>
    <t>RTU16</t>
  </si>
  <si>
    <t>Koncová svěrka</t>
  </si>
  <si>
    <t>246</t>
  </si>
  <si>
    <t>RTU17</t>
  </si>
  <si>
    <t>Svorka, 2,5mm2,šedá. 2 spojení</t>
  </si>
  <si>
    <t>248</t>
  </si>
  <si>
    <t>125</t>
  </si>
  <si>
    <t>RTU18</t>
  </si>
  <si>
    <t>Potenciálová propojka svorek , 10 pólová, modrá</t>
  </si>
  <si>
    <t>250</t>
  </si>
  <si>
    <t>RTU19</t>
  </si>
  <si>
    <t>SPD pro datové, signálové a telekomunikační linky, T1+T2+T3</t>
  </si>
  <si>
    <t>252</t>
  </si>
  <si>
    <t>127</t>
  </si>
  <si>
    <t>RTU20</t>
  </si>
  <si>
    <t>Kompaktní rozvaděčová skříň, 600x1000x250</t>
  </si>
  <si>
    <t>254</t>
  </si>
  <si>
    <t>RTU21</t>
  </si>
  <si>
    <t>Schránka na schémata z plastu , DIN A4 na výšku</t>
  </si>
  <si>
    <t>256</t>
  </si>
  <si>
    <t>129</t>
  </si>
  <si>
    <t>RTU22</t>
  </si>
  <si>
    <t>Úhelník pro upevnění na stěnu , pro AX,KX,AX IT</t>
  </si>
  <si>
    <t>258</t>
  </si>
  <si>
    <t>RTU23</t>
  </si>
  <si>
    <t>Bateriový modul , 24VDC 12Ah</t>
  </si>
  <si>
    <t>260</t>
  </si>
  <si>
    <t>131</t>
  </si>
  <si>
    <t>RTU24</t>
  </si>
  <si>
    <t>Memory cards for CPU Flash 24Mb</t>
  </si>
  <si>
    <t>262</t>
  </si>
  <si>
    <t>RTU25</t>
  </si>
  <si>
    <t>Jistič jedn. 4A/B</t>
  </si>
  <si>
    <t>264</t>
  </si>
  <si>
    <t>133</t>
  </si>
  <si>
    <t>RTU26</t>
  </si>
  <si>
    <t>Jistič jedn. 4A/C</t>
  </si>
  <si>
    <t>266</t>
  </si>
  <si>
    <t>RTU27</t>
  </si>
  <si>
    <t>Jistič jedn. 2A/B</t>
  </si>
  <si>
    <t>268</t>
  </si>
  <si>
    <t>135</t>
  </si>
  <si>
    <t>RTU28</t>
  </si>
  <si>
    <t>Jistič jedn. 6A/B</t>
  </si>
  <si>
    <t>270</t>
  </si>
  <si>
    <t>RTU29</t>
  </si>
  <si>
    <t>2 pólová přepěťová ochrana na rozh LPZ1 a LPZ2</t>
  </si>
  <si>
    <t>272</t>
  </si>
  <si>
    <t>137</t>
  </si>
  <si>
    <t>RTU30</t>
  </si>
  <si>
    <t>Signálka s LED - zelená, 230V AC</t>
  </si>
  <si>
    <t>274</t>
  </si>
  <si>
    <t>RTU31</t>
  </si>
  <si>
    <t>Vazební člen 6A řada 38, 1P/6A 24VDC, LED _ EMC</t>
  </si>
  <si>
    <t>276</t>
  </si>
  <si>
    <t>139</t>
  </si>
  <si>
    <t>RTU32</t>
  </si>
  <si>
    <t>Páčkový spínač 1+N, do 32A</t>
  </si>
  <si>
    <t>278</t>
  </si>
  <si>
    <t>RTU33</t>
  </si>
  <si>
    <t>UPS řídící jednotka , 24VD 20A/10A</t>
  </si>
  <si>
    <t>280</t>
  </si>
  <si>
    <t>141</t>
  </si>
  <si>
    <t>RTU34</t>
  </si>
  <si>
    <t>Napájecí zdroj 24VDC, 230VAC/24VDC,5A</t>
  </si>
  <si>
    <t>282</t>
  </si>
  <si>
    <t>RTU35</t>
  </si>
  <si>
    <t>Svorka průchozí, šroubová, 4mm2-béžová</t>
  </si>
  <si>
    <t>284</t>
  </si>
  <si>
    <t>143</t>
  </si>
  <si>
    <t>RTU36</t>
  </si>
  <si>
    <t>Bočnice béžová</t>
  </si>
  <si>
    <t>286</t>
  </si>
  <si>
    <t>RTU37</t>
  </si>
  <si>
    <t>288</t>
  </si>
  <si>
    <t>145</t>
  </si>
  <si>
    <t>RTU38</t>
  </si>
  <si>
    <t>Svorka průchozí, šroubová, 4mm2-modrá</t>
  </si>
  <si>
    <t>290</t>
  </si>
  <si>
    <t>RTU39</t>
  </si>
  <si>
    <t>Bočnice modrá</t>
  </si>
  <si>
    <t>292</t>
  </si>
  <si>
    <t>147</t>
  </si>
  <si>
    <t>RTU40</t>
  </si>
  <si>
    <t>Svorka průchozí, šroubová, 4mm2-zelenožlutá</t>
  </si>
  <si>
    <t>294</t>
  </si>
  <si>
    <t>RTU41</t>
  </si>
  <si>
    <t>Soklová zásuvka</t>
  </si>
  <si>
    <t>296</t>
  </si>
  <si>
    <t>149</t>
  </si>
  <si>
    <t>RTU42</t>
  </si>
  <si>
    <t>Bočnice pro svorky , šedá</t>
  </si>
  <si>
    <t>298</t>
  </si>
  <si>
    <t>RTU43</t>
  </si>
  <si>
    <t>Sestavení rozvaděčů</t>
  </si>
  <si>
    <t>300</t>
  </si>
  <si>
    <t>151</t>
  </si>
  <si>
    <t>RTU44</t>
  </si>
  <si>
    <t>Drobný montážní materiál</t>
  </si>
  <si>
    <t>302</t>
  </si>
  <si>
    <t>R1</t>
  </si>
  <si>
    <t>Ocelové konstrukce</t>
  </si>
  <si>
    <t>R_002</t>
  </si>
  <si>
    <t>Vynášecí ocelový rošt</t>
  </si>
  <si>
    <t>304</t>
  </si>
  <si>
    <t>153</t>
  </si>
  <si>
    <t>R_004</t>
  </si>
  <si>
    <t>Nedestruktivní zkoušky pro zjištění polohy výztuže</t>
  </si>
  <si>
    <t>306</t>
  </si>
  <si>
    <t>R_003</t>
  </si>
  <si>
    <t>Vynášecí konstrukce bleskosvodu</t>
  </si>
  <si>
    <t>308</t>
  </si>
  <si>
    <t>155</t>
  </si>
  <si>
    <t>650611111R00</t>
  </si>
  <si>
    <t>Rychlá montážní lišta : 5,95m. Materiál: Hliník EN</t>
  </si>
  <si>
    <t>310</t>
  </si>
  <si>
    <t>R_005</t>
  </si>
  <si>
    <t>Uni sada střed svorek pro up sol modulů, vč šroubu a pružiny výška rámu 30-50mm,středové</t>
  </si>
  <si>
    <t>312</t>
  </si>
  <si>
    <t>157</t>
  </si>
  <si>
    <t>R_006</t>
  </si>
  <si>
    <t>Uni sada střed. svorek pro upev. sol.modulů, vč. šroubu a pružiny výška rámu 30-50mm,koncové</t>
  </si>
  <si>
    <t>314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</si>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</sst>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vertical="top"/>
    </xf>
    <xf numFmtId="0" fontId="42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center" vertical="center"/>
    </xf>
    <xf numFmtId="49" fontId="42" fillId="0" borderId="1" xfId="0" applyNumberFormat="1" applyFont="1" applyBorder="1" applyAlignment="1" applyProtection="1">
      <alignment horizontal="left" vertical="center"/>
    </xf>
    <xf numFmtId="0" fontId="4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33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01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Výstavba nových fotovoltaických zdrojů v lokalitě SSM Hranice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Hranice I- Město 2228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28. 7. 2025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>DEVYKO s.r.o.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 FVE SSM Hranice'!J30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'01 -  FVE SSM Hranice'!P89</f>
        <v>0</v>
      </c>
      <c r="AV55" s="118">
        <f>'01 -  FVE SSM Hranice'!J33</f>
        <v>0</v>
      </c>
      <c r="AW55" s="118">
        <f>'01 -  FVE SSM Hranice'!J34</f>
        <v>0</v>
      </c>
      <c r="AX55" s="118">
        <f>'01 -  FVE SSM Hranice'!J35</f>
        <v>0</v>
      </c>
      <c r="AY55" s="118">
        <f>'01 -  FVE SSM Hranice'!J36</f>
        <v>0</v>
      </c>
      <c r="AZ55" s="118">
        <f>'01 -  FVE SSM Hranice'!F33</f>
        <v>0</v>
      </c>
      <c r="BA55" s="118">
        <f>'01 -  FVE SSM Hranice'!F34</f>
        <v>0</v>
      </c>
      <c r="BB55" s="118">
        <f>'01 -  FVE SSM Hranice'!F35</f>
        <v>0</v>
      </c>
      <c r="BC55" s="118">
        <f>'01 -  FVE SSM Hranice'!F36</f>
        <v>0</v>
      </c>
      <c r="BD55" s="120">
        <f>'01 -  FVE SSM Hranice'!F37</f>
        <v>0</v>
      </c>
      <c r="BE55" s="7"/>
      <c r="BT55" s="121" t="s">
        <v>78</v>
      </c>
      <c r="BV55" s="121" t="s">
        <v>73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H1vvQj/j2jUbKTLLXTFRG+w/q+FXDuwVaG1HEH+sTZ7i87gVlKitcuD11N1ZoA4dpGLW5phMn6mT7CJO72rj+w==" hashValue="u3e+t8pBJ93R3S+YRAIaFdkBA2oCG0E18eAPxzO6ZZ3sVplaqiZ2hxz9GnRus3BDWHls2zEKEt6TiSCduoUdh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 FVE SSM Hrani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80</v>
      </c>
    </row>
    <row r="4" s="1" customFormat="1" ht="24.96" customHeight="1">
      <c r="B4" s="18"/>
      <c r="D4" s="124" t="s">
        <v>81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Výstavba nových fotovoltaických zdrojů v lokalitě SSM Hranice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82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83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27</v>
      </c>
      <c r="G12" s="36"/>
      <c r="H12" s="36"/>
      <c r="I12" s="126" t="s">
        <v>23</v>
      </c>
      <c r="J12" s="131" t="str">
        <f>'Rekapitulace stavby'!AN8</f>
        <v>28. 7. 2025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tr">
        <f>IF('Rekapitulace stavby'!AN10="","",'Rekapitulace stavby'!AN10)</f>
        <v/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tr">
        <f>IF('Rekapitulace stavby'!E11="","",'Rekapitulace stavby'!E11)</f>
        <v xml:space="preserve"> </v>
      </c>
      <c r="F15" s="36"/>
      <c r="G15" s="36"/>
      <c r="H15" s="36"/>
      <c r="I15" s="126" t="s">
        <v>28</v>
      </c>
      <c r="J15" s="130" t="str">
        <f>IF('Rekapitulace stavby'!AN11="","",'Rekapitulace stavby'!AN11)</f>
        <v/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29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28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31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>DEVYKO s.r.o.</v>
      </c>
      <c r="F21" s="36"/>
      <c r="G21" s="36"/>
      <c r="H21" s="36"/>
      <c r="I21" s="126" t="s">
        <v>28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34</v>
      </c>
      <c r="E23" s="36"/>
      <c r="F23" s="36"/>
      <c r="G23" s="36"/>
      <c r="H23" s="36"/>
      <c r="I23" s="126" t="s">
        <v>26</v>
      </c>
      <c r="J23" s="130" t="str">
        <f>IF('Rekapitulace stavby'!AN19="","",'Rekapitulace stavby'!AN19)</f>
        <v/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tr">
        <f>IF('Rekapitulace stavby'!E20="","",'Rekapitulace stavby'!E20)</f>
        <v xml:space="preserve"> </v>
      </c>
      <c r="F24" s="36"/>
      <c r="G24" s="36"/>
      <c r="H24" s="36"/>
      <c r="I24" s="126" t="s">
        <v>28</v>
      </c>
      <c r="J24" s="130" t="str">
        <f>IF('Rekapitulace stavby'!AN20="","",'Rekapitulace stavby'!AN20)</f>
        <v/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35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37</v>
      </c>
      <c r="E30" s="36"/>
      <c r="F30" s="36"/>
      <c r="G30" s="36"/>
      <c r="H30" s="36"/>
      <c r="I30" s="36"/>
      <c r="J30" s="138">
        <f>ROUND(J89,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39</v>
      </c>
      <c r="G32" s="36"/>
      <c r="H32" s="36"/>
      <c r="I32" s="139" t="s">
        <v>38</v>
      </c>
      <c r="J32" s="139" t="s">
        <v>40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41</v>
      </c>
      <c r="E33" s="126" t="s">
        <v>42</v>
      </c>
      <c r="F33" s="141">
        <f>ROUND((SUM(BE89:BE413)),  2)</f>
        <v>0</v>
      </c>
      <c r="G33" s="36"/>
      <c r="H33" s="36"/>
      <c r="I33" s="142">
        <v>0.20999999999999999</v>
      </c>
      <c r="J33" s="141">
        <f>ROUND(((SUM(BE89:BE413))*I33),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43</v>
      </c>
      <c r="F34" s="141">
        <f>ROUND((SUM(BF89:BF413)),  2)</f>
        <v>0</v>
      </c>
      <c r="G34" s="36"/>
      <c r="H34" s="36"/>
      <c r="I34" s="142">
        <v>0.12</v>
      </c>
      <c r="J34" s="141">
        <f>ROUND(((SUM(BF89:BF413))*I34),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44</v>
      </c>
      <c r="F35" s="141">
        <f>ROUND((SUM(BG89:BG413)),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45</v>
      </c>
      <c r="F36" s="141">
        <f>ROUND((SUM(BH89:BH413)),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46</v>
      </c>
      <c r="F37" s="141">
        <f>ROUND((SUM(BI89:BI413)),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84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Výstavba nových fotovoltaických zdrojů v lokalitě SSM Hranice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82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 xml:space="preserve">01 -  FVE SSM Hranice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28. 7. 2025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>DEVYKO s.r.o.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85</v>
      </c>
      <c r="D57" s="156"/>
      <c r="E57" s="156"/>
      <c r="F57" s="156"/>
      <c r="G57" s="156"/>
      <c r="H57" s="156"/>
      <c r="I57" s="156"/>
      <c r="J57" s="157" t="s">
        <v>86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69</v>
      </c>
      <c r="D59" s="38"/>
      <c r="E59" s="38"/>
      <c r="F59" s="38"/>
      <c r="G59" s="38"/>
      <c r="H59" s="38"/>
      <c r="I59" s="38"/>
      <c r="J59" s="100">
        <f>J89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87</v>
      </c>
    </row>
    <row r="60" s="9" customFormat="1" ht="24.96" customHeight="1">
      <c r="A60" s="9"/>
      <c r="B60" s="159"/>
      <c r="C60" s="160"/>
      <c r="D60" s="161" t="s">
        <v>88</v>
      </c>
      <c r="E60" s="162"/>
      <c r="F60" s="162"/>
      <c r="G60" s="162"/>
      <c r="H60" s="162"/>
      <c r="I60" s="162"/>
      <c r="J60" s="163">
        <f>J90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89</v>
      </c>
      <c r="E61" s="162"/>
      <c r="F61" s="162"/>
      <c r="G61" s="162"/>
      <c r="H61" s="162"/>
      <c r="I61" s="162"/>
      <c r="J61" s="163">
        <f>J97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90</v>
      </c>
      <c r="E62" s="162"/>
      <c r="F62" s="162"/>
      <c r="G62" s="162"/>
      <c r="H62" s="162"/>
      <c r="I62" s="162"/>
      <c r="J62" s="163">
        <f>J130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91</v>
      </c>
      <c r="E63" s="162"/>
      <c r="F63" s="162"/>
      <c r="G63" s="162"/>
      <c r="H63" s="162"/>
      <c r="I63" s="162"/>
      <c r="J63" s="163">
        <f>J157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92</v>
      </c>
      <c r="E64" s="162"/>
      <c r="F64" s="162"/>
      <c r="G64" s="162"/>
      <c r="H64" s="162"/>
      <c r="I64" s="162"/>
      <c r="J64" s="163">
        <f>J206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93</v>
      </c>
      <c r="E65" s="162"/>
      <c r="F65" s="162"/>
      <c r="G65" s="162"/>
      <c r="H65" s="162"/>
      <c r="I65" s="162"/>
      <c r="J65" s="163">
        <f>J213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59"/>
      <c r="C66" s="160"/>
      <c r="D66" s="161" t="s">
        <v>94</v>
      </c>
      <c r="E66" s="162"/>
      <c r="F66" s="162"/>
      <c r="G66" s="162"/>
      <c r="H66" s="162"/>
      <c r="I66" s="162"/>
      <c r="J66" s="163">
        <f>J268</f>
        <v>0</v>
      </c>
      <c r="K66" s="160"/>
      <c r="L66" s="16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59"/>
      <c r="C67" s="160"/>
      <c r="D67" s="161" t="s">
        <v>95</v>
      </c>
      <c r="E67" s="162"/>
      <c r="F67" s="162"/>
      <c r="G67" s="162"/>
      <c r="H67" s="162"/>
      <c r="I67" s="162"/>
      <c r="J67" s="163">
        <f>J287</f>
        <v>0</v>
      </c>
      <c r="K67" s="160"/>
      <c r="L67" s="16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59"/>
      <c r="C68" s="160"/>
      <c r="D68" s="161" t="s">
        <v>96</v>
      </c>
      <c r="E68" s="162"/>
      <c r="F68" s="162"/>
      <c r="G68" s="162"/>
      <c r="H68" s="162"/>
      <c r="I68" s="162"/>
      <c r="J68" s="163">
        <f>J312</f>
        <v>0</v>
      </c>
      <c r="K68" s="160"/>
      <c r="L68" s="16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59"/>
      <c r="C69" s="160"/>
      <c r="D69" s="161" t="s">
        <v>97</v>
      </c>
      <c r="E69" s="162"/>
      <c r="F69" s="162"/>
      <c r="G69" s="162"/>
      <c r="H69" s="162"/>
      <c r="I69" s="162"/>
      <c r="J69" s="163">
        <f>J401</f>
        <v>0</v>
      </c>
      <c r="K69" s="160"/>
      <c r="L69" s="16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="2" customFormat="1" ht="6.96" customHeight="1">
      <c r="A75" s="36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4.96" customHeight="1">
      <c r="A76" s="36"/>
      <c r="B76" s="37"/>
      <c r="C76" s="21" t="s">
        <v>98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16</v>
      </c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154" t="str">
        <f>E7</f>
        <v>Výstavba nových fotovoltaických zdrojů v lokalitě SSM Hranice</v>
      </c>
      <c r="F79" s="30"/>
      <c r="G79" s="30"/>
      <c r="H79" s="30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82</v>
      </c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E9</f>
        <v xml:space="preserve">01 -  FVE SSM Hranice</v>
      </c>
      <c r="F81" s="38"/>
      <c r="G81" s="38"/>
      <c r="H81" s="38"/>
      <c r="I81" s="38"/>
      <c r="J81" s="38"/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F12</f>
        <v xml:space="preserve"> </v>
      </c>
      <c r="G83" s="38"/>
      <c r="H83" s="38"/>
      <c r="I83" s="30" t="s">
        <v>23</v>
      </c>
      <c r="J83" s="70" t="str">
        <f>IF(J12="","",J12)</f>
        <v>28. 7. 2025</v>
      </c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2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25</v>
      </c>
      <c r="D85" s="38"/>
      <c r="E85" s="38"/>
      <c r="F85" s="25" t="str">
        <f>E15</f>
        <v xml:space="preserve"> </v>
      </c>
      <c r="G85" s="38"/>
      <c r="H85" s="38"/>
      <c r="I85" s="30" t="s">
        <v>31</v>
      </c>
      <c r="J85" s="34" t="str">
        <f>E21</f>
        <v>DEVYKO s.r.o.</v>
      </c>
      <c r="K85" s="38"/>
      <c r="L85" s="12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29</v>
      </c>
      <c r="D86" s="38"/>
      <c r="E86" s="38"/>
      <c r="F86" s="25" t="str">
        <f>IF(E18="","",E18)</f>
        <v>Vyplň údaj</v>
      </c>
      <c r="G86" s="38"/>
      <c r="H86" s="38"/>
      <c r="I86" s="30" t="s">
        <v>34</v>
      </c>
      <c r="J86" s="34" t="str">
        <f>E24</f>
        <v xml:space="preserve"> </v>
      </c>
      <c r="K86" s="38"/>
      <c r="L86" s="12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2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0" customFormat="1" ht="29.28" customHeight="1">
      <c r="A88" s="165"/>
      <c r="B88" s="166"/>
      <c r="C88" s="167" t="s">
        <v>99</v>
      </c>
      <c r="D88" s="168" t="s">
        <v>56</v>
      </c>
      <c r="E88" s="168" t="s">
        <v>52</v>
      </c>
      <c r="F88" s="168" t="s">
        <v>53</v>
      </c>
      <c r="G88" s="168" t="s">
        <v>100</v>
      </c>
      <c r="H88" s="168" t="s">
        <v>101</v>
      </c>
      <c r="I88" s="168" t="s">
        <v>102</v>
      </c>
      <c r="J88" s="169" t="s">
        <v>86</v>
      </c>
      <c r="K88" s="170" t="s">
        <v>103</v>
      </c>
      <c r="L88" s="171"/>
      <c r="M88" s="90" t="s">
        <v>19</v>
      </c>
      <c r="N88" s="91" t="s">
        <v>41</v>
      </c>
      <c r="O88" s="91" t="s">
        <v>104</v>
      </c>
      <c r="P88" s="91" t="s">
        <v>105</v>
      </c>
      <c r="Q88" s="91" t="s">
        <v>106</v>
      </c>
      <c r="R88" s="91" t="s">
        <v>107</v>
      </c>
      <c r="S88" s="91" t="s">
        <v>108</v>
      </c>
      <c r="T88" s="92" t="s">
        <v>109</v>
      </c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</row>
    <row r="89" s="2" customFormat="1" ht="22.8" customHeight="1">
      <c r="A89" s="36"/>
      <c r="B89" s="37"/>
      <c r="C89" s="97" t="s">
        <v>110</v>
      </c>
      <c r="D89" s="38"/>
      <c r="E89" s="38"/>
      <c r="F89" s="38"/>
      <c r="G89" s="38"/>
      <c r="H89" s="38"/>
      <c r="I89" s="38"/>
      <c r="J89" s="172">
        <f>BK89</f>
        <v>0</v>
      </c>
      <c r="K89" s="38"/>
      <c r="L89" s="42"/>
      <c r="M89" s="93"/>
      <c r="N89" s="173"/>
      <c r="O89" s="94"/>
      <c r="P89" s="174">
        <f>P90+P97+P130+P157+P206+P213+P268+P287+P312+P401</f>
        <v>0</v>
      </c>
      <c r="Q89" s="94"/>
      <c r="R89" s="174">
        <f>R90+R97+R130+R157+R206+R213+R268+R287+R312+R401</f>
        <v>0</v>
      </c>
      <c r="S89" s="94"/>
      <c r="T89" s="175">
        <f>T90+T97+T130+T157+T206+T213+T268+T287+T312+T401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70</v>
      </c>
      <c r="AU89" s="15" t="s">
        <v>87</v>
      </c>
      <c r="BK89" s="176">
        <f>BK90+BK97+BK130+BK157+BK206+BK213+BK268+BK287+BK312+BK401</f>
        <v>0</v>
      </c>
    </row>
    <row r="90" s="11" customFormat="1" ht="25.92" customHeight="1">
      <c r="A90" s="11"/>
      <c r="B90" s="177"/>
      <c r="C90" s="178"/>
      <c r="D90" s="179" t="s">
        <v>70</v>
      </c>
      <c r="E90" s="180" t="s">
        <v>111</v>
      </c>
      <c r="F90" s="180" t="s">
        <v>112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SUM(P91:P96)</f>
        <v>0</v>
      </c>
      <c r="Q90" s="185"/>
      <c r="R90" s="186">
        <f>SUM(R91:R96)</f>
        <v>0</v>
      </c>
      <c r="S90" s="185"/>
      <c r="T90" s="187">
        <f>SUM(T91:T96)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88" t="s">
        <v>80</v>
      </c>
      <c r="AT90" s="189" t="s">
        <v>70</v>
      </c>
      <c r="AU90" s="189" t="s">
        <v>71</v>
      </c>
      <c r="AY90" s="188" t="s">
        <v>113</v>
      </c>
      <c r="BK90" s="190">
        <f>SUM(BK91:BK96)</f>
        <v>0</v>
      </c>
    </row>
    <row r="91" s="2" customFormat="1" ht="16.5" customHeight="1">
      <c r="A91" s="36"/>
      <c r="B91" s="37"/>
      <c r="C91" s="191" t="s">
        <v>78</v>
      </c>
      <c r="D91" s="191" t="s">
        <v>114</v>
      </c>
      <c r="E91" s="192" t="s">
        <v>115</v>
      </c>
      <c r="F91" s="193" t="s">
        <v>116</v>
      </c>
      <c r="G91" s="194" t="s">
        <v>117</v>
      </c>
      <c r="H91" s="195">
        <v>1716</v>
      </c>
      <c r="I91" s="196"/>
      <c r="J91" s="197">
        <f>ROUND(I91*H91,2)</f>
        <v>0</v>
      </c>
      <c r="K91" s="198"/>
      <c r="L91" s="42"/>
      <c r="M91" s="199" t="s">
        <v>19</v>
      </c>
      <c r="N91" s="200" t="s">
        <v>42</v>
      </c>
      <c r="O91" s="8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3" t="s">
        <v>118</v>
      </c>
      <c r="AT91" s="203" t="s">
        <v>114</v>
      </c>
      <c r="AU91" s="203" t="s">
        <v>78</v>
      </c>
      <c r="AY91" s="15" t="s">
        <v>113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15" t="s">
        <v>78</v>
      </c>
      <c r="BK91" s="204">
        <f>ROUND(I91*H91,2)</f>
        <v>0</v>
      </c>
      <c r="BL91" s="15" t="s">
        <v>118</v>
      </c>
      <c r="BM91" s="203" t="s">
        <v>80</v>
      </c>
    </row>
    <row r="92" s="2" customFormat="1">
      <c r="A92" s="36"/>
      <c r="B92" s="37"/>
      <c r="C92" s="38"/>
      <c r="D92" s="205" t="s">
        <v>119</v>
      </c>
      <c r="E92" s="38"/>
      <c r="F92" s="206" t="s">
        <v>116</v>
      </c>
      <c r="G92" s="38"/>
      <c r="H92" s="38"/>
      <c r="I92" s="207"/>
      <c r="J92" s="38"/>
      <c r="K92" s="38"/>
      <c r="L92" s="42"/>
      <c r="M92" s="208"/>
      <c r="N92" s="20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119</v>
      </c>
      <c r="AU92" s="15" t="s">
        <v>78</v>
      </c>
    </row>
    <row r="93" s="2" customFormat="1" ht="16.5" customHeight="1">
      <c r="A93" s="36"/>
      <c r="B93" s="37"/>
      <c r="C93" s="191" t="s">
        <v>80</v>
      </c>
      <c r="D93" s="191" t="s">
        <v>114</v>
      </c>
      <c r="E93" s="192" t="s">
        <v>120</v>
      </c>
      <c r="F93" s="193" t="s">
        <v>121</v>
      </c>
      <c r="G93" s="194" t="s">
        <v>117</v>
      </c>
      <c r="H93" s="195">
        <v>1716</v>
      </c>
      <c r="I93" s="196"/>
      <c r="J93" s="197">
        <f>ROUND(I93*H93,2)</f>
        <v>0</v>
      </c>
      <c r="K93" s="198"/>
      <c r="L93" s="42"/>
      <c r="M93" s="199" t="s">
        <v>19</v>
      </c>
      <c r="N93" s="200" t="s">
        <v>42</v>
      </c>
      <c r="O93" s="82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3" t="s">
        <v>118</v>
      </c>
      <c r="AT93" s="203" t="s">
        <v>114</v>
      </c>
      <c r="AU93" s="203" t="s">
        <v>78</v>
      </c>
      <c r="AY93" s="15" t="s">
        <v>113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15" t="s">
        <v>78</v>
      </c>
      <c r="BK93" s="204">
        <f>ROUND(I93*H93,2)</f>
        <v>0</v>
      </c>
      <c r="BL93" s="15" t="s">
        <v>118</v>
      </c>
      <c r="BM93" s="203" t="s">
        <v>122</v>
      </c>
    </row>
    <row r="94" s="2" customFormat="1">
      <c r="A94" s="36"/>
      <c r="B94" s="37"/>
      <c r="C94" s="38"/>
      <c r="D94" s="205" t="s">
        <v>119</v>
      </c>
      <c r="E94" s="38"/>
      <c r="F94" s="206" t="s">
        <v>123</v>
      </c>
      <c r="G94" s="38"/>
      <c r="H94" s="38"/>
      <c r="I94" s="207"/>
      <c r="J94" s="38"/>
      <c r="K94" s="38"/>
      <c r="L94" s="42"/>
      <c r="M94" s="208"/>
      <c r="N94" s="20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119</v>
      </c>
      <c r="AU94" s="15" t="s">
        <v>78</v>
      </c>
    </row>
    <row r="95" s="2" customFormat="1" ht="16.5" customHeight="1">
      <c r="A95" s="36"/>
      <c r="B95" s="37"/>
      <c r="C95" s="191" t="s">
        <v>124</v>
      </c>
      <c r="D95" s="191" t="s">
        <v>114</v>
      </c>
      <c r="E95" s="192" t="s">
        <v>125</v>
      </c>
      <c r="F95" s="193" t="s">
        <v>126</v>
      </c>
      <c r="G95" s="194" t="s">
        <v>127</v>
      </c>
      <c r="H95" s="195">
        <v>12</v>
      </c>
      <c r="I95" s="196"/>
      <c r="J95" s="197">
        <f>ROUND(I95*H95,2)</f>
        <v>0</v>
      </c>
      <c r="K95" s="198"/>
      <c r="L95" s="42"/>
      <c r="M95" s="199" t="s">
        <v>19</v>
      </c>
      <c r="N95" s="200" t="s">
        <v>42</v>
      </c>
      <c r="O95" s="82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3" t="s">
        <v>118</v>
      </c>
      <c r="AT95" s="203" t="s">
        <v>114</v>
      </c>
      <c r="AU95" s="203" t="s">
        <v>78</v>
      </c>
      <c r="AY95" s="15" t="s">
        <v>113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15" t="s">
        <v>78</v>
      </c>
      <c r="BK95" s="204">
        <f>ROUND(I95*H95,2)</f>
        <v>0</v>
      </c>
      <c r="BL95" s="15" t="s">
        <v>118</v>
      </c>
      <c r="BM95" s="203" t="s">
        <v>128</v>
      </c>
    </row>
    <row r="96" s="2" customFormat="1">
      <c r="A96" s="36"/>
      <c r="B96" s="37"/>
      <c r="C96" s="38"/>
      <c r="D96" s="205" t="s">
        <v>119</v>
      </c>
      <c r="E96" s="38"/>
      <c r="F96" s="206" t="s">
        <v>126</v>
      </c>
      <c r="G96" s="38"/>
      <c r="H96" s="38"/>
      <c r="I96" s="207"/>
      <c r="J96" s="38"/>
      <c r="K96" s="38"/>
      <c r="L96" s="42"/>
      <c r="M96" s="208"/>
      <c r="N96" s="20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119</v>
      </c>
      <c r="AU96" s="15" t="s">
        <v>78</v>
      </c>
    </row>
    <row r="97" s="11" customFormat="1" ht="25.92" customHeight="1">
      <c r="A97" s="11"/>
      <c r="B97" s="177"/>
      <c r="C97" s="178"/>
      <c r="D97" s="179" t="s">
        <v>70</v>
      </c>
      <c r="E97" s="180" t="s">
        <v>129</v>
      </c>
      <c r="F97" s="180" t="s">
        <v>130</v>
      </c>
      <c r="G97" s="178"/>
      <c r="H97" s="178"/>
      <c r="I97" s="181"/>
      <c r="J97" s="182">
        <f>BK97</f>
        <v>0</v>
      </c>
      <c r="K97" s="178"/>
      <c r="L97" s="183"/>
      <c r="M97" s="184"/>
      <c r="N97" s="185"/>
      <c r="O97" s="185"/>
      <c r="P97" s="186">
        <f>SUM(P98:P129)</f>
        <v>0</v>
      </c>
      <c r="Q97" s="185"/>
      <c r="R97" s="186">
        <f>SUM(R98:R129)</f>
        <v>0</v>
      </c>
      <c r="S97" s="185"/>
      <c r="T97" s="187">
        <f>SUM(T98:T129)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188" t="s">
        <v>78</v>
      </c>
      <c r="AT97" s="189" t="s">
        <v>70</v>
      </c>
      <c r="AU97" s="189" t="s">
        <v>71</v>
      </c>
      <c r="AY97" s="188" t="s">
        <v>113</v>
      </c>
      <c r="BK97" s="190">
        <f>SUM(BK98:BK129)</f>
        <v>0</v>
      </c>
    </row>
    <row r="98" s="2" customFormat="1" ht="16.5" customHeight="1">
      <c r="A98" s="36"/>
      <c r="B98" s="37"/>
      <c r="C98" s="191" t="s">
        <v>122</v>
      </c>
      <c r="D98" s="191" t="s">
        <v>114</v>
      </c>
      <c r="E98" s="192" t="s">
        <v>131</v>
      </c>
      <c r="F98" s="193" t="s">
        <v>132</v>
      </c>
      <c r="G98" s="194" t="s">
        <v>133</v>
      </c>
      <c r="H98" s="195">
        <v>1</v>
      </c>
      <c r="I98" s="196"/>
      <c r="J98" s="197">
        <f>ROUND(I98*H98,2)</f>
        <v>0</v>
      </c>
      <c r="K98" s="198"/>
      <c r="L98" s="42"/>
      <c r="M98" s="199" t="s">
        <v>19</v>
      </c>
      <c r="N98" s="200" t="s">
        <v>42</v>
      </c>
      <c r="O98" s="82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3" t="s">
        <v>122</v>
      </c>
      <c r="AT98" s="203" t="s">
        <v>114</v>
      </c>
      <c r="AU98" s="203" t="s">
        <v>78</v>
      </c>
      <c r="AY98" s="15" t="s">
        <v>113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5" t="s">
        <v>78</v>
      </c>
      <c r="BK98" s="204">
        <f>ROUND(I98*H98,2)</f>
        <v>0</v>
      </c>
      <c r="BL98" s="15" t="s">
        <v>122</v>
      </c>
      <c r="BM98" s="203" t="s">
        <v>134</v>
      </c>
    </row>
    <row r="99" s="2" customFormat="1">
      <c r="A99" s="36"/>
      <c r="B99" s="37"/>
      <c r="C99" s="38"/>
      <c r="D99" s="205" t="s">
        <v>119</v>
      </c>
      <c r="E99" s="38"/>
      <c r="F99" s="206" t="s">
        <v>132</v>
      </c>
      <c r="G99" s="38"/>
      <c r="H99" s="38"/>
      <c r="I99" s="207"/>
      <c r="J99" s="38"/>
      <c r="K99" s="38"/>
      <c r="L99" s="42"/>
      <c r="M99" s="208"/>
      <c r="N99" s="20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119</v>
      </c>
      <c r="AU99" s="15" t="s">
        <v>78</v>
      </c>
    </row>
    <row r="100" s="2" customFormat="1" ht="16.5" customHeight="1">
      <c r="A100" s="36"/>
      <c r="B100" s="37"/>
      <c r="C100" s="191" t="s">
        <v>135</v>
      </c>
      <c r="D100" s="191" t="s">
        <v>114</v>
      </c>
      <c r="E100" s="192" t="s">
        <v>136</v>
      </c>
      <c r="F100" s="193" t="s">
        <v>137</v>
      </c>
      <c r="G100" s="194" t="s">
        <v>133</v>
      </c>
      <c r="H100" s="195">
        <v>1</v>
      </c>
      <c r="I100" s="196"/>
      <c r="J100" s="197">
        <f>ROUND(I100*H100,2)</f>
        <v>0</v>
      </c>
      <c r="K100" s="198"/>
      <c r="L100" s="42"/>
      <c r="M100" s="199" t="s">
        <v>19</v>
      </c>
      <c r="N100" s="200" t="s">
        <v>42</v>
      </c>
      <c r="O100" s="82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3" t="s">
        <v>122</v>
      </c>
      <c r="AT100" s="203" t="s">
        <v>114</v>
      </c>
      <c r="AU100" s="203" t="s">
        <v>78</v>
      </c>
      <c r="AY100" s="15" t="s">
        <v>113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15" t="s">
        <v>78</v>
      </c>
      <c r="BK100" s="204">
        <f>ROUND(I100*H100,2)</f>
        <v>0</v>
      </c>
      <c r="BL100" s="15" t="s">
        <v>122</v>
      </c>
      <c r="BM100" s="203" t="s">
        <v>138</v>
      </c>
    </row>
    <row r="101" s="2" customFormat="1">
      <c r="A101" s="36"/>
      <c r="B101" s="37"/>
      <c r="C101" s="38"/>
      <c r="D101" s="205" t="s">
        <v>119</v>
      </c>
      <c r="E101" s="38"/>
      <c r="F101" s="206" t="s">
        <v>137</v>
      </c>
      <c r="G101" s="38"/>
      <c r="H101" s="38"/>
      <c r="I101" s="207"/>
      <c r="J101" s="38"/>
      <c r="K101" s="38"/>
      <c r="L101" s="42"/>
      <c r="M101" s="208"/>
      <c r="N101" s="20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119</v>
      </c>
      <c r="AU101" s="15" t="s">
        <v>78</v>
      </c>
    </row>
    <row r="102" s="2" customFormat="1" ht="16.5" customHeight="1">
      <c r="A102" s="36"/>
      <c r="B102" s="37"/>
      <c r="C102" s="191" t="s">
        <v>128</v>
      </c>
      <c r="D102" s="191" t="s">
        <v>114</v>
      </c>
      <c r="E102" s="192" t="s">
        <v>139</v>
      </c>
      <c r="F102" s="193" t="s">
        <v>140</v>
      </c>
      <c r="G102" s="194" t="s">
        <v>133</v>
      </c>
      <c r="H102" s="195">
        <v>1</v>
      </c>
      <c r="I102" s="196"/>
      <c r="J102" s="197">
        <f>ROUND(I102*H102,2)</f>
        <v>0</v>
      </c>
      <c r="K102" s="198"/>
      <c r="L102" s="42"/>
      <c r="M102" s="199" t="s">
        <v>19</v>
      </c>
      <c r="N102" s="200" t="s">
        <v>42</v>
      </c>
      <c r="O102" s="82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3" t="s">
        <v>122</v>
      </c>
      <c r="AT102" s="203" t="s">
        <v>114</v>
      </c>
      <c r="AU102" s="203" t="s">
        <v>78</v>
      </c>
      <c r="AY102" s="15" t="s">
        <v>113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5" t="s">
        <v>78</v>
      </c>
      <c r="BK102" s="204">
        <f>ROUND(I102*H102,2)</f>
        <v>0</v>
      </c>
      <c r="BL102" s="15" t="s">
        <v>122</v>
      </c>
      <c r="BM102" s="203" t="s">
        <v>8</v>
      </c>
    </row>
    <row r="103" s="2" customFormat="1">
      <c r="A103" s="36"/>
      <c r="B103" s="37"/>
      <c r="C103" s="38"/>
      <c r="D103" s="205" t="s">
        <v>119</v>
      </c>
      <c r="E103" s="38"/>
      <c r="F103" s="206" t="s">
        <v>140</v>
      </c>
      <c r="G103" s="38"/>
      <c r="H103" s="38"/>
      <c r="I103" s="207"/>
      <c r="J103" s="38"/>
      <c r="K103" s="38"/>
      <c r="L103" s="42"/>
      <c r="M103" s="208"/>
      <c r="N103" s="20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119</v>
      </c>
      <c r="AU103" s="15" t="s">
        <v>78</v>
      </c>
    </row>
    <row r="104" s="2" customFormat="1" ht="16.5" customHeight="1">
      <c r="A104" s="36"/>
      <c r="B104" s="37"/>
      <c r="C104" s="191" t="s">
        <v>141</v>
      </c>
      <c r="D104" s="191" t="s">
        <v>114</v>
      </c>
      <c r="E104" s="192" t="s">
        <v>142</v>
      </c>
      <c r="F104" s="193" t="s">
        <v>143</v>
      </c>
      <c r="G104" s="194" t="s">
        <v>133</v>
      </c>
      <c r="H104" s="195">
        <v>1</v>
      </c>
      <c r="I104" s="196"/>
      <c r="J104" s="197">
        <f>ROUND(I104*H104,2)</f>
        <v>0</v>
      </c>
      <c r="K104" s="198"/>
      <c r="L104" s="42"/>
      <c r="M104" s="199" t="s">
        <v>19</v>
      </c>
      <c r="N104" s="200" t="s">
        <v>42</v>
      </c>
      <c r="O104" s="82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3" t="s">
        <v>122</v>
      </c>
      <c r="AT104" s="203" t="s">
        <v>114</v>
      </c>
      <c r="AU104" s="203" t="s">
        <v>78</v>
      </c>
      <c r="AY104" s="15" t="s">
        <v>113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5" t="s">
        <v>78</v>
      </c>
      <c r="BK104" s="204">
        <f>ROUND(I104*H104,2)</f>
        <v>0</v>
      </c>
      <c r="BL104" s="15" t="s">
        <v>122</v>
      </c>
      <c r="BM104" s="203" t="s">
        <v>144</v>
      </c>
    </row>
    <row r="105" s="2" customFormat="1">
      <c r="A105" s="36"/>
      <c r="B105" s="37"/>
      <c r="C105" s="38"/>
      <c r="D105" s="205" t="s">
        <v>119</v>
      </c>
      <c r="E105" s="38"/>
      <c r="F105" s="206" t="s">
        <v>143</v>
      </c>
      <c r="G105" s="38"/>
      <c r="H105" s="38"/>
      <c r="I105" s="207"/>
      <c r="J105" s="38"/>
      <c r="K105" s="38"/>
      <c r="L105" s="42"/>
      <c r="M105" s="208"/>
      <c r="N105" s="209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119</v>
      </c>
      <c r="AU105" s="15" t="s">
        <v>78</v>
      </c>
    </row>
    <row r="106" s="2" customFormat="1" ht="16.5" customHeight="1">
      <c r="A106" s="36"/>
      <c r="B106" s="37"/>
      <c r="C106" s="191" t="s">
        <v>134</v>
      </c>
      <c r="D106" s="191" t="s">
        <v>114</v>
      </c>
      <c r="E106" s="192" t="s">
        <v>145</v>
      </c>
      <c r="F106" s="193" t="s">
        <v>146</v>
      </c>
      <c r="G106" s="194" t="s">
        <v>133</v>
      </c>
      <c r="H106" s="195">
        <v>1</v>
      </c>
      <c r="I106" s="196"/>
      <c r="J106" s="197">
        <f>ROUND(I106*H106,2)</f>
        <v>0</v>
      </c>
      <c r="K106" s="198"/>
      <c r="L106" s="42"/>
      <c r="M106" s="199" t="s">
        <v>19</v>
      </c>
      <c r="N106" s="200" t="s">
        <v>42</v>
      </c>
      <c r="O106" s="82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3" t="s">
        <v>122</v>
      </c>
      <c r="AT106" s="203" t="s">
        <v>114</v>
      </c>
      <c r="AU106" s="203" t="s">
        <v>78</v>
      </c>
      <c r="AY106" s="15" t="s">
        <v>113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15" t="s">
        <v>78</v>
      </c>
      <c r="BK106" s="204">
        <f>ROUND(I106*H106,2)</f>
        <v>0</v>
      </c>
      <c r="BL106" s="15" t="s">
        <v>122</v>
      </c>
      <c r="BM106" s="203" t="s">
        <v>118</v>
      </c>
    </row>
    <row r="107" s="2" customFormat="1">
      <c r="A107" s="36"/>
      <c r="B107" s="37"/>
      <c r="C107" s="38"/>
      <c r="D107" s="205" t="s">
        <v>119</v>
      </c>
      <c r="E107" s="38"/>
      <c r="F107" s="206" t="s">
        <v>146</v>
      </c>
      <c r="G107" s="38"/>
      <c r="H107" s="38"/>
      <c r="I107" s="207"/>
      <c r="J107" s="38"/>
      <c r="K107" s="38"/>
      <c r="L107" s="42"/>
      <c r="M107" s="208"/>
      <c r="N107" s="20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119</v>
      </c>
      <c r="AU107" s="15" t="s">
        <v>78</v>
      </c>
    </row>
    <row r="108" s="2" customFormat="1" ht="16.5" customHeight="1">
      <c r="A108" s="36"/>
      <c r="B108" s="37"/>
      <c r="C108" s="191" t="s">
        <v>147</v>
      </c>
      <c r="D108" s="191" t="s">
        <v>114</v>
      </c>
      <c r="E108" s="192" t="s">
        <v>148</v>
      </c>
      <c r="F108" s="193" t="s">
        <v>149</v>
      </c>
      <c r="G108" s="194" t="s">
        <v>150</v>
      </c>
      <c r="H108" s="195">
        <v>30</v>
      </c>
      <c r="I108" s="196"/>
      <c r="J108" s="197">
        <f>ROUND(I108*H108,2)</f>
        <v>0</v>
      </c>
      <c r="K108" s="198"/>
      <c r="L108" s="42"/>
      <c r="M108" s="199" t="s">
        <v>19</v>
      </c>
      <c r="N108" s="200" t="s">
        <v>42</v>
      </c>
      <c r="O108" s="8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3" t="s">
        <v>122</v>
      </c>
      <c r="AT108" s="203" t="s">
        <v>114</v>
      </c>
      <c r="AU108" s="203" t="s">
        <v>78</v>
      </c>
      <c r="AY108" s="15" t="s">
        <v>113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5" t="s">
        <v>78</v>
      </c>
      <c r="BK108" s="204">
        <f>ROUND(I108*H108,2)</f>
        <v>0</v>
      </c>
      <c r="BL108" s="15" t="s">
        <v>122</v>
      </c>
      <c r="BM108" s="203" t="s">
        <v>151</v>
      </c>
    </row>
    <row r="109" s="2" customFormat="1">
      <c r="A109" s="36"/>
      <c r="B109" s="37"/>
      <c r="C109" s="38"/>
      <c r="D109" s="205" t="s">
        <v>119</v>
      </c>
      <c r="E109" s="38"/>
      <c r="F109" s="206" t="s">
        <v>149</v>
      </c>
      <c r="G109" s="38"/>
      <c r="H109" s="38"/>
      <c r="I109" s="207"/>
      <c r="J109" s="38"/>
      <c r="K109" s="38"/>
      <c r="L109" s="42"/>
      <c r="M109" s="208"/>
      <c r="N109" s="20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119</v>
      </c>
      <c r="AU109" s="15" t="s">
        <v>78</v>
      </c>
    </row>
    <row r="110" s="2" customFormat="1" ht="16.5" customHeight="1">
      <c r="A110" s="36"/>
      <c r="B110" s="37"/>
      <c r="C110" s="191" t="s">
        <v>138</v>
      </c>
      <c r="D110" s="191" t="s">
        <v>114</v>
      </c>
      <c r="E110" s="192" t="s">
        <v>152</v>
      </c>
      <c r="F110" s="193" t="s">
        <v>153</v>
      </c>
      <c r="G110" s="194" t="s">
        <v>150</v>
      </c>
      <c r="H110" s="195">
        <v>30</v>
      </c>
      <c r="I110" s="196"/>
      <c r="J110" s="197">
        <f>ROUND(I110*H110,2)</f>
        <v>0</v>
      </c>
      <c r="K110" s="198"/>
      <c r="L110" s="42"/>
      <c r="M110" s="199" t="s">
        <v>19</v>
      </c>
      <c r="N110" s="200" t="s">
        <v>42</v>
      </c>
      <c r="O110" s="82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3" t="s">
        <v>122</v>
      </c>
      <c r="AT110" s="203" t="s">
        <v>114</v>
      </c>
      <c r="AU110" s="203" t="s">
        <v>78</v>
      </c>
      <c r="AY110" s="15" t="s">
        <v>113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5" t="s">
        <v>78</v>
      </c>
      <c r="BK110" s="204">
        <f>ROUND(I110*H110,2)</f>
        <v>0</v>
      </c>
      <c r="BL110" s="15" t="s">
        <v>122</v>
      </c>
      <c r="BM110" s="203" t="s">
        <v>154</v>
      </c>
    </row>
    <row r="111" s="2" customFormat="1">
      <c r="A111" s="36"/>
      <c r="B111" s="37"/>
      <c r="C111" s="38"/>
      <c r="D111" s="205" t="s">
        <v>119</v>
      </c>
      <c r="E111" s="38"/>
      <c r="F111" s="206" t="s">
        <v>153</v>
      </c>
      <c r="G111" s="38"/>
      <c r="H111" s="38"/>
      <c r="I111" s="207"/>
      <c r="J111" s="38"/>
      <c r="K111" s="38"/>
      <c r="L111" s="42"/>
      <c r="M111" s="208"/>
      <c r="N111" s="209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119</v>
      </c>
      <c r="AU111" s="15" t="s">
        <v>78</v>
      </c>
    </row>
    <row r="112" s="2" customFormat="1" ht="16.5" customHeight="1">
      <c r="A112" s="36"/>
      <c r="B112" s="37"/>
      <c r="C112" s="191" t="s">
        <v>155</v>
      </c>
      <c r="D112" s="191" t="s">
        <v>114</v>
      </c>
      <c r="E112" s="192" t="s">
        <v>156</v>
      </c>
      <c r="F112" s="193" t="s">
        <v>157</v>
      </c>
      <c r="G112" s="194" t="s">
        <v>150</v>
      </c>
      <c r="H112" s="195">
        <v>30</v>
      </c>
      <c r="I112" s="196"/>
      <c r="J112" s="197">
        <f>ROUND(I112*H112,2)</f>
        <v>0</v>
      </c>
      <c r="K112" s="198"/>
      <c r="L112" s="42"/>
      <c r="M112" s="199" t="s">
        <v>19</v>
      </c>
      <c r="N112" s="200" t="s">
        <v>42</v>
      </c>
      <c r="O112" s="8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3" t="s">
        <v>122</v>
      </c>
      <c r="AT112" s="203" t="s">
        <v>114</v>
      </c>
      <c r="AU112" s="203" t="s">
        <v>78</v>
      </c>
      <c r="AY112" s="15" t="s">
        <v>113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15" t="s">
        <v>78</v>
      </c>
      <c r="BK112" s="204">
        <f>ROUND(I112*H112,2)</f>
        <v>0</v>
      </c>
      <c r="BL112" s="15" t="s">
        <v>122</v>
      </c>
      <c r="BM112" s="203" t="s">
        <v>158</v>
      </c>
    </row>
    <row r="113" s="2" customFormat="1">
      <c r="A113" s="36"/>
      <c r="B113" s="37"/>
      <c r="C113" s="38"/>
      <c r="D113" s="205" t="s">
        <v>119</v>
      </c>
      <c r="E113" s="38"/>
      <c r="F113" s="206" t="s">
        <v>157</v>
      </c>
      <c r="G113" s="38"/>
      <c r="H113" s="38"/>
      <c r="I113" s="207"/>
      <c r="J113" s="38"/>
      <c r="K113" s="38"/>
      <c r="L113" s="42"/>
      <c r="M113" s="208"/>
      <c r="N113" s="20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119</v>
      </c>
      <c r="AU113" s="15" t="s">
        <v>78</v>
      </c>
    </row>
    <row r="114" s="2" customFormat="1" ht="16.5" customHeight="1">
      <c r="A114" s="36"/>
      <c r="B114" s="37"/>
      <c r="C114" s="191" t="s">
        <v>8</v>
      </c>
      <c r="D114" s="191" t="s">
        <v>114</v>
      </c>
      <c r="E114" s="192" t="s">
        <v>159</v>
      </c>
      <c r="F114" s="193" t="s">
        <v>160</v>
      </c>
      <c r="G114" s="194" t="s">
        <v>150</v>
      </c>
      <c r="H114" s="195">
        <v>15</v>
      </c>
      <c r="I114" s="196"/>
      <c r="J114" s="197">
        <f>ROUND(I114*H114,2)</f>
        <v>0</v>
      </c>
      <c r="K114" s="198"/>
      <c r="L114" s="42"/>
      <c r="M114" s="199" t="s">
        <v>19</v>
      </c>
      <c r="N114" s="200" t="s">
        <v>42</v>
      </c>
      <c r="O114" s="82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3" t="s">
        <v>122</v>
      </c>
      <c r="AT114" s="203" t="s">
        <v>114</v>
      </c>
      <c r="AU114" s="203" t="s">
        <v>78</v>
      </c>
      <c r="AY114" s="15" t="s">
        <v>113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15" t="s">
        <v>78</v>
      </c>
      <c r="BK114" s="204">
        <f>ROUND(I114*H114,2)</f>
        <v>0</v>
      </c>
      <c r="BL114" s="15" t="s">
        <v>122</v>
      </c>
      <c r="BM114" s="203" t="s">
        <v>161</v>
      </c>
    </row>
    <row r="115" s="2" customFormat="1">
      <c r="A115" s="36"/>
      <c r="B115" s="37"/>
      <c r="C115" s="38"/>
      <c r="D115" s="205" t="s">
        <v>119</v>
      </c>
      <c r="E115" s="38"/>
      <c r="F115" s="206" t="s">
        <v>160</v>
      </c>
      <c r="G115" s="38"/>
      <c r="H115" s="38"/>
      <c r="I115" s="207"/>
      <c r="J115" s="38"/>
      <c r="K115" s="38"/>
      <c r="L115" s="42"/>
      <c r="M115" s="208"/>
      <c r="N115" s="20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119</v>
      </c>
      <c r="AU115" s="15" t="s">
        <v>78</v>
      </c>
    </row>
    <row r="116" s="2" customFormat="1" ht="16.5" customHeight="1">
      <c r="A116" s="36"/>
      <c r="B116" s="37"/>
      <c r="C116" s="191" t="s">
        <v>162</v>
      </c>
      <c r="D116" s="191" t="s">
        <v>114</v>
      </c>
      <c r="E116" s="192" t="s">
        <v>163</v>
      </c>
      <c r="F116" s="193" t="s">
        <v>164</v>
      </c>
      <c r="G116" s="194" t="s">
        <v>127</v>
      </c>
      <c r="H116" s="195">
        <v>26</v>
      </c>
      <c r="I116" s="196"/>
      <c r="J116" s="197">
        <f>ROUND(I116*H116,2)</f>
        <v>0</v>
      </c>
      <c r="K116" s="198"/>
      <c r="L116" s="42"/>
      <c r="M116" s="199" t="s">
        <v>19</v>
      </c>
      <c r="N116" s="200" t="s">
        <v>42</v>
      </c>
      <c r="O116" s="8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3" t="s">
        <v>122</v>
      </c>
      <c r="AT116" s="203" t="s">
        <v>114</v>
      </c>
      <c r="AU116" s="203" t="s">
        <v>78</v>
      </c>
      <c r="AY116" s="15" t="s">
        <v>113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15" t="s">
        <v>78</v>
      </c>
      <c r="BK116" s="204">
        <f>ROUND(I116*H116,2)</f>
        <v>0</v>
      </c>
      <c r="BL116" s="15" t="s">
        <v>122</v>
      </c>
      <c r="BM116" s="203" t="s">
        <v>165</v>
      </c>
    </row>
    <row r="117" s="2" customFormat="1">
      <c r="A117" s="36"/>
      <c r="B117" s="37"/>
      <c r="C117" s="38"/>
      <c r="D117" s="205" t="s">
        <v>119</v>
      </c>
      <c r="E117" s="38"/>
      <c r="F117" s="206" t="s">
        <v>164</v>
      </c>
      <c r="G117" s="38"/>
      <c r="H117" s="38"/>
      <c r="I117" s="207"/>
      <c r="J117" s="38"/>
      <c r="K117" s="38"/>
      <c r="L117" s="42"/>
      <c r="M117" s="208"/>
      <c r="N117" s="20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119</v>
      </c>
      <c r="AU117" s="15" t="s">
        <v>78</v>
      </c>
    </row>
    <row r="118" s="2" customFormat="1" ht="16.5" customHeight="1">
      <c r="A118" s="36"/>
      <c r="B118" s="37"/>
      <c r="C118" s="191" t="s">
        <v>144</v>
      </c>
      <c r="D118" s="191" t="s">
        <v>114</v>
      </c>
      <c r="E118" s="192" t="s">
        <v>166</v>
      </c>
      <c r="F118" s="193" t="s">
        <v>167</v>
      </c>
      <c r="G118" s="194" t="s">
        <v>127</v>
      </c>
      <c r="H118" s="195">
        <v>24</v>
      </c>
      <c r="I118" s="196"/>
      <c r="J118" s="197">
        <f>ROUND(I118*H118,2)</f>
        <v>0</v>
      </c>
      <c r="K118" s="198"/>
      <c r="L118" s="42"/>
      <c r="M118" s="199" t="s">
        <v>19</v>
      </c>
      <c r="N118" s="200" t="s">
        <v>42</v>
      </c>
      <c r="O118" s="82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3" t="s">
        <v>122</v>
      </c>
      <c r="AT118" s="203" t="s">
        <v>114</v>
      </c>
      <c r="AU118" s="203" t="s">
        <v>78</v>
      </c>
      <c r="AY118" s="15" t="s">
        <v>113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15" t="s">
        <v>78</v>
      </c>
      <c r="BK118" s="204">
        <f>ROUND(I118*H118,2)</f>
        <v>0</v>
      </c>
      <c r="BL118" s="15" t="s">
        <v>122</v>
      </c>
      <c r="BM118" s="203" t="s">
        <v>168</v>
      </c>
    </row>
    <row r="119" s="2" customFormat="1">
      <c r="A119" s="36"/>
      <c r="B119" s="37"/>
      <c r="C119" s="38"/>
      <c r="D119" s="205" t="s">
        <v>119</v>
      </c>
      <c r="E119" s="38"/>
      <c r="F119" s="206" t="s">
        <v>167</v>
      </c>
      <c r="G119" s="38"/>
      <c r="H119" s="38"/>
      <c r="I119" s="207"/>
      <c r="J119" s="38"/>
      <c r="K119" s="38"/>
      <c r="L119" s="42"/>
      <c r="M119" s="208"/>
      <c r="N119" s="20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119</v>
      </c>
      <c r="AU119" s="15" t="s">
        <v>78</v>
      </c>
    </row>
    <row r="120" s="2" customFormat="1" ht="16.5" customHeight="1">
      <c r="A120" s="36"/>
      <c r="B120" s="37"/>
      <c r="C120" s="191" t="s">
        <v>169</v>
      </c>
      <c r="D120" s="191" t="s">
        <v>114</v>
      </c>
      <c r="E120" s="192" t="s">
        <v>170</v>
      </c>
      <c r="F120" s="193" t="s">
        <v>171</v>
      </c>
      <c r="G120" s="194" t="s">
        <v>127</v>
      </c>
      <c r="H120" s="195">
        <v>2</v>
      </c>
      <c r="I120" s="196"/>
      <c r="J120" s="197">
        <f>ROUND(I120*H120,2)</f>
        <v>0</v>
      </c>
      <c r="K120" s="198"/>
      <c r="L120" s="42"/>
      <c r="M120" s="199" t="s">
        <v>19</v>
      </c>
      <c r="N120" s="200" t="s">
        <v>42</v>
      </c>
      <c r="O120" s="8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3" t="s">
        <v>122</v>
      </c>
      <c r="AT120" s="203" t="s">
        <v>114</v>
      </c>
      <c r="AU120" s="203" t="s">
        <v>78</v>
      </c>
      <c r="AY120" s="15" t="s">
        <v>113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15" t="s">
        <v>78</v>
      </c>
      <c r="BK120" s="204">
        <f>ROUND(I120*H120,2)</f>
        <v>0</v>
      </c>
      <c r="BL120" s="15" t="s">
        <v>122</v>
      </c>
      <c r="BM120" s="203" t="s">
        <v>172</v>
      </c>
    </row>
    <row r="121" s="2" customFormat="1">
      <c r="A121" s="36"/>
      <c r="B121" s="37"/>
      <c r="C121" s="38"/>
      <c r="D121" s="205" t="s">
        <v>119</v>
      </c>
      <c r="E121" s="38"/>
      <c r="F121" s="206" t="s">
        <v>171</v>
      </c>
      <c r="G121" s="38"/>
      <c r="H121" s="38"/>
      <c r="I121" s="207"/>
      <c r="J121" s="38"/>
      <c r="K121" s="38"/>
      <c r="L121" s="42"/>
      <c r="M121" s="208"/>
      <c r="N121" s="20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119</v>
      </c>
      <c r="AU121" s="15" t="s">
        <v>78</v>
      </c>
    </row>
    <row r="122" s="2" customFormat="1" ht="16.5" customHeight="1">
      <c r="A122" s="36"/>
      <c r="B122" s="37"/>
      <c r="C122" s="191" t="s">
        <v>118</v>
      </c>
      <c r="D122" s="191" t="s">
        <v>114</v>
      </c>
      <c r="E122" s="192" t="s">
        <v>173</v>
      </c>
      <c r="F122" s="193" t="s">
        <v>174</v>
      </c>
      <c r="G122" s="194" t="s">
        <v>127</v>
      </c>
      <c r="H122" s="195">
        <v>2</v>
      </c>
      <c r="I122" s="196"/>
      <c r="J122" s="197">
        <f>ROUND(I122*H122,2)</f>
        <v>0</v>
      </c>
      <c r="K122" s="198"/>
      <c r="L122" s="42"/>
      <c r="M122" s="199" t="s">
        <v>19</v>
      </c>
      <c r="N122" s="200" t="s">
        <v>42</v>
      </c>
      <c r="O122" s="82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3" t="s">
        <v>122</v>
      </c>
      <c r="AT122" s="203" t="s">
        <v>114</v>
      </c>
      <c r="AU122" s="203" t="s">
        <v>78</v>
      </c>
      <c r="AY122" s="15" t="s">
        <v>113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5" t="s">
        <v>78</v>
      </c>
      <c r="BK122" s="204">
        <f>ROUND(I122*H122,2)</f>
        <v>0</v>
      </c>
      <c r="BL122" s="15" t="s">
        <v>122</v>
      </c>
      <c r="BM122" s="203" t="s">
        <v>175</v>
      </c>
    </row>
    <row r="123" s="2" customFormat="1">
      <c r="A123" s="36"/>
      <c r="B123" s="37"/>
      <c r="C123" s="38"/>
      <c r="D123" s="205" t="s">
        <v>119</v>
      </c>
      <c r="E123" s="38"/>
      <c r="F123" s="206" t="s">
        <v>174</v>
      </c>
      <c r="G123" s="38"/>
      <c r="H123" s="38"/>
      <c r="I123" s="207"/>
      <c r="J123" s="38"/>
      <c r="K123" s="38"/>
      <c r="L123" s="42"/>
      <c r="M123" s="208"/>
      <c r="N123" s="20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119</v>
      </c>
      <c r="AU123" s="15" t="s">
        <v>78</v>
      </c>
    </row>
    <row r="124" s="2" customFormat="1" ht="16.5" customHeight="1">
      <c r="A124" s="36"/>
      <c r="B124" s="37"/>
      <c r="C124" s="191" t="s">
        <v>176</v>
      </c>
      <c r="D124" s="191" t="s">
        <v>114</v>
      </c>
      <c r="E124" s="192" t="s">
        <v>177</v>
      </c>
      <c r="F124" s="193" t="s">
        <v>178</v>
      </c>
      <c r="G124" s="194" t="s">
        <v>127</v>
      </c>
      <c r="H124" s="195">
        <v>2</v>
      </c>
      <c r="I124" s="196"/>
      <c r="J124" s="197">
        <f>ROUND(I124*H124,2)</f>
        <v>0</v>
      </c>
      <c r="K124" s="198"/>
      <c r="L124" s="42"/>
      <c r="M124" s="199" t="s">
        <v>19</v>
      </c>
      <c r="N124" s="200" t="s">
        <v>42</v>
      </c>
      <c r="O124" s="82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3" t="s">
        <v>122</v>
      </c>
      <c r="AT124" s="203" t="s">
        <v>114</v>
      </c>
      <c r="AU124" s="203" t="s">
        <v>78</v>
      </c>
      <c r="AY124" s="15" t="s">
        <v>113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5" t="s">
        <v>78</v>
      </c>
      <c r="BK124" s="204">
        <f>ROUND(I124*H124,2)</f>
        <v>0</v>
      </c>
      <c r="BL124" s="15" t="s">
        <v>122</v>
      </c>
      <c r="BM124" s="203" t="s">
        <v>179</v>
      </c>
    </row>
    <row r="125" s="2" customFormat="1">
      <c r="A125" s="36"/>
      <c r="B125" s="37"/>
      <c r="C125" s="38"/>
      <c r="D125" s="205" t="s">
        <v>119</v>
      </c>
      <c r="E125" s="38"/>
      <c r="F125" s="206" t="s">
        <v>178</v>
      </c>
      <c r="G125" s="38"/>
      <c r="H125" s="38"/>
      <c r="I125" s="207"/>
      <c r="J125" s="38"/>
      <c r="K125" s="38"/>
      <c r="L125" s="42"/>
      <c r="M125" s="208"/>
      <c r="N125" s="20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119</v>
      </c>
      <c r="AU125" s="15" t="s">
        <v>78</v>
      </c>
    </row>
    <row r="126" s="2" customFormat="1" ht="16.5" customHeight="1">
      <c r="A126" s="36"/>
      <c r="B126" s="37"/>
      <c r="C126" s="191" t="s">
        <v>151</v>
      </c>
      <c r="D126" s="191" t="s">
        <v>114</v>
      </c>
      <c r="E126" s="192" t="s">
        <v>180</v>
      </c>
      <c r="F126" s="193" t="s">
        <v>181</v>
      </c>
      <c r="G126" s="194" t="s">
        <v>127</v>
      </c>
      <c r="H126" s="195">
        <v>2</v>
      </c>
      <c r="I126" s="196"/>
      <c r="J126" s="197">
        <f>ROUND(I126*H126,2)</f>
        <v>0</v>
      </c>
      <c r="K126" s="198"/>
      <c r="L126" s="42"/>
      <c r="M126" s="199" t="s">
        <v>19</v>
      </c>
      <c r="N126" s="200" t="s">
        <v>42</v>
      </c>
      <c r="O126" s="82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3" t="s">
        <v>122</v>
      </c>
      <c r="AT126" s="203" t="s">
        <v>114</v>
      </c>
      <c r="AU126" s="203" t="s">
        <v>78</v>
      </c>
      <c r="AY126" s="15" t="s">
        <v>113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5" t="s">
        <v>78</v>
      </c>
      <c r="BK126" s="204">
        <f>ROUND(I126*H126,2)</f>
        <v>0</v>
      </c>
      <c r="BL126" s="15" t="s">
        <v>122</v>
      </c>
      <c r="BM126" s="203" t="s">
        <v>182</v>
      </c>
    </row>
    <row r="127" s="2" customFormat="1">
      <c r="A127" s="36"/>
      <c r="B127" s="37"/>
      <c r="C127" s="38"/>
      <c r="D127" s="205" t="s">
        <v>119</v>
      </c>
      <c r="E127" s="38"/>
      <c r="F127" s="206" t="s">
        <v>181</v>
      </c>
      <c r="G127" s="38"/>
      <c r="H127" s="38"/>
      <c r="I127" s="207"/>
      <c r="J127" s="38"/>
      <c r="K127" s="38"/>
      <c r="L127" s="42"/>
      <c r="M127" s="208"/>
      <c r="N127" s="209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119</v>
      </c>
      <c r="AU127" s="15" t="s">
        <v>78</v>
      </c>
    </row>
    <row r="128" s="2" customFormat="1" ht="16.5" customHeight="1">
      <c r="A128" s="36"/>
      <c r="B128" s="37"/>
      <c r="C128" s="191" t="s">
        <v>183</v>
      </c>
      <c r="D128" s="191" t="s">
        <v>114</v>
      </c>
      <c r="E128" s="192" t="s">
        <v>184</v>
      </c>
      <c r="F128" s="193" t="s">
        <v>185</v>
      </c>
      <c r="G128" s="194" t="s">
        <v>133</v>
      </c>
      <c r="H128" s="195">
        <v>1</v>
      </c>
      <c r="I128" s="196"/>
      <c r="J128" s="197">
        <f>ROUND(I128*H128,2)</f>
        <v>0</v>
      </c>
      <c r="K128" s="198"/>
      <c r="L128" s="42"/>
      <c r="M128" s="199" t="s">
        <v>19</v>
      </c>
      <c r="N128" s="200" t="s">
        <v>42</v>
      </c>
      <c r="O128" s="8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3" t="s">
        <v>122</v>
      </c>
      <c r="AT128" s="203" t="s">
        <v>114</v>
      </c>
      <c r="AU128" s="203" t="s">
        <v>78</v>
      </c>
      <c r="AY128" s="15" t="s">
        <v>113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5" t="s">
        <v>78</v>
      </c>
      <c r="BK128" s="204">
        <f>ROUND(I128*H128,2)</f>
        <v>0</v>
      </c>
      <c r="BL128" s="15" t="s">
        <v>122</v>
      </c>
      <c r="BM128" s="203" t="s">
        <v>186</v>
      </c>
    </row>
    <row r="129" s="2" customFormat="1">
      <c r="A129" s="36"/>
      <c r="B129" s="37"/>
      <c r="C129" s="38"/>
      <c r="D129" s="205" t="s">
        <v>119</v>
      </c>
      <c r="E129" s="38"/>
      <c r="F129" s="206" t="s">
        <v>185</v>
      </c>
      <c r="G129" s="38"/>
      <c r="H129" s="38"/>
      <c r="I129" s="207"/>
      <c r="J129" s="38"/>
      <c r="K129" s="38"/>
      <c r="L129" s="42"/>
      <c r="M129" s="208"/>
      <c r="N129" s="20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119</v>
      </c>
      <c r="AU129" s="15" t="s">
        <v>78</v>
      </c>
    </row>
    <row r="130" s="11" customFormat="1" ht="25.92" customHeight="1">
      <c r="A130" s="11"/>
      <c r="B130" s="177"/>
      <c r="C130" s="178"/>
      <c r="D130" s="179" t="s">
        <v>70</v>
      </c>
      <c r="E130" s="180" t="s">
        <v>187</v>
      </c>
      <c r="F130" s="180" t="s">
        <v>188</v>
      </c>
      <c r="G130" s="178"/>
      <c r="H130" s="178"/>
      <c r="I130" s="181"/>
      <c r="J130" s="182">
        <f>BK130</f>
        <v>0</v>
      </c>
      <c r="K130" s="178"/>
      <c r="L130" s="183"/>
      <c r="M130" s="184"/>
      <c r="N130" s="185"/>
      <c r="O130" s="185"/>
      <c r="P130" s="186">
        <f>SUM(P131:P156)</f>
        <v>0</v>
      </c>
      <c r="Q130" s="185"/>
      <c r="R130" s="186">
        <f>SUM(R131:R156)</f>
        <v>0</v>
      </c>
      <c r="S130" s="185"/>
      <c r="T130" s="187">
        <f>SUM(T131:T156)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88" t="s">
        <v>78</v>
      </c>
      <c r="AT130" s="189" t="s">
        <v>70</v>
      </c>
      <c r="AU130" s="189" t="s">
        <v>71</v>
      </c>
      <c r="AY130" s="188" t="s">
        <v>113</v>
      </c>
      <c r="BK130" s="190">
        <f>SUM(BK131:BK156)</f>
        <v>0</v>
      </c>
    </row>
    <row r="131" s="2" customFormat="1" ht="16.5" customHeight="1">
      <c r="A131" s="36"/>
      <c r="B131" s="37"/>
      <c r="C131" s="191" t="s">
        <v>154</v>
      </c>
      <c r="D131" s="191" t="s">
        <v>114</v>
      </c>
      <c r="E131" s="192" t="s">
        <v>189</v>
      </c>
      <c r="F131" s="193" t="s">
        <v>190</v>
      </c>
      <c r="G131" s="194" t="s">
        <v>133</v>
      </c>
      <c r="H131" s="195">
        <v>1</v>
      </c>
      <c r="I131" s="196"/>
      <c r="J131" s="197">
        <f>ROUND(I131*H131,2)</f>
        <v>0</v>
      </c>
      <c r="K131" s="198"/>
      <c r="L131" s="42"/>
      <c r="M131" s="199" t="s">
        <v>19</v>
      </c>
      <c r="N131" s="200" t="s">
        <v>42</v>
      </c>
      <c r="O131" s="8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3" t="s">
        <v>122</v>
      </c>
      <c r="AT131" s="203" t="s">
        <v>114</v>
      </c>
      <c r="AU131" s="203" t="s">
        <v>78</v>
      </c>
      <c r="AY131" s="15" t="s">
        <v>113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5" t="s">
        <v>78</v>
      </c>
      <c r="BK131" s="204">
        <f>ROUND(I131*H131,2)</f>
        <v>0</v>
      </c>
      <c r="BL131" s="15" t="s">
        <v>122</v>
      </c>
      <c r="BM131" s="203" t="s">
        <v>191</v>
      </c>
    </row>
    <row r="132" s="2" customFormat="1">
      <c r="A132" s="36"/>
      <c r="B132" s="37"/>
      <c r="C132" s="38"/>
      <c r="D132" s="205" t="s">
        <v>119</v>
      </c>
      <c r="E132" s="38"/>
      <c r="F132" s="206" t="s">
        <v>190</v>
      </c>
      <c r="G132" s="38"/>
      <c r="H132" s="38"/>
      <c r="I132" s="207"/>
      <c r="J132" s="38"/>
      <c r="K132" s="38"/>
      <c r="L132" s="42"/>
      <c r="M132" s="208"/>
      <c r="N132" s="20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119</v>
      </c>
      <c r="AU132" s="15" t="s">
        <v>78</v>
      </c>
    </row>
    <row r="133" s="2" customFormat="1" ht="16.5" customHeight="1">
      <c r="A133" s="36"/>
      <c r="B133" s="37"/>
      <c r="C133" s="191" t="s">
        <v>7</v>
      </c>
      <c r="D133" s="191" t="s">
        <v>114</v>
      </c>
      <c r="E133" s="192" t="s">
        <v>192</v>
      </c>
      <c r="F133" s="193" t="s">
        <v>193</v>
      </c>
      <c r="G133" s="194" t="s">
        <v>133</v>
      </c>
      <c r="H133" s="195">
        <v>1</v>
      </c>
      <c r="I133" s="196"/>
      <c r="J133" s="197">
        <f>ROUND(I133*H133,2)</f>
        <v>0</v>
      </c>
      <c r="K133" s="198"/>
      <c r="L133" s="42"/>
      <c r="M133" s="199" t="s">
        <v>19</v>
      </c>
      <c r="N133" s="200" t="s">
        <v>42</v>
      </c>
      <c r="O133" s="8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3" t="s">
        <v>122</v>
      </c>
      <c r="AT133" s="203" t="s">
        <v>114</v>
      </c>
      <c r="AU133" s="203" t="s">
        <v>78</v>
      </c>
      <c r="AY133" s="15" t="s">
        <v>113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5" t="s">
        <v>78</v>
      </c>
      <c r="BK133" s="204">
        <f>ROUND(I133*H133,2)</f>
        <v>0</v>
      </c>
      <c r="BL133" s="15" t="s">
        <v>122</v>
      </c>
      <c r="BM133" s="203" t="s">
        <v>194</v>
      </c>
    </row>
    <row r="134" s="2" customFormat="1">
      <c r="A134" s="36"/>
      <c r="B134" s="37"/>
      <c r="C134" s="38"/>
      <c r="D134" s="205" t="s">
        <v>119</v>
      </c>
      <c r="E134" s="38"/>
      <c r="F134" s="206" t="s">
        <v>193</v>
      </c>
      <c r="G134" s="38"/>
      <c r="H134" s="38"/>
      <c r="I134" s="207"/>
      <c r="J134" s="38"/>
      <c r="K134" s="38"/>
      <c r="L134" s="42"/>
      <c r="M134" s="208"/>
      <c r="N134" s="209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119</v>
      </c>
      <c r="AU134" s="15" t="s">
        <v>78</v>
      </c>
    </row>
    <row r="135" s="2" customFormat="1" ht="16.5" customHeight="1">
      <c r="A135" s="36"/>
      <c r="B135" s="37"/>
      <c r="C135" s="191" t="s">
        <v>158</v>
      </c>
      <c r="D135" s="191" t="s">
        <v>114</v>
      </c>
      <c r="E135" s="192" t="s">
        <v>195</v>
      </c>
      <c r="F135" s="193" t="s">
        <v>196</v>
      </c>
      <c r="G135" s="194" t="s">
        <v>133</v>
      </c>
      <c r="H135" s="195">
        <v>1</v>
      </c>
      <c r="I135" s="196"/>
      <c r="J135" s="197">
        <f>ROUND(I135*H135,2)</f>
        <v>0</v>
      </c>
      <c r="K135" s="198"/>
      <c r="L135" s="42"/>
      <c r="M135" s="199" t="s">
        <v>19</v>
      </c>
      <c r="N135" s="200" t="s">
        <v>42</v>
      </c>
      <c r="O135" s="8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3" t="s">
        <v>122</v>
      </c>
      <c r="AT135" s="203" t="s">
        <v>114</v>
      </c>
      <c r="AU135" s="203" t="s">
        <v>78</v>
      </c>
      <c r="AY135" s="15" t="s">
        <v>113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5" t="s">
        <v>78</v>
      </c>
      <c r="BK135" s="204">
        <f>ROUND(I135*H135,2)</f>
        <v>0</v>
      </c>
      <c r="BL135" s="15" t="s">
        <v>122</v>
      </c>
      <c r="BM135" s="203" t="s">
        <v>197</v>
      </c>
    </row>
    <row r="136" s="2" customFormat="1">
      <c r="A136" s="36"/>
      <c r="B136" s="37"/>
      <c r="C136" s="38"/>
      <c r="D136" s="205" t="s">
        <v>119</v>
      </c>
      <c r="E136" s="38"/>
      <c r="F136" s="206" t="s">
        <v>196</v>
      </c>
      <c r="G136" s="38"/>
      <c r="H136" s="38"/>
      <c r="I136" s="207"/>
      <c r="J136" s="38"/>
      <c r="K136" s="38"/>
      <c r="L136" s="42"/>
      <c r="M136" s="208"/>
      <c r="N136" s="20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119</v>
      </c>
      <c r="AU136" s="15" t="s">
        <v>78</v>
      </c>
    </row>
    <row r="137" s="2" customFormat="1" ht="16.5" customHeight="1">
      <c r="A137" s="36"/>
      <c r="B137" s="37"/>
      <c r="C137" s="191" t="s">
        <v>198</v>
      </c>
      <c r="D137" s="191" t="s">
        <v>114</v>
      </c>
      <c r="E137" s="192" t="s">
        <v>199</v>
      </c>
      <c r="F137" s="193" t="s">
        <v>200</v>
      </c>
      <c r="G137" s="194" t="s">
        <v>133</v>
      </c>
      <c r="H137" s="195">
        <v>1</v>
      </c>
      <c r="I137" s="196"/>
      <c r="J137" s="197">
        <f>ROUND(I137*H137,2)</f>
        <v>0</v>
      </c>
      <c r="K137" s="198"/>
      <c r="L137" s="42"/>
      <c r="M137" s="199" t="s">
        <v>19</v>
      </c>
      <c r="N137" s="200" t="s">
        <v>42</v>
      </c>
      <c r="O137" s="8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3" t="s">
        <v>122</v>
      </c>
      <c r="AT137" s="203" t="s">
        <v>114</v>
      </c>
      <c r="AU137" s="203" t="s">
        <v>78</v>
      </c>
      <c r="AY137" s="15" t="s">
        <v>113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5" t="s">
        <v>78</v>
      </c>
      <c r="BK137" s="204">
        <f>ROUND(I137*H137,2)</f>
        <v>0</v>
      </c>
      <c r="BL137" s="15" t="s">
        <v>122</v>
      </c>
      <c r="BM137" s="203" t="s">
        <v>201</v>
      </c>
    </row>
    <row r="138" s="2" customFormat="1">
      <c r="A138" s="36"/>
      <c r="B138" s="37"/>
      <c r="C138" s="38"/>
      <c r="D138" s="205" t="s">
        <v>119</v>
      </c>
      <c r="E138" s="38"/>
      <c r="F138" s="206" t="s">
        <v>200</v>
      </c>
      <c r="G138" s="38"/>
      <c r="H138" s="38"/>
      <c r="I138" s="207"/>
      <c r="J138" s="38"/>
      <c r="K138" s="38"/>
      <c r="L138" s="42"/>
      <c r="M138" s="208"/>
      <c r="N138" s="20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119</v>
      </c>
      <c r="AU138" s="15" t="s">
        <v>78</v>
      </c>
    </row>
    <row r="139" s="2" customFormat="1" ht="16.5" customHeight="1">
      <c r="A139" s="36"/>
      <c r="B139" s="37"/>
      <c r="C139" s="191" t="s">
        <v>161</v>
      </c>
      <c r="D139" s="191" t="s">
        <v>114</v>
      </c>
      <c r="E139" s="192" t="s">
        <v>202</v>
      </c>
      <c r="F139" s="193" t="s">
        <v>203</v>
      </c>
      <c r="G139" s="194" t="s">
        <v>150</v>
      </c>
      <c r="H139" s="195">
        <v>15</v>
      </c>
      <c r="I139" s="196"/>
      <c r="J139" s="197">
        <f>ROUND(I139*H139,2)</f>
        <v>0</v>
      </c>
      <c r="K139" s="198"/>
      <c r="L139" s="42"/>
      <c r="M139" s="199" t="s">
        <v>19</v>
      </c>
      <c r="N139" s="200" t="s">
        <v>42</v>
      </c>
      <c r="O139" s="8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3" t="s">
        <v>122</v>
      </c>
      <c r="AT139" s="203" t="s">
        <v>114</v>
      </c>
      <c r="AU139" s="203" t="s">
        <v>78</v>
      </c>
      <c r="AY139" s="15" t="s">
        <v>113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5" t="s">
        <v>78</v>
      </c>
      <c r="BK139" s="204">
        <f>ROUND(I139*H139,2)</f>
        <v>0</v>
      </c>
      <c r="BL139" s="15" t="s">
        <v>122</v>
      </c>
      <c r="BM139" s="203" t="s">
        <v>204</v>
      </c>
    </row>
    <row r="140" s="2" customFormat="1">
      <c r="A140" s="36"/>
      <c r="B140" s="37"/>
      <c r="C140" s="38"/>
      <c r="D140" s="205" t="s">
        <v>119</v>
      </c>
      <c r="E140" s="38"/>
      <c r="F140" s="206" t="s">
        <v>203</v>
      </c>
      <c r="G140" s="38"/>
      <c r="H140" s="38"/>
      <c r="I140" s="207"/>
      <c r="J140" s="38"/>
      <c r="K140" s="38"/>
      <c r="L140" s="42"/>
      <c r="M140" s="208"/>
      <c r="N140" s="20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119</v>
      </c>
      <c r="AU140" s="15" t="s">
        <v>78</v>
      </c>
    </row>
    <row r="141" s="2" customFormat="1" ht="16.5" customHeight="1">
      <c r="A141" s="36"/>
      <c r="B141" s="37"/>
      <c r="C141" s="191" t="s">
        <v>205</v>
      </c>
      <c r="D141" s="191" t="s">
        <v>114</v>
      </c>
      <c r="E141" s="192" t="s">
        <v>206</v>
      </c>
      <c r="F141" s="193" t="s">
        <v>207</v>
      </c>
      <c r="G141" s="194" t="s">
        <v>150</v>
      </c>
      <c r="H141" s="195">
        <v>15</v>
      </c>
      <c r="I141" s="196"/>
      <c r="J141" s="197">
        <f>ROUND(I141*H141,2)</f>
        <v>0</v>
      </c>
      <c r="K141" s="198"/>
      <c r="L141" s="42"/>
      <c r="M141" s="199" t="s">
        <v>19</v>
      </c>
      <c r="N141" s="200" t="s">
        <v>42</v>
      </c>
      <c r="O141" s="8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3" t="s">
        <v>122</v>
      </c>
      <c r="AT141" s="203" t="s">
        <v>114</v>
      </c>
      <c r="AU141" s="203" t="s">
        <v>78</v>
      </c>
      <c r="AY141" s="15" t="s">
        <v>113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5" t="s">
        <v>78</v>
      </c>
      <c r="BK141" s="204">
        <f>ROUND(I141*H141,2)</f>
        <v>0</v>
      </c>
      <c r="BL141" s="15" t="s">
        <v>122</v>
      </c>
      <c r="BM141" s="203" t="s">
        <v>208</v>
      </c>
    </row>
    <row r="142" s="2" customFormat="1">
      <c r="A142" s="36"/>
      <c r="B142" s="37"/>
      <c r="C142" s="38"/>
      <c r="D142" s="205" t="s">
        <v>119</v>
      </c>
      <c r="E142" s="38"/>
      <c r="F142" s="206" t="s">
        <v>207</v>
      </c>
      <c r="G142" s="38"/>
      <c r="H142" s="38"/>
      <c r="I142" s="207"/>
      <c r="J142" s="38"/>
      <c r="K142" s="38"/>
      <c r="L142" s="42"/>
      <c r="M142" s="208"/>
      <c r="N142" s="20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119</v>
      </c>
      <c r="AU142" s="15" t="s">
        <v>78</v>
      </c>
    </row>
    <row r="143" s="2" customFormat="1" ht="16.5" customHeight="1">
      <c r="A143" s="36"/>
      <c r="B143" s="37"/>
      <c r="C143" s="191" t="s">
        <v>165</v>
      </c>
      <c r="D143" s="191" t="s">
        <v>114</v>
      </c>
      <c r="E143" s="192" t="s">
        <v>209</v>
      </c>
      <c r="F143" s="193" t="s">
        <v>210</v>
      </c>
      <c r="G143" s="194" t="s">
        <v>150</v>
      </c>
      <c r="H143" s="195">
        <v>10</v>
      </c>
      <c r="I143" s="196"/>
      <c r="J143" s="197">
        <f>ROUND(I143*H143,2)</f>
        <v>0</v>
      </c>
      <c r="K143" s="198"/>
      <c r="L143" s="42"/>
      <c r="M143" s="199" t="s">
        <v>19</v>
      </c>
      <c r="N143" s="200" t="s">
        <v>42</v>
      </c>
      <c r="O143" s="8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3" t="s">
        <v>122</v>
      </c>
      <c r="AT143" s="203" t="s">
        <v>114</v>
      </c>
      <c r="AU143" s="203" t="s">
        <v>78</v>
      </c>
      <c r="AY143" s="15" t="s">
        <v>113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5" t="s">
        <v>78</v>
      </c>
      <c r="BK143" s="204">
        <f>ROUND(I143*H143,2)</f>
        <v>0</v>
      </c>
      <c r="BL143" s="15" t="s">
        <v>122</v>
      </c>
      <c r="BM143" s="203" t="s">
        <v>211</v>
      </c>
    </row>
    <row r="144" s="2" customFormat="1">
      <c r="A144" s="36"/>
      <c r="B144" s="37"/>
      <c r="C144" s="38"/>
      <c r="D144" s="205" t="s">
        <v>119</v>
      </c>
      <c r="E144" s="38"/>
      <c r="F144" s="206" t="s">
        <v>210</v>
      </c>
      <c r="G144" s="38"/>
      <c r="H144" s="38"/>
      <c r="I144" s="207"/>
      <c r="J144" s="38"/>
      <c r="K144" s="38"/>
      <c r="L144" s="42"/>
      <c r="M144" s="208"/>
      <c r="N144" s="209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119</v>
      </c>
      <c r="AU144" s="15" t="s">
        <v>78</v>
      </c>
    </row>
    <row r="145" s="2" customFormat="1" ht="16.5" customHeight="1">
      <c r="A145" s="36"/>
      <c r="B145" s="37"/>
      <c r="C145" s="191" t="s">
        <v>212</v>
      </c>
      <c r="D145" s="191" t="s">
        <v>114</v>
      </c>
      <c r="E145" s="192" t="s">
        <v>213</v>
      </c>
      <c r="F145" s="193" t="s">
        <v>214</v>
      </c>
      <c r="G145" s="194" t="s">
        <v>127</v>
      </c>
      <c r="H145" s="195">
        <v>25</v>
      </c>
      <c r="I145" s="196"/>
      <c r="J145" s="197">
        <f>ROUND(I145*H145,2)</f>
        <v>0</v>
      </c>
      <c r="K145" s="198"/>
      <c r="L145" s="42"/>
      <c r="M145" s="199" t="s">
        <v>19</v>
      </c>
      <c r="N145" s="200" t="s">
        <v>42</v>
      </c>
      <c r="O145" s="8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3" t="s">
        <v>122</v>
      </c>
      <c r="AT145" s="203" t="s">
        <v>114</v>
      </c>
      <c r="AU145" s="203" t="s">
        <v>78</v>
      </c>
      <c r="AY145" s="15" t="s">
        <v>113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5" t="s">
        <v>78</v>
      </c>
      <c r="BK145" s="204">
        <f>ROUND(I145*H145,2)</f>
        <v>0</v>
      </c>
      <c r="BL145" s="15" t="s">
        <v>122</v>
      </c>
      <c r="BM145" s="203" t="s">
        <v>215</v>
      </c>
    </row>
    <row r="146" s="2" customFormat="1">
      <c r="A146" s="36"/>
      <c r="B146" s="37"/>
      <c r="C146" s="38"/>
      <c r="D146" s="205" t="s">
        <v>119</v>
      </c>
      <c r="E146" s="38"/>
      <c r="F146" s="206" t="s">
        <v>214</v>
      </c>
      <c r="G146" s="38"/>
      <c r="H146" s="38"/>
      <c r="I146" s="207"/>
      <c r="J146" s="38"/>
      <c r="K146" s="38"/>
      <c r="L146" s="42"/>
      <c r="M146" s="208"/>
      <c r="N146" s="20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119</v>
      </c>
      <c r="AU146" s="15" t="s">
        <v>78</v>
      </c>
    </row>
    <row r="147" s="2" customFormat="1" ht="16.5" customHeight="1">
      <c r="A147" s="36"/>
      <c r="B147" s="37"/>
      <c r="C147" s="191" t="s">
        <v>168</v>
      </c>
      <c r="D147" s="191" t="s">
        <v>114</v>
      </c>
      <c r="E147" s="192" t="s">
        <v>216</v>
      </c>
      <c r="F147" s="193" t="s">
        <v>217</v>
      </c>
      <c r="G147" s="194" t="s">
        <v>127</v>
      </c>
      <c r="H147" s="195">
        <v>2</v>
      </c>
      <c r="I147" s="196"/>
      <c r="J147" s="197">
        <f>ROUND(I147*H147,2)</f>
        <v>0</v>
      </c>
      <c r="K147" s="198"/>
      <c r="L147" s="42"/>
      <c r="M147" s="199" t="s">
        <v>19</v>
      </c>
      <c r="N147" s="200" t="s">
        <v>42</v>
      </c>
      <c r="O147" s="8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3" t="s">
        <v>122</v>
      </c>
      <c r="AT147" s="203" t="s">
        <v>114</v>
      </c>
      <c r="AU147" s="203" t="s">
        <v>78</v>
      </c>
      <c r="AY147" s="15" t="s">
        <v>113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5" t="s">
        <v>78</v>
      </c>
      <c r="BK147" s="204">
        <f>ROUND(I147*H147,2)</f>
        <v>0</v>
      </c>
      <c r="BL147" s="15" t="s">
        <v>122</v>
      </c>
      <c r="BM147" s="203" t="s">
        <v>218</v>
      </c>
    </row>
    <row r="148" s="2" customFormat="1">
      <c r="A148" s="36"/>
      <c r="B148" s="37"/>
      <c r="C148" s="38"/>
      <c r="D148" s="205" t="s">
        <v>119</v>
      </c>
      <c r="E148" s="38"/>
      <c r="F148" s="206" t="s">
        <v>217</v>
      </c>
      <c r="G148" s="38"/>
      <c r="H148" s="38"/>
      <c r="I148" s="207"/>
      <c r="J148" s="38"/>
      <c r="K148" s="38"/>
      <c r="L148" s="42"/>
      <c r="M148" s="208"/>
      <c r="N148" s="20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119</v>
      </c>
      <c r="AU148" s="15" t="s">
        <v>78</v>
      </c>
    </row>
    <row r="149" s="2" customFormat="1" ht="16.5" customHeight="1">
      <c r="A149" s="36"/>
      <c r="B149" s="37"/>
      <c r="C149" s="191" t="s">
        <v>219</v>
      </c>
      <c r="D149" s="191" t="s">
        <v>114</v>
      </c>
      <c r="E149" s="192" t="s">
        <v>220</v>
      </c>
      <c r="F149" s="193" t="s">
        <v>221</v>
      </c>
      <c r="G149" s="194" t="s">
        <v>127</v>
      </c>
      <c r="H149" s="195">
        <v>4</v>
      </c>
      <c r="I149" s="196"/>
      <c r="J149" s="197">
        <f>ROUND(I149*H149,2)</f>
        <v>0</v>
      </c>
      <c r="K149" s="198"/>
      <c r="L149" s="42"/>
      <c r="M149" s="199" t="s">
        <v>19</v>
      </c>
      <c r="N149" s="200" t="s">
        <v>42</v>
      </c>
      <c r="O149" s="8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3" t="s">
        <v>122</v>
      </c>
      <c r="AT149" s="203" t="s">
        <v>114</v>
      </c>
      <c r="AU149" s="203" t="s">
        <v>78</v>
      </c>
      <c r="AY149" s="15" t="s">
        <v>113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5" t="s">
        <v>78</v>
      </c>
      <c r="BK149" s="204">
        <f>ROUND(I149*H149,2)</f>
        <v>0</v>
      </c>
      <c r="BL149" s="15" t="s">
        <v>122</v>
      </c>
      <c r="BM149" s="203" t="s">
        <v>222</v>
      </c>
    </row>
    <row r="150" s="2" customFormat="1">
      <c r="A150" s="36"/>
      <c r="B150" s="37"/>
      <c r="C150" s="38"/>
      <c r="D150" s="205" t="s">
        <v>119</v>
      </c>
      <c r="E150" s="38"/>
      <c r="F150" s="206" t="s">
        <v>221</v>
      </c>
      <c r="G150" s="38"/>
      <c r="H150" s="38"/>
      <c r="I150" s="207"/>
      <c r="J150" s="38"/>
      <c r="K150" s="38"/>
      <c r="L150" s="42"/>
      <c r="M150" s="208"/>
      <c r="N150" s="20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119</v>
      </c>
      <c r="AU150" s="15" t="s">
        <v>78</v>
      </c>
    </row>
    <row r="151" s="2" customFormat="1" ht="16.5" customHeight="1">
      <c r="A151" s="36"/>
      <c r="B151" s="37"/>
      <c r="C151" s="191" t="s">
        <v>172</v>
      </c>
      <c r="D151" s="191" t="s">
        <v>114</v>
      </c>
      <c r="E151" s="192" t="s">
        <v>223</v>
      </c>
      <c r="F151" s="193" t="s">
        <v>224</v>
      </c>
      <c r="G151" s="194" t="s">
        <v>127</v>
      </c>
      <c r="H151" s="195">
        <v>6</v>
      </c>
      <c r="I151" s="196"/>
      <c r="J151" s="197">
        <f>ROUND(I151*H151,2)</f>
        <v>0</v>
      </c>
      <c r="K151" s="198"/>
      <c r="L151" s="42"/>
      <c r="M151" s="199" t="s">
        <v>19</v>
      </c>
      <c r="N151" s="200" t="s">
        <v>42</v>
      </c>
      <c r="O151" s="8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3" t="s">
        <v>122</v>
      </c>
      <c r="AT151" s="203" t="s">
        <v>114</v>
      </c>
      <c r="AU151" s="203" t="s">
        <v>78</v>
      </c>
      <c r="AY151" s="15" t="s">
        <v>113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5" t="s">
        <v>78</v>
      </c>
      <c r="BK151" s="204">
        <f>ROUND(I151*H151,2)</f>
        <v>0</v>
      </c>
      <c r="BL151" s="15" t="s">
        <v>122</v>
      </c>
      <c r="BM151" s="203" t="s">
        <v>225</v>
      </c>
    </row>
    <row r="152" s="2" customFormat="1">
      <c r="A152" s="36"/>
      <c r="B152" s="37"/>
      <c r="C152" s="38"/>
      <c r="D152" s="205" t="s">
        <v>119</v>
      </c>
      <c r="E152" s="38"/>
      <c r="F152" s="206" t="s">
        <v>224</v>
      </c>
      <c r="G152" s="38"/>
      <c r="H152" s="38"/>
      <c r="I152" s="207"/>
      <c r="J152" s="38"/>
      <c r="K152" s="38"/>
      <c r="L152" s="42"/>
      <c r="M152" s="208"/>
      <c r="N152" s="20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119</v>
      </c>
      <c r="AU152" s="15" t="s">
        <v>78</v>
      </c>
    </row>
    <row r="153" s="2" customFormat="1" ht="16.5" customHeight="1">
      <c r="A153" s="36"/>
      <c r="B153" s="37"/>
      <c r="C153" s="191" t="s">
        <v>226</v>
      </c>
      <c r="D153" s="191" t="s">
        <v>114</v>
      </c>
      <c r="E153" s="192" t="s">
        <v>227</v>
      </c>
      <c r="F153" s="193" t="s">
        <v>228</v>
      </c>
      <c r="G153" s="194" t="s">
        <v>127</v>
      </c>
      <c r="H153" s="195">
        <v>1</v>
      </c>
      <c r="I153" s="196"/>
      <c r="J153" s="197">
        <f>ROUND(I153*H153,2)</f>
        <v>0</v>
      </c>
      <c r="K153" s="198"/>
      <c r="L153" s="42"/>
      <c r="M153" s="199" t="s">
        <v>19</v>
      </c>
      <c r="N153" s="200" t="s">
        <v>42</v>
      </c>
      <c r="O153" s="8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3" t="s">
        <v>122</v>
      </c>
      <c r="AT153" s="203" t="s">
        <v>114</v>
      </c>
      <c r="AU153" s="203" t="s">
        <v>78</v>
      </c>
      <c r="AY153" s="15" t="s">
        <v>113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5" t="s">
        <v>78</v>
      </c>
      <c r="BK153" s="204">
        <f>ROUND(I153*H153,2)</f>
        <v>0</v>
      </c>
      <c r="BL153" s="15" t="s">
        <v>122</v>
      </c>
      <c r="BM153" s="203" t="s">
        <v>229</v>
      </c>
    </row>
    <row r="154" s="2" customFormat="1">
      <c r="A154" s="36"/>
      <c r="B154" s="37"/>
      <c r="C154" s="38"/>
      <c r="D154" s="205" t="s">
        <v>119</v>
      </c>
      <c r="E154" s="38"/>
      <c r="F154" s="206" t="s">
        <v>228</v>
      </c>
      <c r="G154" s="38"/>
      <c r="H154" s="38"/>
      <c r="I154" s="207"/>
      <c r="J154" s="38"/>
      <c r="K154" s="38"/>
      <c r="L154" s="42"/>
      <c r="M154" s="208"/>
      <c r="N154" s="209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119</v>
      </c>
      <c r="AU154" s="15" t="s">
        <v>78</v>
      </c>
    </row>
    <row r="155" s="2" customFormat="1" ht="16.5" customHeight="1">
      <c r="A155" s="36"/>
      <c r="B155" s="37"/>
      <c r="C155" s="191" t="s">
        <v>175</v>
      </c>
      <c r="D155" s="191" t="s">
        <v>114</v>
      </c>
      <c r="E155" s="192" t="s">
        <v>184</v>
      </c>
      <c r="F155" s="193" t="s">
        <v>185</v>
      </c>
      <c r="G155" s="194" t="s">
        <v>133</v>
      </c>
      <c r="H155" s="195">
        <v>1</v>
      </c>
      <c r="I155" s="196"/>
      <c r="J155" s="197">
        <f>ROUND(I155*H155,2)</f>
        <v>0</v>
      </c>
      <c r="K155" s="198"/>
      <c r="L155" s="42"/>
      <c r="M155" s="199" t="s">
        <v>19</v>
      </c>
      <c r="N155" s="200" t="s">
        <v>42</v>
      </c>
      <c r="O155" s="8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3" t="s">
        <v>122</v>
      </c>
      <c r="AT155" s="203" t="s">
        <v>114</v>
      </c>
      <c r="AU155" s="203" t="s">
        <v>78</v>
      </c>
      <c r="AY155" s="15" t="s">
        <v>113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5" t="s">
        <v>78</v>
      </c>
      <c r="BK155" s="204">
        <f>ROUND(I155*H155,2)</f>
        <v>0</v>
      </c>
      <c r="BL155" s="15" t="s">
        <v>122</v>
      </c>
      <c r="BM155" s="203" t="s">
        <v>230</v>
      </c>
    </row>
    <row r="156" s="2" customFormat="1">
      <c r="A156" s="36"/>
      <c r="B156" s="37"/>
      <c r="C156" s="38"/>
      <c r="D156" s="205" t="s">
        <v>119</v>
      </c>
      <c r="E156" s="38"/>
      <c r="F156" s="206" t="s">
        <v>185</v>
      </c>
      <c r="G156" s="38"/>
      <c r="H156" s="38"/>
      <c r="I156" s="207"/>
      <c r="J156" s="38"/>
      <c r="K156" s="38"/>
      <c r="L156" s="42"/>
      <c r="M156" s="208"/>
      <c r="N156" s="20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119</v>
      </c>
      <c r="AU156" s="15" t="s">
        <v>78</v>
      </c>
    </row>
    <row r="157" s="11" customFormat="1" ht="25.92" customHeight="1">
      <c r="A157" s="11"/>
      <c r="B157" s="177"/>
      <c r="C157" s="178"/>
      <c r="D157" s="179" t="s">
        <v>70</v>
      </c>
      <c r="E157" s="180" t="s">
        <v>231</v>
      </c>
      <c r="F157" s="180" t="s">
        <v>232</v>
      </c>
      <c r="G157" s="178"/>
      <c r="H157" s="178"/>
      <c r="I157" s="181"/>
      <c r="J157" s="182">
        <f>BK157</f>
        <v>0</v>
      </c>
      <c r="K157" s="178"/>
      <c r="L157" s="183"/>
      <c r="M157" s="184"/>
      <c r="N157" s="185"/>
      <c r="O157" s="185"/>
      <c r="P157" s="186">
        <f>SUM(P158:P205)</f>
        <v>0</v>
      </c>
      <c r="Q157" s="185"/>
      <c r="R157" s="186">
        <f>SUM(R158:R205)</f>
        <v>0</v>
      </c>
      <c r="S157" s="185"/>
      <c r="T157" s="187">
        <f>SUM(T158:T205)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88" t="s">
        <v>78</v>
      </c>
      <c r="AT157" s="189" t="s">
        <v>70</v>
      </c>
      <c r="AU157" s="189" t="s">
        <v>71</v>
      </c>
      <c r="AY157" s="188" t="s">
        <v>113</v>
      </c>
      <c r="BK157" s="190">
        <f>SUM(BK158:BK205)</f>
        <v>0</v>
      </c>
    </row>
    <row r="158" s="2" customFormat="1" ht="16.5" customHeight="1">
      <c r="A158" s="36"/>
      <c r="B158" s="37"/>
      <c r="C158" s="191" t="s">
        <v>233</v>
      </c>
      <c r="D158" s="191" t="s">
        <v>114</v>
      </c>
      <c r="E158" s="192" t="s">
        <v>234</v>
      </c>
      <c r="F158" s="193" t="s">
        <v>235</v>
      </c>
      <c r="G158" s="194" t="s">
        <v>127</v>
      </c>
      <c r="H158" s="195">
        <v>162</v>
      </c>
      <c r="I158" s="196"/>
      <c r="J158" s="197">
        <f>ROUND(I158*H158,2)</f>
        <v>0</v>
      </c>
      <c r="K158" s="198"/>
      <c r="L158" s="42"/>
      <c r="M158" s="199" t="s">
        <v>19</v>
      </c>
      <c r="N158" s="200" t="s">
        <v>42</v>
      </c>
      <c r="O158" s="8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3" t="s">
        <v>122</v>
      </c>
      <c r="AT158" s="203" t="s">
        <v>114</v>
      </c>
      <c r="AU158" s="203" t="s">
        <v>78</v>
      </c>
      <c r="AY158" s="15" t="s">
        <v>113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5" t="s">
        <v>78</v>
      </c>
      <c r="BK158" s="204">
        <f>ROUND(I158*H158,2)</f>
        <v>0</v>
      </c>
      <c r="BL158" s="15" t="s">
        <v>122</v>
      </c>
      <c r="BM158" s="203" t="s">
        <v>236</v>
      </c>
    </row>
    <row r="159" s="2" customFormat="1">
      <c r="A159" s="36"/>
      <c r="B159" s="37"/>
      <c r="C159" s="38"/>
      <c r="D159" s="205" t="s">
        <v>119</v>
      </c>
      <c r="E159" s="38"/>
      <c r="F159" s="206" t="s">
        <v>235</v>
      </c>
      <c r="G159" s="38"/>
      <c r="H159" s="38"/>
      <c r="I159" s="207"/>
      <c r="J159" s="38"/>
      <c r="K159" s="38"/>
      <c r="L159" s="42"/>
      <c r="M159" s="208"/>
      <c r="N159" s="20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119</v>
      </c>
      <c r="AU159" s="15" t="s">
        <v>78</v>
      </c>
    </row>
    <row r="160" s="2" customFormat="1" ht="16.5" customHeight="1">
      <c r="A160" s="36"/>
      <c r="B160" s="37"/>
      <c r="C160" s="191" t="s">
        <v>179</v>
      </c>
      <c r="D160" s="191" t="s">
        <v>114</v>
      </c>
      <c r="E160" s="192" t="s">
        <v>237</v>
      </c>
      <c r="F160" s="193" t="s">
        <v>238</v>
      </c>
      <c r="G160" s="194" t="s">
        <v>127</v>
      </c>
      <c r="H160" s="195">
        <v>410</v>
      </c>
      <c r="I160" s="196"/>
      <c r="J160" s="197">
        <f>ROUND(I160*H160,2)</f>
        <v>0</v>
      </c>
      <c r="K160" s="198"/>
      <c r="L160" s="42"/>
      <c r="M160" s="199" t="s">
        <v>19</v>
      </c>
      <c r="N160" s="200" t="s">
        <v>42</v>
      </c>
      <c r="O160" s="8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3" t="s">
        <v>122</v>
      </c>
      <c r="AT160" s="203" t="s">
        <v>114</v>
      </c>
      <c r="AU160" s="203" t="s">
        <v>78</v>
      </c>
      <c r="AY160" s="15" t="s">
        <v>113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5" t="s">
        <v>78</v>
      </c>
      <c r="BK160" s="204">
        <f>ROUND(I160*H160,2)</f>
        <v>0</v>
      </c>
      <c r="BL160" s="15" t="s">
        <v>122</v>
      </c>
      <c r="BM160" s="203" t="s">
        <v>239</v>
      </c>
    </row>
    <row r="161" s="2" customFormat="1">
      <c r="A161" s="36"/>
      <c r="B161" s="37"/>
      <c r="C161" s="38"/>
      <c r="D161" s="205" t="s">
        <v>119</v>
      </c>
      <c r="E161" s="38"/>
      <c r="F161" s="206" t="s">
        <v>238</v>
      </c>
      <c r="G161" s="38"/>
      <c r="H161" s="38"/>
      <c r="I161" s="207"/>
      <c r="J161" s="38"/>
      <c r="K161" s="38"/>
      <c r="L161" s="42"/>
      <c r="M161" s="208"/>
      <c r="N161" s="20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119</v>
      </c>
      <c r="AU161" s="15" t="s">
        <v>78</v>
      </c>
    </row>
    <row r="162" s="2" customFormat="1" ht="16.5" customHeight="1">
      <c r="A162" s="36"/>
      <c r="B162" s="37"/>
      <c r="C162" s="191" t="s">
        <v>240</v>
      </c>
      <c r="D162" s="191" t="s">
        <v>114</v>
      </c>
      <c r="E162" s="192" t="s">
        <v>241</v>
      </c>
      <c r="F162" s="193" t="s">
        <v>242</v>
      </c>
      <c r="G162" s="194" t="s">
        <v>127</v>
      </c>
      <c r="H162" s="195">
        <v>84</v>
      </c>
      <c r="I162" s="196"/>
      <c r="J162" s="197">
        <f>ROUND(I162*H162,2)</f>
        <v>0</v>
      </c>
      <c r="K162" s="198"/>
      <c r="L162" s="42"/>
      <c r="M162" s="199" t="s">
        <v>19</v>
      </c>
      <c r="N162" s="200" t="s">
        <v>42</v>
      </c>
      <c r="O162" s="82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3" t="s">
        <v>122</v>
      </c>
      <c r="AT162" s="203" t="s">
        <v>114</v>
      </c>
      <c r="AU162" s="203" t="s">
        <v>78</v>
      </c>
      <c r="AY162" s="15" t="s">
        <v>113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5" t="s">
        <v>78</v>
      </c>
      <c r="BK162" s="204">
        <f>ROUND(I162*H162,2)</f>
        <v>0</v>
      </c>
      <c r="BL162" s="15" t="s">
        <v>122</v>
      </c>
      <c r="BM162" s="203" t="s">
        <v>243</v>
      </c>
    </row>
    <row r="163" s="2" customFormat="1">
      <c r="A163" s="36"/>
      <c r="B163" s="37"/>
      <c r="C163" s="38"/>
      <c r="D163" s="205" t="s">
        <v>119</v>
      </c>
      <c r="E163" s="38"/>
      <c r="F163" s="206" t="s">
        <v>242</v>
      </c>
      <c r="G163" s="38"/>
      <c r="H163" s="38"/>
      <c r="I163" s="207"/>
      <c r="J163" s="38"/>
      <c r="K163" s="38"/>
      <c r="L163" s="42"/>
      <c r="M163" s="208"/>
      <c r="N163" s="20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119</v>
      </c>
      <c r="AU163" s="15" t="s">
        <v>78</v>
      </c>
    </row>
    <row r="164" s="2" customFormat="1" ht="16.5" customHeight="1">
      <c r="A164" s="36"/>
      <c r="B164" s="37"/>
      <c r="C164" s="191" t="s">
        <v>182</v>
      </c>
      <c r="D164" s="191" t="s">
        <v>114</v>
      </c>
      <c r="E164" s="192" t="s">
        <v>244</v>
      </c>
      <c r="F164" s="193" t="s">
        <v>245</v>
      </c>
      <c r="G164" s="194" t="s">
        <v>150</v>
      </c>
      <c r="H164" s="195">
        <v>1200</v>
      </c>
      <c r="I164" s="196"/>
      <c r="J164" s="197">
        <f>ROUND(I164*H164,2)</f>
        <v>0</v>
      </c>
      <c r="K164" s="198"/>
      <c r="L164" s="42"/>
      <c r="M164" s="199" t="s">
        <v>19</v>
      </c>
      <c r="N164" s="200" t="s">
        <v>42</v>
      </c>
      <c r="O164" s="8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3" t="s">
        <v>122</v>
      </c>
      <c r="AT164" s="203" t="s">
        <v>114</v>
      </c>
      <c r="AU164" s="203" t="s">
        <v>78</v>
      </c>
      <c r="AY164" s="15" t="s">
        <v>113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5" t="s">
        <v>78</v>
      </c>
      <c r="BK164" s="204">
        <f>ROUND(I164*H164,2)</f>
        <v>0</v>
      </c>
      <c r="BL164" s="15" t="s">
        <v>122</v>
      </c>
      <c r="BM164" s="203" t="s">
        <v>246</v>
      </c>
    </row>
    <row r="165" s="2" customFormat="1">
      <c r="A165" s="36"/>
      <c r="B165" s="37"/>
      <c r="C165" s="38"/>
      <c r="D165" s="205" t="s">
        <v>119</v>
      </c>
      <c r="E165" s="38"/>
      <c r="F165" s="206" t="s">
        <v>245</v>
      </c>
      <c r="G165" s="38"/>
      <c r="H165" s="38"/>
      <c r="I165" s="207"/>
      <c r="J165" s="38"/>
      <c r="K165" s="38"/>
      <c r="L165" s="42"/>
      <c r="M165" s="208"/>
      <c r="N165" s="20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119</v>
      </c>
      <c r="AU165" s="15" t="s">
        <v>78</v>
      </c>
    </row>
    <row r="166" s="2" customFormat="1" ht="16.5" customHeight="1">
      <c r="A166" s="36"/>
      <c r="B166" s="37"/>
      <c r="C166" s="191" t="s">
        <v>247</v>
      </c>
      <c r="D166" s="191" t="s">
        <v>114</v>
      </c>
      <c r="E166" s="192" t="s">
        <v>248</v>
      </c>
      <c r="F166" s="193" t="s">
        <v>249</v>
      </c>
      <c r="G166" s="194" t="s">
        <v>133</v>
      </c>
      <c r="H166" s="195">
        <v>50</v>
      </c>
      <c r="I166" s="196"/>
      <c r="J166" s="197">
        <f>ROUND(I166*H166,2)</f>
        <v>0</v>
      </c>
      <c r="K166" s="198"/>
      <c r="L166" s="42"/>
      <c r="M166" s="199" t="s">
        <v>19</v>
      </c>
      <c r="N166" s="200" t="s">
        <v>42</v>
      </c>
      <c r="O166" s="8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3" t="s">
        <v>122</v>
      </c>
      <c r="AT166" s="203" t="s">
        <v>114</v>
      </c>
      <c r="AU166" s="203" t="s">
        <v>78</v>
      </c>
      <c r="AY166" s="15" t="s">
        <v>113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5" t="s">
        <v>78</v>
      </c>
      <c r="BK166" s="204">
        <f>ROUND(I166*H166,2)</f>
        <v>0</v>
      </c>
      <c r="BL166" s="15" t="s">
        <v>122</v>
      </c>
      <c r="BM166" s="203" t="s">
        <v>250</v>
      </c>
    </row>
    <row r="167" s="2" customFormat="1">
      <c r="A167" s="36"/>
      <c r="B167" s="37"/>
      <c r="C167" s="38"/>
      <c r="D167" s="205" t="s">
        <v>119</v>
      </c>
      <c r="E167" s="38"/>
      <c r="F167" s="206" t="s">
        <v>249</v>
      </c>
      <c r="G167" s="38"/>
      <c r="H167" s="38"/>
      <c r="I167" s="207"/>
      <c r="J167" s="38"/>
      <c r="K167" s="38"/>
      <c r="L167" s="42"/>
      <c r="M167" s="208"/>
      <c r="N167" s="20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119</v>
      </c>
      <c r="AU167" s="15" t="s">
        <v>78</v>
      </c>
    </row>
    <row r="168" s="2" customFormat="1" ht="16.5" customHeight="1">
      <c r="A168" s="36"/>
      <c r="B168" s="37"/>
      <c r="C168" s="191" t="s">
        <v>186</v>
      </c>
      <c r="D168" s="191" t="s">
        <v>114</v>
      </c>
      <c r="E168" s="192" t="s">
        <v>251</v>
      </c>
      <c r="F168" s="193" t="s">
        <v>252</v>
      </c>
      <c r="G168" s="194" t="s">
        <v>150</v>
      </c>
      <c r="H168" s="195">
        <v>50</v>
      </c>
      <c r="I168" s="196"/>
      <c r="J168" s="197">
        <f>ROUND(I168*H168,2)</f>
        <v>0</v>
      </c>
      <c r="K168" s="198"/>
      <c r="L168" s="42"/>
      <c r="M168" s="199" t="s">
        <v>19</v>
      </c>
      <c r="N168" s="200" t="s">
        <v>42</v>
      </c>
      <c r="O168" s="8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3" t="s">
        <v>122</v>
      </c>
      <c r="AT168" s="203" t="s">
        <v>114</v>
      </c>
      <c r="AU168" s="203" t="s">
        <v>78</v>
      </c>
      <c r="AY168" s="15" t="s">
        <v>113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5" t="s">
        <v>78</v>
      </c>
      <c r="BK168" s="204">
        <f>ROUND(I168*H168,2)</f>
        <v>0</v>
      </c>
      <c r="BL168" s="15" t="s">
        <v>122</v>
      </c>
      <c r="BM168" s="203" t="s">
        <v>253</v>
      </c>
    </row>
    <row r="169" s="2" customFormat="1">
      <c r="A169" s="36"/>
      <c r="B169" s="37"/>
      <c r="C169" s="38"/>
      <c r="D169" s="205" t="s">
        <v>119</v>
      </c>
      <c r="E169" s="38"/>
      <c r="F169" s="206" t="s">
        <v>252</v>
      </c>
      <c r="G169" s="38"/>
      <c r="H169" s="38"/>
      <c r="I169" s="207"/>
      <c r="J169" s="38"/>
      <c r="K169" s="38"/>
      <c r="L169" s="42"/>
      <c r="M169" s="208"/>
      <c r="N169" s="20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119</v>
      </c>
      <c r="AU169" s="15" t="s">
        <v>78</v>
      </c>
    </row>
    <row r="170" s="2" customFormat="1" ht="16.5" customHeight="1">
      <c r="A170" s="36"/>
      <c r="B170" s="37"/>
      <c r="C170" s="191" t="s">
        <v>254</v>
      </c>
      <c r="D170" s="191" t="s">
        <v>114</v>
      </c>
      <c r="E170" s="192" t="s">
        <v>255</v>
      </c>
      <c r="F170" s="193" t="s">
        <v>256</v>
      </c>
      <c r="G170" s="194" t="s">
        <v>150</v>
      </c>
      <c r="H170" s="195">
        <v>70</v>
      </c>
      <c r="I170" s="196"/>
      <c r="J170" s="197">
        <f>ROUND(I170*H170,2)</f>
        <v>0</v>
      </c>
      <c r="K170" s="198"/>
      <c r="L170" s="42"/>
      <c r="M170" s="199" t="s">
        <v>19</v>
      </c>
      <c r="N170" s="200" t="s">
        <v>42</v>
      </c>
      <c r="O170" s="8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3" t="s">
        <v>122</v>
      </c>
      <c r="AT170" s="203" t="s">
        <v>114</v>
      </c>
      <c r="AU170" s="203" t="s">
        <v>78</v>
      </c>
      <c r="AY170" s="15" t="s">
        <v>113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5" t="s">
        <v>78</v>
      </c>
      <c r="BK170" s="204">
        <f>ROUND(I170*H170,2)</f>
        <v>0</v>
      </c>
      <c r="BL170" s="15" t="s">
        <v>122</v>
      </c>
      <c r="BM170" s="203" t="s">
        <v>257</v>
      </c>
    </row>
    <row r="171" s="2" customFormat="1">
      <c r="A171" s="36"/>
      <c r="B171" s="37"/>
      <c r="C171" s="38"/>
      <c r="D171" s="205" t="s">
        <v>119</v>
      </c>
      <c r="E171" s="38"/>
      <c r="F171" s="206" t="s">
        <v>256</v>
      </c>
      <c r="G171" s="38"/>
      <c r="H171" s="38"/>
      <c r="I171" s="207"/>
      <c r="J171" s="38"/>
      <c r="K171" s="38"/>
      <c r="L171" s="42"/>
      <c r="M171" s="208"/>
      <c r="N171" s="209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119</v>
      </c>
      <c r="AU171" s="15" t="s">
        <v>78</v>
      </c>
    </row>
    <row r="172" s="2" customFormat="1" ht="16.5" customHeight="1">
      <c r="A172" s="36"/>
      <c r="B172" s="37"/>
      <c r="C172" s="191" t="s">
        <v>191</v>
      </c>
      <c r="D172" s="191" t="s">
        <v>114</v>
      </c>
      <c r="E172" s="192" t="s">
        <v>258</v>
      </c>
      <c r="F172" s="193" t="s">
        <v>259</v>
      </c>
      <c r="G172" s="194" t="s">
        <v>150</v>
      </c>
      <c r="H172" s="195">
        <v>10</v>
      </c>
      <c r="I172" s="196"/>
      <c r="J172" s="197">
        <f>ROUND(I172*H172,2)</f>
        <v>0</v>
      </c>
      <c r="K172" s="198"/>
      <c r="L172" s="42"/>
      <c r="M172" s="199" t="s">
        <v>19</v>
      </c>
      <c r="N172" s="200" t="s">
        <v>42</v>
      </c>
      <c r="O172" s="8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3" t="s">
        <v>122</v>
      </c>
      <c r="AT172" s="203" t="s">
        <v>114</v>
      </c>
      <c r="AU172" s="203" t="s">
        <v>78</v>
      </c>
      <c r="AY172" s="15" t="s">
        <v>113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5" t="s">
        <v>78</v>
      </c>
      <c r="BK172" s="204">
        <f>ROUND(I172*H172,2)</f>
        <v>0</v>
      </c>
      <c r="BL172" s="15" t="s">
        <v>122</v>
      </c>
      <c r="BM172" s="203" t="s">
        <v>260</v>
      </c>
    </row>
    <row r="173" s="2" customFormat="1">
      <c r="A173" s="36"/>
      <c r="B173" s="37"/>
      <c r="C173" s="38"/>
      <c r="D173" s="205" t="s">
        <v>119</v>
      </c>
      <c r="E173" s="38"/>
      <c r="F173" s="206" t="s">
        <v>259</v>
      </c>
      <c r="G173" s="38"/>
      <c r="H173" s="38"/>
      <c r="I173" s="207"/>
      <c r="J173" s="38"/>
      <c r="K173" s="38"/>
      <c r="L173" s="42"/>
      <c r="M173" s="208"/>
      <c r="N173" s="20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119</v>
      </c>
      <c r="AU173" s="15" t="s">
        <v>78</v>
      </c>
    </row>
    <row r="174" s="2" customFormat="1" ht="16.5" customHeight="1">
      <c r="A174" s="36"/>
      <c r="B174" s="37"/>
      <c r="C174" s="191" t="s">
        <v>261</v>
      </c>
      <c r="D174" s="191" t="s">
        <v>114</v>
      </c>
      <c r="E174" s="192" t="s">
        <v>262</v>
      </c>
      <c r="F174" s="193" t="s">
        <v>263</v>
      </c>
      <c r="G174" s="194" t="s">
        <v>127</v>
      </c>
      <c r="H174" s="195">
        <v>145</v>
      </c>
      <c r="I174" s="196"/>
      <c r="J174" s="197">
        <f>ROUND(I174*H174,2)</f>
        <v>0</v>
      </c>
      <c r="K174" s="198"/>
      <c r="L174" s="42"/>
      <c r="M174" s="199" t="s">
        <v>19</v>
      </c>
      <c r="N174" s="200" t="s">
        <v>42</v>
      </c>
      <c r="O174" s="8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3" t="s">
        <v>122</v>
      </c>
      <c r="AT174" s="203" t="s">
        <v>114</v>
      </c>
      <c r="AU174" s="203" t="s">
        <v>78</v>
      </c>
      <c r="AY174" s="15" t="s">
        <v>113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5" t="s">
        <v>78</v>
      </c>
      <c r="BK174" s="204">
        <f>ROUND(I174*H174,2)</f>
        <v>0</v>
      </c>
      <c r="BL174" s="15" t="s">
        <v>122</v>
      </c>
      <c r="BM174" s="203" t="s">
        <v>264</v>
      </c>
    </row>
    <row r="175" s="2" customFormat="1">
      <c r="A175" s="36"/>
      <c r="B175" s="37"/>
      <c r="C175" s="38"/>
      <c r="D175" s="205" t="s">
        <v>119</v>
      </c>
      <c r="E175" s="38"/>
      <c r="F175" s="206" t="s">
        <v>263</v>
      </c>
      <c r="G175" s="38"/>
      <c r="H175" s="38"/>
      <c r="I175" s="207"/>
      <c r="J175" s="38"/>
      <c r="K175" s="38"/>
      <c r="L175" s="42"/>
      <c r="M175" s="208"/>
      <c r="N175" s="20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119</v>
      </c>
      <c r="AU175" s="15" t="s">
        <v>78</v>
      </c>
    </row>
    <row r="176" s="2" customFormat="1" ht="16.5" customHeight="1">
      <c r="A176" s="36"/>
      <c r="B176" s="37"/>
      <c r="C176" s="191" t="s">
        <v>194</v>
      </c>
      <c r="D176" s="191" t="s">
        <v>114</v>
      </c>
      <c r="E176" s="192" t="s">
        <v>265</v>
      </c>
      <c r="F176" s="193" t="s">
        <v>266</v>
      </c>
      <c r="G176" s="194" t="s">
        <v>150</v>
      </c>
      <c r="H176" s="195">
        <v>10</v>
      </c>
      <c r="I176" s="196"/>
      <c r="J176" s="197">
        <f>ROUND(I176*H176,2)</f>
        <v>0</v>
      </c>
      <c r="K176" s="198"/>
      <c r="L176" s="42"/>
      <c r="M176" s="199" t="s">
        <v>19</v>
      </c>
      <c r="N176" s="200" t="s">
        <v>42</v>
      </c>
      <c r="O176" s="8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3" t="s">
        <v>122</v>
      </c>
      <c r="AT176" s="203" t="s">
        <v>114</v>
      </c>
      <c r="AU176" s="203" t="s">
        <v>78</v>
      </c>
      <c r="AY176" s="15" t="s">
        <v>113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5" t="s">
        <v>78</v>
      </c>
      <c r="BK176" s="204">
        <f>ROUND(I176*H176,2)</f>
        <v>0</v>
      </c>
      <c r="BL176" s="15" t="s">
        <v>122</v>
      </c>
      <c r="BM176" s="203" t="s">
        <v>267</v>
      </c>
    </row>
    <row r="177" s="2" customFormat="1">
      <c r="A177" s="36"/>
      <c r="B177" s="37"/>
      <c r="C177" s="38"/>
      <c r="D177" s="205" t="s">
        <v>119</v>
      </c>
      <c r="E177" s="38"/>
      <c r="F177" s="206" t="s">
        <v>266</v>
      </c>
      <c r="G177" s="38"/>
      <c r="H177" s="38"/>
      <c r="I177" s="207"/>
      <c r="J177" s="38"/>
      <c r="K177" s="38"/>
      <c r="L177" s="42"/>
      <c r="M177" s="208"/>
      <c r="N177" s="209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119</v>
      </c>
      <c r="AU177" s="15" t="s">
        <v>78</v>
      </c>
    </row>
    <row r="178" s="2" customFormat="1" ht="16.5" customHeight="1">
      <c r="A178" s="36"/>
      <c r="B178" s="37"/>
      <c r="C178" s="191" t="s">
        <v>268</v>
      </c>
      <c r="D178" s="191" t="s">
        <v>114</v>
      </c>
      <c r="E178" s="192" t="s">
        <v>269</v>
      </c>
      <c r="F178" s="193" t="s">
        <v>270</v>
      </c>
      <c r="G178" s="194" t="s">
        <v>127</v>
      </c>
      <c r="H178" s="195">
        <v>10</v>
      </c>
      <c r="I178" s="196"/>
      <c r="J178" s="197">
        <f>ROUND(I178*H178,2)</f>
        <v>0</v>
      </c>
      <c r="K178" s="198"/>
      <c r="L178" s="42"/>
      <c r="M178" s="199" t="s">
        <v>19</v>
      </c>
      <c r="N178" s="200" t="s">
        <v>42</v>
      </c>
      <c r="O178" s="8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3" t="s">
        <v>122</v>
      </c>
      <c r="AT178" s="203" t="s">
        <v>114</v>
      </c>
      <c r="AU178" s="203" t="s">
        <v>78</v>
      </c>
      <c r="AY178" s="15" t="s">
        <v>113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5" t="s">
        <v>78</v>
      </c>
      <c r="BK178" s="204">
        <f>ROUND(I178*H178,2)</f>
        <v>0</v>
      </c>
      <c r="BL178" s="15" t="s">
        <v>122</v>
      </c>
      <c r="BM178" s="203" t="s">
        <v>271</v>
      </c>
    </row>
    <row r="179" s="2" customFormat="1">
      <c r="A179" s="36"/>
      <c r="B179" s="37"/>
      <c r="C179" s="38"/>
      <c r="D179" s="205" t="s">
        <v>119</v>
      </c>
      <c r="E179" s="38"/>
      <c r="F179" s="206" t="s">
        <v>270</v>
      </c>
      <c r="G179" s="38"/>
      <c r="H179" s="38"/>
      <c r="I179" s="207"/>
      <c r="J179" s="38"/>
      <c r="K179" s="38"/>
      <c r="L179" s="42"/>
      <c r="M179" s="208"/>
      <c r="N179" s="20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119</v>
      </c>
      <c r="AU179" s="15" t="s">
        <v>78</v>
      </c>
    </row>
    <row r="180" s="2" customFormat="1" ht="16.5" customHeight="1">
      <c r="A180" s="36"/>
      <c r="B180" s="37"/>
      <c r="C180" s="191" t="s">
        <v>197</v>
      </c>
      <c r="D180" s="191" t="s">
        <v>114</v>
      </c>
      <c r="E180" s="192" t="s">
        <v>272</v>
      </c>
      <c r="F180" s="193" t="s">
        <v>273</v>
      </c>
      <c r="G180" s="194" t="s">
        <v>150</v>
      </c>
      <c r="H180" s="195">
        <v>10</v>
      </c>
      <c r="I180" s="196"/>
      <c r="J180" s="197">
        <f>ROUND(I180*H180,2)</f>
        <v>0</v>
      </c>
      <c r="K180" s="198"/>
      <c r="L180" s="42"/>
      <c r="M180" s="199" t="s">
        <v>19</v>
      </c>
      <c r="N180" s="200" t="s">
        <v>42</v>
      </c>
      <c r="O180" s="8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3" t="s">
        <v>122</v>
      </c>
      <c r="AT180" s="203" t="s">
        <v>114</v>
      </c>
      <c r="AU180" s="203" t="s">
        <v>78</v>
      </c>
      <c r="AY180" s="15" t="s">
        <v>113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5" t="s">
        <v>78</v>
      </c>
      <c r="BK180" s="204">
        <f>ROUND(I180*H180,2)</f>
        <v>0</v>
      </c>
      <c r="BL180" s="15" t="s">
        <v>122</v>
      </c>
      <c r="BM180" s="203" t="s">
        <v>274</v>
      </c>
    </row>
    <row r="181" s="2" customFormat="1">
      <c r="A181" s="36"/>
      <c r="B181" s="37"/>
      <c r="C181" s="38"/>
      <c r="D181" s="205" t="s">
        <v>119</v>
      </c>
      <c r="E181" s="38"/>
      <c r="F181" s="206" t="s">
        <v>273</v>
      </c>
      <c r="G181" s="38"/>
      <c r="H181" s="38"/>
      <c r="I181" s="207"/>
      <c r="J181" s="38"/>
      <c r="K181" s="38"/>
      <c r="L181" s="42"/>
      <c r="M181" s="208"/>
      <c r="N181" s="209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119</v>
      </c>
      <c r="AU181" s="15" t="s">
        <v>78</v>
      </c>
    </row>
    <row r="182" s="2" customFormat="1" ht="16.5" customHeight="1">
      <c r="A182" s="36"/>
      <c r="B182" s="37"/>
      <c r="C182" s="191" t="s">
        <v>275</v>
      </c>
      <c r="D182" s="191" t="s">
        <v>114</v>
      </c>
      <c r="E182" s="192" t="s">
        <v>276</v>
      </c>
      <c r="F182" s="193" t="s">
        <v>277</v>
      </c>
      <c r="G182" s="194" t="s">
        <v>127</v>
      </c>
      <c r="H182" s="195">
        <v>1</v>
      </c>
      <c r="I182" s="196"/>
      <c r="J182" s="197">
        <f>ROUND(I182*H182,2)</f>
        <v>0</v>
      </c>
      <c r="K182" s="198"/>
      <c r="L182" s="42"/>
      <c r="M182" s="199" t="s">
        <v>19</v>
      </c>
      <c r="N182" s="200" t="s">
        <v>42</v>
      </c>
      <c r="O182" s="82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3" t="s">
        <v>122</v>
      </c>
      <c r="AT182" s="203" t="s">
        <v>114</v>
      </c>
      <c r="AU182" s="203" t="s">
        <v>78</v>
      </c>
      <c r="AY182" s="15" t="s">
        <v>113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5" t="s">
        <v>78</v>
      </c>
      <c r="BK182" s="204">
        <f>ROUND(I182*H182,2)</f>
        <v>0</v>
      </c>
      <c r="BL182" s="15" t="s">
        <v>122</v>
      </c>
      <c r="BM182" s="203" t="s">
        <v>278</v>
      </c>
    </row>
    <row r="183" s="2" customFormat="1">
      <c r="A183" s="36"/>
      <c r="B183" s="37"/>
      <c r="C183" s="38"/>
      <c r="D183" s="205" t="s">
        <v>119</v>
      </c>
      <c r="E183" s="38"/>
      <c r="F183" s="206" t="s">
        <v>277</v>
      </c>
      <c r="G183" s="38"/>
      <c r="H183" s="38"/>
      <c r="I183" s="207"/>
      <c r="J183" s="38"/>
      <c r="K183" s="38"/>
      <c r="L183" s="42"/>
      <c r="M183" s="208"/>
      <c r="N183" s="209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119</v>
      </c>
      <c r="AU183" s="15" t="s">
        <v>78</v>
      </c>
    </row>
    <row r="184" s="2" customFormat="1" ht="16.5" customHeight="1">
      <c r="A184" s="36"/>
      <c r="B184" s="37"/>
      <c r="C184" s="191" t="s">
        <v>201</v>
      </c>
      <c r="D184" s="191" t="s">
        <v>114</v>
      </c>
      <c r="E184" s="192" t="s">
        <v>279</v>
      </c>
      <c r="F184" s="193" t="s">
        <v>280</v>
      </c>
      <c r="G184" s="194" t="s">
        <v>150</v>
      </c>
      <c r="H184" s="195">
        <v>12</v>
      </c>
      <c r="I184" s="196"/>
      <c r="J184" s="197">
        <f>ROUND(I184*H184,2)</f>
        <v>0</v>
      </c>
      <c r="K184" s="198"/>
      <c r="L184" s="42"/>
      <c r="M184" s="199" t="s">
        <v>19</v>
      </c>
      <c r="N184" s="200" t="s">
        <v>42</v>
      </c>
      <c r="O184" s="8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3" t="s">
        <v>122</v>
      </c>
      <c r="AT184" s="203" t="s">
        <v>114</v>
      </c>
      <c r="AU184" s="203" t="s">
        <v>78</v>
      </c>
      <c r="AY184" s="15" t="s">
        <v>113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5" t="s">
        <v>78</v>
      </c>
      <c r="BK184" s="204">
        <f>ROUND(I184*H184,2)</f>
        <v>0</v>
      </c>
      <c r="BL184" s="15" t="s">
        <v>122</v>
      </c>
      <c r="BM184" s="203" t="s">
        <v>281</v>
      </c>
    </row>
    <row r="185" s="2" customFormat="1">
      <c r="A185" s="36"/>
      <c r="B185" s="37"/>
      <c r="C185" s="38"/>
      <c r="D185" s="205" t="s">
        <v>119</v>
      </c>
      <c r="E185" s="38"/>
      <c r="F185" s="206" t="s">
        <v>280</v>
      </c>
      <c r="G185" s="38"/>
      <c r="H185" s="38"/>
      <c r="I185" s="207"/>
      <c r="J185" s="38"/>
      <c r="K185" s="38"/>
      <c r="L185" s="42"/>
      <c r="M185" s="208"/>
      <c r="N185" s="20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119</v>
      </c>
      <c r="AU185" s="15" t="s">
        <v>78</v>
      </c>
    </row>
    <row r="186" s="2" customFormat="1" ht="16.5" customHeight="1">
      <c r="A186" s="36"/>
      <c r="B186" s="37"/>
      <c r="C186" s="191" t="s">
        <v>282</v>
      </c>
      <c r="D186" s="191" t="s">
        <v>114</v>
      </c>
      <c r="E186" s="192" t="s">
        <v>213</v>
      </c>
      <c r="F186" s="193" t="s">
        <v>214</v>
      </c>
      <c r="G186" s="194" t="s">
        <v>127</v>
      </c>
      <c r="H186" s="195">
        <v>10</v>
      </c>
      <c r="I186" s="196"/>
      <c r="J186" s="197">
        <f>ROUND(I186*H186,2)</f>
        <v>0</v>
      </c>
      <c r="K186" s="198"/>
      <c r="L186" s="42"/>
      <c r="M186" s="199" t="s">
        <v>19</v>
      </c>
      <c r="N186" s="200" t="s">
        <v>42</v>
      </c>
      <c r="O186" s="8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3" t="s">
        <v>122</v>
      </c>
      <c r="AT186" s="203" t="s">
        <v>114</v>
      </c>
      <c r="AU186" s="203" t="s">
        <v>78</v>
      </c>
      <c r="AY186" s="15" t="s">
        <v>113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5" t="s">
        <v>78</v>
      </c>
      <c r="BK186" s="204">
        <f>ROUND(I186*H186,2)</f>
        <v>0</v>
      </c>
      <c r="BL186" s="15" t="s">
        <v>122</v>
      </c>
      <c r="BM186" s="203" t="s">
        <v>283</v>
      </c>
    </row>
    <row r="187" s="2" customFormat="1">
      <c r="A187" s="36"/>
      <c r="B187" s="37"/>
      <c r="C187" s="38"/>
      <c r="D187" s="205" t="s">
        <v>119</v>
      </c>
      <c r="E187" s="38"/>
      <c r="F187" s="206" t="s">
        <v>214</v>
      </c>
      <c r="G187" s="38"/>
      <c r="H187" s="38"/>
      <c r="I187" s="207"/>
      <c r="J187" s="38"/>
      <c r="K187" s="38"/>
      <c r="L187" s="42"/>
      <c r="M187" s="208"/>
      <c r="N187" s="209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119</v>
      </c>
      <c r="AU187" s="15" t="s">
        <v>78</v>
      </c>
    </row>
    <row r="188" s="2" customFormat="1" ht="16.5" customHeight="1">
      <c r="A188" s="36"/>
      <c r="B188" s="37"/>
      <c r="C188" s="191" t="s">
        <v>204</v>
      </c>
      <c r="D188" s="191" t="s">
        <v>114</v>
      </c>
      <c r="E188" s="192" t="s">
        <v>166</v>
      </c>
      <c r="F188" s="193" t="s">
        <v>167</v>
      </c>
      <c r="G188" s="194" t="s">
        <v>127</v>
      </c>
      <c r="H188" s="195">
        <v>60</v>
      </c>
      <c r="I188" s="196"/>
      <c r="J188" s="197">
        <f>ROUND(I188*H188,2)</f>
        <v>0</v>
      </c>
      <c r="K188" s="198"/>
      <c r="L188" s="42"/>
      <c r="M188" s="199" t="s">
        <v>19</v>
      </c>
      <c r="N188" s="200" t="s">
        <v>42</v>
      </c>
      <c r="O188" s="8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3" t="s">
        <v>122</v>
      </c>
      <c r="AT188" s="203" t="s">
        <v>114</v>
      </c>
      <c r="AU188" s="203" t="s">
        <v>78</v>
      </c>
      <c r="AY188" s="15" t="s">
        <v>113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5" t="s">
        <v>78</v>
      </c>
      <c r="BK188" s="204">
        <f>ROUND(I188*H188,2)</f>
        <v>0</v>
      </c>
      <c r="BL188" s="15" t="s">
        <v>122</v>
      </c>
      <c r="BM188" s="203" t="s">
        <v>284</v>
      </c>
    </row>
    <row r="189" s="2" customFormat="1">
      <c r="A189" s="36"/>
      <c r="B189" s="37"/>
      <c r="C189" s="38"/>
      <c r="D189" s="205" t="s">
        <v>119</v>
      </c>
      <c r="E189" s="38"/>
      <c r="F189" s="206" t="s">
        <v>167</v>
      </c>
      <c r="G189" s="38"/>
      <c r="H189" s="38"/>
      <c r="I189" s="207"/>
      <c r="J189" s="38"/>
      <c r="K189" s="38"/>
      <c r="L189" s="42"/>
      <c r="M189" s="208"/>
      <c r="N189" s="209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119</v>
      </c>
      <c r="AU189" s="15" t="s">
        <v>78</v>
      </c>
    </row>
    <row r="190" s="2" customFormat="1" ht="16.5" customHeight="1">
      <c r="A190" s="36"/>
      <c r="B190" s="37"/>
      <c r="C190" s="191" t="s">
        <v>285</v>
      </c>
      <c r="D190" s="191" t="s">
        <v>114</v>
      </c>
      <c r="E190" s="192" t="s">
        <v>286</v>
      </c>
      <c r="F190" s="193" t="s">
        <v>287</v>
      </c>
      <c r="G190" s="194" t="s">
        <v>127</v>
      </c>
      <c r="H190" s="195">
        <v>2</v>
      </c>
      <c r="I190" s="196"/>
      <c r="J190" s="197">
        <f>ROUND(I190*H190,2)</f>
        <v>0</v>
      </c>
      <c r="K190" s="198"/>
      <c r="L190" s="42"/>
      <c r="M190" s="199" t="s">
        <v>19</v>
      </c>
      <c r="N190" s="200" t="s">
        <v>42</v>
      </c>
      <c r="O190" s="8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3" t="s">
        <v>122</v>
      </c>
      <c r="AT190" s="203" t="s">
        <v>114</v>
      </c>
      <c r="AU190" s="203" t="s">
        <v>78</v>
      </c>
      <c r="AY190" s="15" t="s">
        <v>113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5" t="s">
        <v>78</v>
      </c>
      <c r="BK190" s="204">
        <f>ROUND(I190*H190,2)</f>
        <v>0</v>
      </c>
      <c r="BL190" s="15" t="s">
        <v>122</v>
      </c>
      <c r="BM190" s="203" t="s">
        <v>288</v>
      </c>
    </row>
    <row r="191" s="2" customFormat="1">
      <c r="A191" s="36"/>
      <c r="B191" s="37"/>
      <c r="C191" s="38"/>
      <c r="D191" s="205" t="s">
        <v>119</v>
      </c>
      <c r="E191" s="38"/>
      <c r="F191" s="206" t="s">
        <v>287</v>
      </c>
      <c r="G191" s="38"/>
      <c r="H191" s="38"/>
      <c r="I191" s="207"/>
      <c r="J191" s="38"/>
      <c r="K191" s="38"/>
      <c r="L191" s="42"/>
      <c r="M191" s="208"/>
      <c r="N191" s="20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119</v>
      </c>
      <c r="AU191" s="15" t="s">
        <v>78</v>
      </c>
    </row>
    <row r="192" s="2" customFormat="1" ht="16.5" customHeight="1">
      <c r="A192" s="36"/>
      <c r="B192" s="37"/>
      <c r="C192" s="191" t="s">
        <v>208</v>
      </c>
      <c r="D192" s="191" t="s">
        <v>114</v>
      </c>
      <c r="E192" s="192" t="s">
        <v>289</v>
      </c>
      <c r="F192" s="193" t="s">
        <v>290</v>
      </c>
      <c r="G192" s="194" t="s">
        <v>133</v>
      </c>
      <c r="H192" s="195">
        <v>3</v>
      </c>
      <c r="I192" s="196"/>
      <c r="J192" s="197">
        <f>ROUND(I192*H192,2)</f>
        <v>0</v>
      </c>
      <c r="K192" s="198"/>
      <c r="L192" s="42"/>
      <c r="M192" s="199" t="s">
        <v>19</v>
      </c>
      <c r="N192" s="200" t="s">
        <v>42</v>
      </c>
      <c r="O192" s="8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3" t="s">
        <v>122</v>
      </c>
      <c r="AT192" s="203" t="s">
        <v>114</v>
      </c>
      <c r="AU192" s="203" t="s">
        <v>78</v>
      </c>
      <c r="AY192" s="15" t="s">
        <v>113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5" t="s">
        <v>78</v>
      </c>
      <c r="BK192" s="204">
        <f>ROUND(I192*H192,2)</f>
        <v>0</v>
      </c>
      <c r="BL192" s="15" t="s">
        <v>122</v>
      </c>
      <c r="BM192" s="203" t="s">
        <v>291</v>
      </c>
    </row>
    <row r="193" s="2" customFormat="1">
      <c r="A193" s="36"/>
      <c r="B193" s="37"/>
      <c r="C193" s="38"/>
      <c r="D193" s="205" t="s">
        <v>119</v>
      </c>
      <c r="E193" s="38"/>
      <c r="F193" s="206" t="s">
        <v>290</v>
      </c>
      <c r="G193" s="38"/>
      <c r="H193" s="38"/>
      <c r="I193" s="207"/>
      <c r="J193" s="38"/>
      <c r="K193" s="38"/>
      <c r="L193" s="42"/>
      <c r="M193" s="208"/>
      <c r="N193" s="209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119</v>
      </c>
      <c r="AU193" s="15" t="s">
        <v>78</v>
      </c>
    </row>
    <row r="194" s="2" customFormat="1" ht="16.5" customHeight="1">
      <c r="A194" s="36"/>
      <c r="B194" s="37"/>
      <c r="C194" s="191" t="s">
        <v>292</v>
      </c>
      <c r="D194" s="191" t="s">
        <v>114</v>
      </c>
      <c r="E194" s="192" t="s">
        <v>293</v>
      </c>
      <c r="F194" s="193" t="s">
        <v>294</v>
      </c>
      <c r="G194" s="194" t="s">
        <v>133</v>
      </c>
      <c r="H194" s="195">
        <v>1</v>
      </c>
      <c r="I194" s="196"/>
      <c r="J194" s="197">
        <f>ROUND(I194*H194,2)</f>
        <v>0</v>
      </c>
      <c r="K194" s="198"/>
      <c r="L194" s="42"/>
      <c r="M194" s="199" t="s">
        <v>19</v>
      </c>
      <c r="N194" s="200" t="s">
        <v>42</v>
      </c>
      <c r="O194" s="8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3" t="s">
        <v>122</v>
      </c>
      <c r="AT194" s="203" t="s">
        <v>114</v>
      </c>
      <c r="AU194" s="203" t="s">
        <v>78</v>
      </c>
      <c r="AY194" s="15" t="s">
        <v>113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5" t="s">
        <v>78</v>
      </c>
      <c r="BK194" s="204">
        <f>ROUND(I194*H194,2)</f>
        <v>0</v>
      </c>
      <c r="BL194" s="15" t="s">
        <v>122</v>
      </c>
      <c r="BM194" s="203" t="s">
        <v>295</v>
      </c>
    </row>
    <row r="195" s="2" customFormat="1">
      <c r="A195" s="36"/>
      <c r="B195" s="37"/>
      <c r="C195" s="38"/>
      <c r="D195" s="205" t="s">
        <v>119</v>
      </c>
      <c r="E195" s="38"/>
      <c r="F195" s="206" t="s">
        <v>294</v>
      </c>
      <c r="G195" s="38"/>
      <c r="H195" s="38"/>
      <c r="I195" s="207"/>
      <c r="J195" s="38"/>
      <c r="K195" s="38"/>
      <c r="L195" s="42"/>
      <c r="M195" s="208"/>
      <c r="N195" s="209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119</v>
      </c>
      <c r="AU195" s="15" t="s">
        <v>78</v>
      </c>
    </row>
    <row r="196" s="2" customFormat="1" ht="16.5" customHeight="1">
      <c r="A196" s="36"/>
      <c r="B196" s="37"/>
      <c r="C196" s="191" t="s">
        <v>211</v>
      </c>
      <c r="D196" s="191" t="s">
        <v>114</v>
      </c>
      <c r="E196" s="192" t="s">
        <v>296</v>
      </c>
      <c r="F196" s="193" t="s">
        <v>297</v>
      </c>
      <c r="G196" s="194" t="s">
        <v>127</v>
      </c>
      <c r="H196" s="195">
        <v>1</v>
      </c>
      <c r="I196" s="196"/>
      <c r="J196" s="197">
        <f>ROUND(I196*H196,2)</f>
        <v>0</v>
      </c>
      <c r="K196" s="198"/>
      <c r="L196" s="42"/>
      <c r="M196" s="199" t="s">
        <v>19</v>
      </c>
      <c r="N196" s="200" t="s">
        <v>42</v>
      </c>
      <c r="O196" s="82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3" t="s">
        <v>122</v>
      </c>
      <c r="AT196" s="203" t="s">
        <v>114</v>
      </c>
      <c r="AU196" s="203" t="s">
        <v>78</v>
      </c>
      <c r="AY196" s="15" t="s">
        <v>113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5" t="s">
        <v>78</v>
      </c>
      <c r="BK196" s="204">
        <f>ROUND(I196*H196,2)</f>
        <v>0</v>
      </c>
      <c r="BL196" s="15" t="s">
        <v>122</v>
      </c>
      <c r="BM196" s="203" t="s">
        <v>298</v>
      </c>
    </row>
    <row r="197" s="2" customFormat="1">
      <c r="A197" s="36"/>
      <c r="B197" s="37"/>
      <c r="C197" s="38"/>
      <c r="D197" s="205" t="s">
        <v>119</v>
      </c>
      <c r="E197" s="38"/>
      <c r="F197" s="206" t="s">
        <v>297</v>
      </c>
      <c r="G197" s="38"/>
      <c r="H197" s="38"/>
      <c r="I197" s="207"/>
      <c r="J197" s="38"/>
      <c r="K197" s="38"/>
      <c r="L197" s="42"/>
      <c r="M197" s="208"/>
      <c r="N197" s="20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119</v>
      </c>
      <c r="AU197" s="15" t="s">
        <v>78</v>
      </c>
    </row>
    <row r="198" s="2" customFormat="1" ht="16.5" customHeight="1">
      <c r="A198" s="36"/>
      <c r="B198" s="37"/>
      <c r="C198" s="191" t="s">
        <v>299</v>
      </c>
      <c r="D198" s="191" t="s">
        <v>114</v>
      </c>
      <c r="E198" s="192" t="s">
        <v>300</v>
      </c>
      <c r="F198" s="193" t="s">
        <v>301</v>
      </c>
      <c r="G198" s="194" t="s">
        <v>150</v>
      </c>
      <c r="H198" s="195">
        <v>10</v>
      </c>
      <c r="I198" s="196"/>
      <c r="J198" s="197">
        <f>ROUND(I198*H198,2)</f>
        <v>0</v>
      </c>
      <c r="K198" s="198"/>
      <c r="L198" s="42"/>
      <c r="M198" s="199" t="s">
        <v>19</v>
      </c>
      <c r="N198" s="200" t="s">
        <v>42</v>
      </c>
      <c r="O198" s="8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3" t="s">
        <v>122</v>
      </c>
      <c r="AT198" s="203" t="s">
        <v>114</v>
      </c>
      <c r="AU198" s="203" t="s">
        <v>78</v>
      </c>
      <c r="AY198" s="15" t="s">
        <v>113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5" t="s">
        <v>78</v>
      </c>
      <c r="BK198" s="204">
        <f>ROUND(I198*H198,2)</f>
        <v>0</v>
      </c>
      <c r="BL198" s="15" t="s">
        <v>122</v>
      </c>
      <c r="BM198" s="203" t="s">
        <v>302</v>
      </c>
    </row>
    <row r="199" s="2" customFormat="1">
      <c r="A199" s="36"/>
      <c r="B199" s="37"/>
      <c r="C199" s="38"/>
      <c r="D199" s="205" t="s">
        <v>119</v>
      </c>
      <c r="E199" s="38"/>
      <c r="F199" s="206" t="s">
        <v>301</v>
      </c>
      <c r="G199" s="38"/>
      <c r="H199" s="38"/>
      <c r="I199" s="207"/>
      <c r="J199" s="38"/>
      <c r="K199" s="38"/>
      <c r="L199" s="42"/>
      <c r="M199" s="208"/>
      <c r="N199" s="209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119</v>
      </c>
      <c r="AU199" s="15" t="s">
        <v>78</v>
      </c>
    </row>
    <row r="200" s="2" customFormat="1" ht="16.5" customHeight="1">
      <c r="A200" s="36"/>
      <c r="B200" s="37"/>
      <c r="C200" s="191" t="s">
        <v>215</v>
      </c>
      <c r="D200" s="191" t="s">
        <v>114</v>
      </c>
      <c r="E200" s="192" t="s">
        <v>303</v>
      </c>
      <c r="F200" s="193" t="s">
        <v>304</v>
      </c>
      <c r="G200" s="194" t="s">
        <v>150</v>
      </c>
      <c r="H200" s="195">
        <v>10</v>
      </c>
      <c r="I200" s="196"/>
      <c r="J200" s="197">
        <f>ROUND(I200*H200,2)</f>
        <v>0</v>
      </c>
      <c r="K200" s="198"/>
      <c r="L200" s="42"/>
      <c r="M200" s="199" t="s">
        <v>19</v>
      </c>
      <c r="N200" s="200" t="s">
        <v>42</v>
      </c>
      <c r="O200" s="82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3" t="s">
        <v>122</v>
      </c>
      <c r="AT200" s="203" t="s">
        <v>114</v>
      </c>
      <c r="AU200" s="203" t="s">
        <v>78</v>
      </c>
      <c r="AY200" s="15" t="s">
        <v>113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5" t="s">
        <v>78</v>
      </c>
      <c r="BK200" s="204">
        <f>ROUND(I200*H200,2)</f>
        <v>0</v>
      </c>
      <c r="BL200" s="15" t="s">
        <v>122</v>
      </c>
      <c r="BM200" s="203" t="s">
        <v>305</v>
      </c>
    </row>
    <row r="201" s="2" customFormat="1">
      <c r="A201" s="36"/>
      <c r="B201" s="37"/>
      <c r="C201" s="38"/>
      <c r="D201" s="205" t="s">
        <v>119</v>
      </c>
      <c r="E201" s="38"/>
      <c r="F201" s="206" t="s">
        <v>304</v>
      </c>
      <c r="G201" s="38"/>
      <c r="H201" s="38"/>
      <c r="I201" s="207"/>
      <c r="J201" s="38"/>
      <c r="K201" s="38"/>
      <c r="L201" s="42"/>
      <c r="M201" s="208"/>
      <c r="N201" s="20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119</v>
      </c>
      <c r="AU201" s="15" t="s">
        <v>78</v>
      </c>
    </row>
    <row r="202" s="2" customFormat="1" ht="16.5" customHeight="1">
      <c r="A202" s="36"/>
      <c r="B202" s="37"/>
      <c r="C202" s="191" t="s">
        <v>306</v>
      </c>
      <c r="D202" s="191" t="s">
        <v>114</v>
      </c>
      <c r="E202" s="192" t="s">
        <v>307</v>
      </c>
      <c r="F202" s="193" t="s">
        <v>308</v>
      </c>
      <c r="G202" s="194" t="s">
        <v>150</v>
      </c>
      <c r="H202" s="195">
        <v>40</v>
      </c>
      <c r="I202" s="196"/>
      <c r="J202" s="197">
        <f>ROUND(I202*H202,2)</f>
        <v>0</v>
      </c>
      <c r="K202" s="198"/>
      <c r="L202" s="42"/>
      <c r="M202" s="199" t="s">
        <v>19</v>
      </c>
      <c r="N202" s="200" t="s">
        <v>42</v>
      </c>
      <c r="O202" s="8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3" t="s">
        <v>122</v>
      </c>
      <c r="AT202" s="203" t="s">
        <v>114</v>
      </c>
      <c r="AU202" s="203" t="s">
        <v>78</v>
      </c>
      <c r="AY202" s="15" t="s">
        <v>113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5" t="s">
        <v>78</v>
      </c>
      <c r="BK202" s="204">
        <f>ROUND(I202*H202,2)</f>
        <v>0</v>
      </c>
      <c r="BL202" s="15" t="s">
        <v>122</v>
      </c>
      <c r="BM202" s="203" t="s">
        <v>309</v>
      </c>
    </row>
    <row r="203" s="2" customFormat="1">
      <c r="A203" s="36"/>
      <c r="B203" s="37"/>
      <c r="C203" s="38"/>
      <c r="D203" s="205" t="s">
        <v>119</v>
      </c>
      <c r="E203" s="38"/>
      <c r="F203" s="206" t="s">
        <v>308</v>
      </c>
      <c r="G203" s="38"/>
      <c r="H203" s="38"/>
      <c r="I203" s="207"/>
      <c r="J203" s="38"/>
      <c r="K203" s="38"/>
      <c r="L203" s="42"/>
      <c r="M203" s="208"/>
      <c r="N203" s="209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119</v>
      </c>
      <c r="AU203" s="15" t="s">
        <v>78</v>
      </c>
    </row>
    <row r="204" s="2" customFormat="1" ht="16.5" customHeight="1">
      <c r="A204" s="36"/>
      <c r="B204" s="37"/>
      <c r="C204" s="191" t="s">
        <v>218</v>
      </c>
      <c r="D204" s="191" t="s">
        <v>114</v>
      </c>
      <c r="E204" s="192" t="s">
        <v>184</v>
      </c>
      <c r="F204" s="193" t="s">
        <v>185</v>
      </c>
      <c r="G204" s="194" t="s">
        <v>133</v>
      </c>
      <c r="H204" s="195">
        <v>1</v>
      </c>
      <c r="I204" s="196"/>
      <c r="J204" s="197">
        <f>ROUND(I204*H204,2)</f>
        <v>0</v>
      </c>
      <c r="K204" s="198"/>
      <c r="L204" s="42"/>
      <c r="M204" s="199" t="s">
        <v>19</v>
      </c>
      <c r="N204" s="200" t="s">
        <v>42</v>
      </c>
      <c r="O204" s="8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3" t="s">
        <v>122</v>
      </c>
      <c r="AT204" s="203" t="s">
        <v>114</v>
      </c>
      <c r="AU204" s="203" t="s">
        <v>78</v>
      </c>
      <c r="AY204" s="15" t="s">
        <v>113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5" t="s">
        <v>78</v>
      </c>
      <c r="BK204" s="204">
        <f>ROUND(I204*H204,2)</f>
        <v>0</v>
      </c>
      <c r="BL204" s="15" t="s">
        <v>122</v>
      </c>
      <c r="BM204" s="203" t="s">
        <v>310</v>
      </c>
    </row>
    <row r="205" s="2" customFormat="1">
      <c r="A205" s="36"/>
      <c r="B205" s="37"/>
      <c r="C205" s="38"/>
      <c r="D205" s="205" t="s">
        <v>119</v>
      </c>
      <c r="E205" s="38"/>
      <c r="F205" s="206" t="s">
        <v>185</v>
      </c>
      <c r="G205" s="38"/>
      <c r="H205" s="38"/>
      <c r="I205" s="207"/>
      <c r="J205" s="38"/>
      <c r="K205" s="38"/>
      <c r="L205" s="42"/>
      <c r="M205" s="208"/>
      <c r="N205" s="209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119</v>
      </c>
      <c r="AU205" s="15" t="s">
        <v>78</v>
      </c>
    </row>
    <row r="206" s="11" customFormat="1" ht="25.92" customHeight="1">
      <c r="A206" s="11"/>
      <c r="B206" s="177"/>
      <c r="C206" s="178"/>
      <c r="D206" s="179" t="s">
        <v>70</v>
      </c>
      <c r="E206" s="180" t="s">
        <v>311</v>
      </c>
      <c r="F206" s="180" t="s">
        <v>312</v>
      </c>
      <c r="G206" s="178"/>
      <c r="H206" s="178"/>
      <c r="I206" s="181"/>
      <c r="J206" s="182">
        <f>BK206</f>
        <v>0</v>
      </c>
      <c r="K206" s="178"/>
      <c r="L206" s="183"/>
      <c r="M206" s="184"/>
      <c r="N206" s="185"/>
      <c r="O206" s="185"/>
      <c r="P206" s="186">
        <f>SUM(P207:P212)</f>
        <v>0</v>
      </c>
      <c r="Q206" s="185"/>
      <c r="R206" s="186">
        <f>SUM(R207:R212)</f>
        <v>0</v>
      </c>
      <c r="S206" s="185"/>
      <c r="T206" s="187">
        <f>SUM(T207:T212)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88" t="s">
        <v>78</v>
      </c>
      <c r="AT206" s="189" t="s">
        <v>70</v>
      </c>
      <c r="AU206" s="189" t="s">
        <v>71</v>
      </c>
      <c r="AY206" s="188" t="s">
        <v>113</v>
      </c>
      <c r="BK206" s="190">
        <f>SUM(BK207:BK212)</f>
        <v>0</v>
      </c>
    </row>
    <row r="207" s="2" customFormat="1" ht="16.5" customHeight="1">
      <c r="A207" s="36"/>
      <c r="B207" s="37"/>
      <c r="C207" s="191" t="s">
        <v>313</v>
      </c>
      <c r="D207" s="191" t="s">
        <v>114</v>
      </c>
      <c r="E207" s="192" t="s">
        <v>314</v>
      </c>
      <c r="F207" s="193" t="s">
        <v>315</v>
      </c>
      <c r="G207" s="194" t="s">
        <v>133</v>
      </c>
      <c r="H207" s="195">
        <v>1</v>
      </c>
      <c r="I207" s="196"/>
      <c r="J207" s="197">
        <f>ROUND(I207*H207,2)</f>
        <v>0</v>
      </c>
      <c r="K207" s="198"/>
      <c r="L207" s="42"/>
      <c r="M207" s="199" t="s">
        <v>19</v>
      </c>
      <c r="N207" s="200" t="s">
        <v>42</v>
      </c>
      <c r="O207" s="8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3" t="s">
        <v>122</v>
      </c>
      <c r="AT207" s="203" t="s">
        <v>114</v>
      </c>
      <c r="AU207" s="203" t="s">
        <v>78</v>
      </c>
      <c r="AY207" s="15" t="s">
        <v>113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5" t="s">
        <v>78</v>
      </c>
      <c r="BK207" s="204">
        <f>ROUND(I207*H207,2)</f>
        <v>0</v>
      </c>
      <c r="BL207" s="15" t="s">
        <v>122</v>
      </c>
      <c r="BM207" s="203" t="s">
        <v>316</v>
      </c>
    </row>
    <row r="208" s="2" customFormat="1">
      <c r="A208" s="36"/>
      <c r="B208" s="37"/>
      <c r="C208" s="38"/>
      <c r="D208" s="205" t="s">
        <v>119</v>
      </c>
      <c r="E208" s="38"/>
      <c r="F208" s="206" t="s">
        <v>315</v>
      </c>
      <c r="G208" s="38"/>
      <c r="H208" s="38"/>
      <c r="I208" s="207"/>
      <c r="J208" s="38"/>
      <c r="K208" s="38"/>
      <c r="L208" s="42"/>
      <c r="M208" s="208"/>
      <c r="N208" s="209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119</v>
      </c>
      <c r="AU208" s="15" t="s">
        <v>78</v>
      </c>
    </row>
    <row r="209" s="2" customFormat="1" ht="16.5" customHeight="1">
      <c r="A209" s="36"/>
      <c r="B209" s="37"/>
      <c r="C209" s="191" t="s">
        <v>222</v>
      </c>
      <c r="D209" s="191" t="s">
        <v>114</v>
      </c>
      <c r="E209" s="192" t="s">
        <v>317</v>
      </c>
      <c r="F209" s="193" t="s">
        <v>318</v>
      </c>
      <c r="G209" s="194" t="s">
        <v>127</v>
      </c>
      <c r="H209" s="195">
        <v>1</v>
      </c>
      <c r="I209" s="196"/>
      <c r="J209" s="197">
        <f>ROUND(I209*H209,2)</f>
        <v>0</v>
      </c>
      <c r="K209" s="198"/>
      <c r="L209" s="42"/>
      <c r="M209" s="199" t="s">
        <v>19</v>
      </c>
      <c r="N209" s="200" t="s">
        <v>42</v>
      </c>
      <c r="O209" s="82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3" t="s">
        <v>122</v>
      </c>
      <c r="AT209" s="203" t="s">
        <v>114</v>
      </c>
      <c r="AU209" s="203" t="s">
        <v>78</v>
      </c>
      <c r="AY209" s="15" t="s">
        <v>113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5" t="s">
        <v>78</v>
      </c>
      <c r="BK209" s="204">
        <f>ROUND(I209*H209,2)</f>
        <v>0</v>
      </c>
      <c r="BL209" s="15" t="s">
        <v>122</v>
      </c>
      <c r="BM209" s="203" t="s">
        <v>319</v>
      </c>
    </row>
    <row r="210" s="2" customFormat="1">
      <c r="A210" s="36"/>
      <c r="B210" s="37"/>
      <c r="C210" s="38"/>
      <c r="D210" s="205" t="s">
        <v>119</v>
      </c>
      <c r="E210" s="38"/>
      <c r="F210" s="206" t="s">
        <v>318</v>
      </c>
      <c r="G210" s="38"/>
      <c r="H210" s="38"/>
      <c r="I210" s="207"/>
      <c r="J210" s="38"/>
      <c r="K210" s="38"/>
      <c r="L210" s="42"/>
      <c r="M210" s="208"/>
      <c r="N210" s="209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119</v>
      </c>
      <c r="AU210" s="15" t="s">
        <v>78</v>
      </c>
    </row>
    <row r="211" s="2" customFormat="1" ht="16.5" customHeight="1">
      <c r="A211" s="36"/>
      <c r="B211" s="37"/>
      <c r="C211" s="191" t="s">
        <v>320</v>
      </c>
      <c r="D211" s="191" t="s">
        <v>114</v>
      </c>
      <c r="E211" s="192" t="s">
        <v>321</v>
      </c>
      <c r="F211" s="193" t="s">
        <v>322</v>
      </c>
      <c r="G211" s="194" t="s">
        <v>127</v>
      </c>
      <c r="H211" s="195">
        <v>3</v>
      </c>
      <c r="I211" s="196"/>
      <c r="J211" s="197">
        <f>ROUND(I211*H211,2)</f>
        <v>0</v>
      </c>
      <c r="K211" s="198"/>
      <c r="L211" s="42"/>
      <c r="M211" s="199" t="s">
        <v>19</v>
      </c>
      <c r="N211" s="200" t="s">
        <v>42</v>
      </c>
      <c r="O211" s="8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3" t="s">
        <v>122</v>
      </c>
      <c r="AT211" s="203" t="s">
        <v>114</v>
      </c>
      <c r="AU211" s="203" t="s">
        <v>78</v>
      </c>
      <c r="AY211" s="15" t="s">
        <v>113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5" t="s">
        <v>78</v>
      </c>
      <c r="BK211" s="204">
        <f>ROUND(I211*H211,2)</f>
        <v>0</v>
      </c>
      <c r="BL211" s="15" t="s">
        <v>122</v>
      </c>
      <c r="BM211" s="203" t="s">
        <v>323</v>
      </c>
    </row>
    <row r="212" s="2" customFormat="1">
      <c r="A212" s="36"/>
      <c r="B212" s="37"/>
      <c r="C212" s="38"/>
      <c r="D212" s="205" t="s">
        <v>119</v>
      </c>
      <c r="E212" s="38"/>
      <c r="F212" s="206" t="s">
        <v>322</v>
      </c>
      <c r="G212" s="38"/>
      <c r="H212" s="38"/>
      <c r="I212" s="207"/>
      <c r="J212" s="38"/>
      <c r="K212" s="38"/>
      <c r="L212" s="42"/>
      <c r="M212" s="208"/>
      <c r="N212" s="209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119</v>
      </c>
      <c r="AU212" s="15" t="s">
        <v>78</v>
      </c>
    </row>
    <row r="213" s="11" customFormat="1" ht="25.92" customHeight="1">
      <c r="A213" s="11"/>
      <c r="B213" s="177"/>
      <c r="C213" s="178"/>
      <c r="D213" s="179" t="s">
        <v>70</v>
      </c>
      <c r="E213" s="180" t="s">
        <v>324</v>
      </c>
      <c r="F213" s="180" t="s">
        <v>325</v>
      </c>
      <c r="G213" s="178"/>
      <c r="H213" s="178"/>
      <c r="I213" s="181"/>
      <c r="J213" s="182">
        <f>BK213</f>
        <v>0</v>
      </c>
      <c r="K213" s="178"/>
      <c r="L213" s="183"/>
      <c r="M213" s="184"/>
      <c r="N213" s="185"/>
      <c r="O213" s="185"/>
      <c r="P213" s="186">
        <f>SUM(P214:P267)</f>
        <v>0</v>
      </c>
      <c r="Q213" s="185"/>
      <c r="R213" s="186">
        <f>SUM(R214:R267)</f>
        <v>0</v>
      </c>
      <c r="S213" s="185"/>
      <c r="T213" s="187">
        <f>SUM(T214:T267)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188" t="s">
        <v>78</v>
      </c>
      <c r="AT213" s="189" t="s">
        <v>70</v>
      </c>
      <c r="AU213" s="189" t="s">
        <v>71</v>
      </c>
      <c r="AY213" s="188" t="s">
        <v>113</v>
      </c>
      <c r="BK213" s="190">
        <f>SUM(BK214:BK267)</f>
        <v>0</v>
      </c>
    </row>
    <row r="214" s="2" customFormat="1" ht="16.5" customHeight="1">
      <c r="A214" s="36"/>
      <c r="B214" s="37"/>
      <c r="C214" s="191" t="s">
        <v>225</v>
      </c>
      <c r="D214" s="191" t="s">
        <v>114</v>
      </c>
      <c r="E214" s="192" t="s">
        <v>326</v>
      </c>
      <c r="F214" s="193" t="s">
        <v>327</v>
      </c>
      <c r="G214" s="194" t="s">
        <v>127</v>
      </c>
      <c r="H214" s="195">
        <v>1</v>
      </c>
      <c r="I214" s="196"/>
      <c r="J214" s="197">
        <f>ROUND(I214*H214,2)</f>
        <v>0</v>
      </c>
      <c r="K214" s="198"/>
      <c r="L214" s="42"/>
      <c r="M214" s="199" t="s">
        <v>19</v>
      </c>
      <c r="N214" s="200" t="s">
        <v>42</v>
      </c>
      <c r="O214" s="8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3" t="s">
        <v>122</v>
      </c>
      <c r="AT214" s="203" t="s">
        <v>114</v>
      </c>
      <c r="AU214" s="203" t="s">
        <v>78</v>
      </c>
      <c r="AY214" s="15" t="s">
        <v>113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5" t="s">
        <v>78</v>
      </c>
      <c r="BK214" s="204">
        <f>ROUND(I214*H214,2)</f>
        <v>0</v>
      </c>
      <c r="BL214" s="15" t="s">
        <v>122</v>
      </c>
      <c r="BM214" s="203" t="s">
        <v>328</v>
      </c>
    </row>
    <row r="215" s="2" customFormat="1">
      <c r="A215" s="36"/>
      <c r="B215" s="37"/>
      <c r="C215" s="38"/>
      <c r="D215" s="205" t="s">
        <v>119</v>
      </c>
      <c r="E215" s="38"/>
      <c r="F215" s="206" t="s">
        <v>327</v>
      </c>
      <c r="G215" s="38"/>
      <c r="H215" s="38"/>
      <c r="I215" s="207"/>
      <c r="J215" s="38"/>
      <c r="K215" s="38"/>
      <c r="L215" s="42"/>
      <c r="M215" s="208"/>
      <c r="N215" s="209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119</v>
      </c>
      <c r="AU215" s="15" t="s">
        <v>78</v>
      </c>
    </row>
    <row r="216" s="2" customFormat="1" ht="16.5" customHeight="1">
      <c r="A216" s="36"/>
      <c r="B216" s="37"/>
      <c r="C216" s="191" t="s">
        <v>329</v>
      </c>
      <c r="D216" s="191" t="s">
        <v>114</v>
      </c>
      <c r="E216" s="192" t="s">
        <v>330</v>
      </c>
      <c r="F216" s="193" t="s">
        <v>331</v>
      </c>
      <c r="G216" s="194" t="s">
        <v>150</v>
      </c>
      <c r="H216" s="195">
        <v>400</v>
      </c>
      <c r="I216" s="196"/>
      <c r="J216" s="197">
        <f>ROUND(I216*H216,2)</f>
        <v>0</v>
      </c>
      <c r="K216" s="198"/>
      <c r="L216" s="42"/>
      <c r="M216" s="199" t="s">
        <v>19</v>
      </c>
      <c r="N216" s="200" t="s">
        <v>42</v>
      </c>
      <c r="O216" s="8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3" t="s">
        <v>122</v>
      </c>
      <c r="AT216" s="203" t="s">
        <v>114</v>
      </c>
      <c r="AU216" s="203" t="s">
        <v>78</v>
      </c>
      <c r="AY216" s="15" t="s">
        <v>113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5" t="s">
        <v>78</v>
      </c>
      <c r="BK216" s="204">
        <f>ROUND(I216*H216,2)</f>
        <v>0</v>
      </c>
      <c r="BL216" s="15" t="s">
        <v>122</v>
      </c>
      <c r="BM216" s="203" t="s">
        <v>332</v>
      </c>
    </row>
    <row r="217" s="2" customFormat="1">
      <c r="A217" s="36"/>
      <c r="B217" s="37"/>
      <c r="C217" s="38"/>
      <c r="D217" s="205" t="s">
        <v>119</v>
      </c>
      <c r="E217" s="38"/>
      <c r="F217" s="206" t="s">
        <v>333</v>
      </c>
      <c r="G217" s="38"/>
      <c r="H217" s="38"/>
      <c r="I217" s="207"/>
      <c r="J217" s="38"/>
      <c r="K217" s="38"/>
      <c r="L217" s="42"/>
      <c r="M217" s="208"/>
      <c r="N217" s="209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119</v>
      </c>
      <c r="AU217" s="15" t="s">
        <v>78</v>
      </c>
    </row>
    <row r="218" s="2" customFormat="1" ht="16.5" customHeight="1">
      <c r="A218" s="36"/>
      <c r="B218" s="37"/>
      <c r="C218" s="191" t="s">
        <v>229</v>
      </c>
      <c r="D218" s="191" t="s">
        <v>114</v>
      </c>
      <c r="E218" s="192" t="s">
        <v>334</v>
      </c>
      <c r="F218" s="193" t="s">
        <v>335</v>
      </c>
      <c r="G218" s="194" t="s">
        <v>150</v>
      </c>
      <c r="H218" s="195">
        <v>600</v>
      </c>
      <c r="I218" s="196"/>
      <c r="J218" s="197">
        <f>ROUND(I218*H218,2)</f>
        <v>0</v>
      </c>
      <c r="K218" s="198"/>
      <c r="L218" s="42"/>
      <c r="M218" s="199" t="s">
        <v>19</v>
      </c>
      <c r="N218" s="200" t="s">
        <v>42</v>
      </c>
      <c r="O218" s="82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3" t="s">
        <v>122</v>
      </c>
      <c r="AT218" s="203" t="s">
        <v>114</v>
      </c>
      <c r="AU218" s="203" t="s">
        <v>78</v>
      </c>
      <c r="AY218" s="15" t="s">
        <v>113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5" t="s">
        <v>78</v>
      </c>
      <c r="BK218" s="204">
        <f>ROUND(I218*H218,2)</f>
        <v>0</v>
      </c>
      <c r="BL218" s="15" t="s">
        <v>122</v>
      </c>
      <c r="BM218" s="203" t="s">
        <v>336</v>
      </c>
    </row>
    <row r="219" s="2" customFormat="1">
      <c r="A219" s="36"/>
      <c r="B219" s="37"/>
      <c r="C219" s="38"/>
      <c r="D219" s="205" t="s">
        <v>119</v>
      </c>
      <c r="E219" s="38"/>
      <c r="F219" s="206" t="s">
        <v>335</v>
      </c>
      <c r="G219" s="38"/>
      <c r="H219" s="38"/>
      <c r="I219" s="207"/>
      <c r="J219" s="38"/>
      <c r="K219" s="38"/>
      <c r="L219" s="42"/>
      <c r="M219" s="208"/>
      <c r="N219" s="20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119</v>
      </c>
      <c r="AU219" s="15" t="s">
        <v>78</v>
      </c>
    </row>
    <row r="220" s="2" customFormat="1" ht="16.5" customHeight="1">
      <c r="A220" s="36"/>
      <c r="B220" s="37"/>
      <c r="C220" s="191" t="s">
        <v>337</v>
      </c>
      <c r="D220" s="191" t="s">
        <v>114</v>
      </c>
      <c r="E220" s="192" t="s">
        <v>338</v>
      </c>
      <c r="F220" s="193" t="s">
        <v>339</v>
      </c>
      <c r="G220" s="194" t="s">
        <v>150</v>
      </c>
      <c r="H220" s="195">
        <v>20</v>
      </c>
      <c r="I220" s="196"/>
      <c r="J220" s="197">
        <f>ROUND(I220*H220,2)</f>
        <v>0</v>
      </c>
      <c r="K220" s="198"/>
      <c r="L220" s="42"/>
      <c r="M220" s="199" t="s">
        <v>19</v>
      </c>
      <c r="N220" s="200" t="s">
        <v>42</v>
      </c>
      <c r="O220" s="82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3" t="s">
        <v>122</v>
      </c>
      <c r="AT220" s="203" t="s">
        <v>114</v>
      </c>
      <c r="AU220" s="203" t="s">
        <v>78</v>
      </c>
      <c r="AY220" s="15" t="s">
        <v>113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5" t="s">
        <v>78</v>
      </c>
      <c r="BK220" s="204">
        <f>ROUND(I220*H220,2)</f>
        <v>0</v>
      </c>
      <c r="BL220" s="15" t="s">
        <v>122</v>
      </c>
      <c r="BM220" s="203" t="s">
        <v>340</v>
      </c>
    </row>
    <row r="221" s="2" customFormat="1">
      <c r="A221" s="36"/>
      <c r="B221" s="37"/>
      <c r="C221" s="38"/>
      <c r="D221" s="205" t="s">
        <v>119</v>
      </c>
      <c r="E221" s="38"/>
      <c r="F221" s="206" t="s">
        <v>339</v>
      </c>
      <c r="G221" s="38"/>
      <c r="H221" s="38"/>
      <c r="I221" s="207"/>
      <c r="J221" s="38"/>
      <c r="K221" s="38"/>
      <c r="L221" s="42"/>
      <c r="M221" s="208"/>
      <c r="N221" s="209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119</v>
      </c>
      <c r="AU221" s="15" t="s">
        <v>78</v>
      </c>
    </row>
    <row r="222" s="2" customFormat="1" ht="16.5" customHeight="1">
      <c r="A222" s="36"/>
      <c r="B222" s="37"/>
      <c r="C222" s="191" t="s">
        <v>230</v>
      </c>
      <c r="D222" s="191" t="s">
        <v>114</v>
      </c>
      <c r="E222" s="192" t="s">
        <v>341</v>
      </c>
      <c r="F222" s="193" t="s">
        <v>342</v>
      </c>
      <c r="G222" s="194" t="s">
        <v>150</v>
      </c>
      <c r="H222" s="195">
        <v>20</v>
      </c>
      <c r="I222" s="196"/>
      <c r="J222" s="197">
        <f>ROUND(I222*H222,2)</f>
        <v>0</v>
      </c>
      <c r="K222" s="198"/>
      <c r="L222" s="42"/>
      <c r="M222" s="199" t="s">
        <v>19</v>
      </c>
      <c r="N222" s="200" t="s">
        <v>42</v>
      </c>
      <c r="O222" s="82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3" t="s">
        <v>122</v>
      </c>
      <c r="AT222" s="203" t="s">
        <v>114</v>
      </c>
      <c r="AU222" s="203" t="s">
        <v>78</v>
      </c>
      <c r="AY222" s="15" t="s">
        <v>113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5" t="s">
        <v>78</v>
      </c>
      <c r="BK222" s="204">
        <f>ROUND(I222*H222,2)</f>
        <v>0</v>
      </c>
      <c r="BL222" s="15" t="s">
        <v>122</v>
      </c>
      <c r="BM222" s="203" t="s">
        <v>343</v>
      </c>
    </row>
    <row r="223" s="2" customFormat="1">
      <c r="A223" s="36"/>
      <c r="B223" s="37"/>
      <c r="C223" s="38"/>
      <c r="D223" s="205" t="s">
        <v>119</v>
      </c>
      <c r="E223" s="38"/>
      <c r="F223" s="206" t="s">
        <v>342</v>
      </c>
      <c r="G223" s="38"/>
      <c r="H223" s="38"/>
      <c r="I223" s="207"/>
      <c r="J223" s="38"/>
      <c r="K223" s="38"/>
      <c r="L223" s="42"/>
      <c r="M223" s="208"/>
      <c r="N223" s="209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119</v>
      </c>
      <c r="AU223" s="15" t="s">
        <v>78</v>
      </c>
    </row>
    <row r="224" s="2" customFormat="1" ht="16.5" customHeight="1">
      <c r="A224" s="36"/>
      <c r="B224" s="37"/>
      <c r="C224" s="191" t="s">
        <v>344</v>
      </c>
      <c r="D224" s="191" t="s">
        <v>114</v>
      </c>
      <c r="E224" s="192" t="s">
        <v>216</v>
      </c>
      <c r="F224" s="193" t="s">
        <v>217</v>
      </c>
      <c r="G224" s="194" t="s">
        <v>127</v>
      </c>
      <c r="H224" s="195">
        <v>2</v>
      </c>
      <c r="I224" s="196"/>
      <c r="J224" s="197">
        <f>ROUND(I224*H224,2)</f>
        <v>0</v>
      </c>
      <c r="K224" s="198"/>
      <c r="L224" s="42"/>
      <c r="M224" s="199" t="s">
        <v>19</v>
      </c>
      <c r="N224" s="200" t="s">
        <v>42</v>
      </c>
      <c r="O224" s="8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3" t="s">
        <v>122</v>
      </c>
      <c r="AT224" s="203" t="s">
        <v>114</v>
      </c>
      <c r="AU224" s="203" t="s">
        <v>78</v>
      </c>
      <c r="AY224" s="15" t="s">
        <v>113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5" t="s">
        <v>78</v>
      </c>
      <c r="BK224" s="204">
        <f>ROUND(I224*H224,2)</f>
        <v>0</v>
      </c>
      <c r="BL224" s="15" t="s">
        <v>122</v>
      </c>
      <c r="BM224" s="203" t="s">
        <v>345</v>
      </c>
    </row>
    <row r="225" s="2" customFormat="1">
      <c r="A225" s="36"/>
      <c r="B225" s="37"/>
      <c r="C225" s="38"/>
      <c r="D225" s="205" t="s">
        <v>119</v>
      </c>
      <c r="E225" s="38"/>
      <c r="F225" s="206" t="s">
        <v>217</v>
      </c>
      <c r="G225" s="38"/>
      <c r="H225" s="38"/>
      <c r="I225" s="207"/>
      <c r="J225" s="38"/>
      <c r="K225" s="38"/>
      <c r="L225" s="42"/>
      <c r="M225" s="208"/>
      <c r="N225" s="209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119</v>
      </c>
      <c r="AU225" s="15" t="s">
        <v>78</v>
      </c>
    </row>
    <row r="226" s="2" customFormat="1" ht="16.5" customHeight="1">
      <c r="A226" s="36"/>
      <c r="B226" s="37"/>
      <c r="C226" s="191" t="s">
        <v>236</v>
      </c>
      <c r="D226" s="191" t="s">
        <v>114</v>
      </c>
      <c r="E226" s="192" t="s">
        <v>346</v>
      </c>
      <c r="F226" s="193" t="s">
        <v>347</v>
      </c>
      <c r="G226" s="194" t="s">
        <v>127</v>
      </c>
      <c r="H226" s="195">
        <v>4</v>
      </c>
      <c r="I226" s="196"/>
      <c r="J226" s="197">
        <f>ROUND(I226*H226,2)</f>
        <v>0</v>
      </c>
      <c r="K226" s="198"/>
      <c r="L226" s="42"/>
      <c r="M226" s="199" t="s">
        <v>19</v>
      </c>
      <c r="N226" s="200" t="s">
        <v>42</v>
      </c>
      <c r="O226" s="82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3" t="s">
        <v>122</v>
      </c>
      <c r="AT226" s="203" t="s">
        <v>114</v>
      </c>
      <c r="AU226" s="203" t="s">
        <v>78</v>
      </c>
      <c r="AY226" s="15" t="s">
        <v>113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5" t="s">
        <v>78</v>
      </c>
      <c r="BK226" s="204">
        <f>ROUND(I226*H226,2)</f>
        <v>0</v>
      </c>
      <c r="BL226" s="15" t="s">
        <v>122</v>
      </c>
      <c r="BM226" s="203" t="s">
        <v>348</v>
      </c>
    </row>
    <row r="227" s="2" customFormat="1">
      <c r="A227" s="36"/>
      <c r="B227" s="37"/>
      <c r="C227" s="38"/>
      <c r="D227" s="205" t="s">
        <v>119</v>
      </c>
      <c r="E227" s="38"/>
      <c r="F227" s="206" t="s">
        <v>347</v>
      </c>
      <c r="G227" s="38"/>
      <c r="H227" s="38"/>
      <c r="I227" s="207"/>
      <c r="J227" s="38"/>
      <c r="K227" s="38"/>
      <c r="L227" s="42"/>
      <c r="M227" s="208"/>
      <c r="N227" s="209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119</v>
      </c>
      <c r="AU227" s="15" t="s">
        <v>78</v>
      </c>
    </row>
    <row r="228" s="2" customFormat="1" ht="16.5" customHeight="1">
      <c r="A228" s="36"/>
      <c r="B228" s="37"/>
      <c r="C228" s="191" t="s">
        <v>349</v>
      </c>
      <c r="D228" s="191" t="s">
        <v>114</v>
      </c>
      <c r="E228" s="192" t="s">
        <v>350</v>
      </c>
      <c r="F228" s="193" t="s">
        <v>351</v>
      </c>
      <c r="G228" s="194" t="s">
        <v>127</v>
      </c>
      <c r="H228" s="195">
        <v>25</v>
      </c>
      <c r="I228" s="196"/>
      <c r="J228" s="197">
        <f>ROUND(I228*H228,2)</f>
        <v>0</v>
      </c>
      <c r="K228" s="198"/>
      <c r="L228" s="42"/>
      <c r="M228" s="199" t="s">
        <v>19</v>
      </c>
      <c r="N228" s="200" t="s">
        <v>42</v>
      </c>
      <c r="O228" s="82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3" t="s">
        <v>122</v>
      </c>
      <c r="AT228" s="203" t="s">
        <v>114</v>
      </c>
      <c r="AU228" s="203" t="s">
        <v>78</v>
      </c>
      <c r="AY228" s="15" t="s">
        <v>113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5" t="s">
        <v>78</v>
      </c>
      <c r="BK228" s="204">
        <f>ROUND(I228*H228,2)</f>
        <v>0</v>
      </c>
      <c r="BL228" s="15" t="s">
        <v>122</v>
      </c>
      <c r="BM228" s="203" t="s">
        <v>352</v>
      </c>
    </row>
    <row r="229" s="2" customFormat="1">
      <c r="A229" s="36"/>
      <c r="B229" s="37"/>
      <c r="C229" s="38"/>
      <c r="D229" s="205" t="s">
        <v>119</v>
      </c>
      <c r="E229" s="38"/>
      <c r="F229" s="206" t="s">
        <v>351</v>
      </c>
      <c r="G229" s="38"/>
      <c r="H229" s="38"/>
      <c r="I229" s="207"/>
      <c r="J229" s="38"/>
      <c r="K229" s="38"/>
      <c r="L229" s="42"/>
      <c r="M229" s="208"/>
      <c r="N229" s="209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119</v>
      </c>
      <c r="AU229" s="15" t="s">
        <v>78</v>
      </c>
    </row>
    <row r="230" s="2" customFormat="1" ht="16.5" customHeight="1">
      <c r="A230" s="36"/>
      <c r="B230" s="37"/>
      <c r="C230" s="191" t="s">
        <v>239</v>
      </c>
      <c r="D230" s="191" t="s">
        <v>114</v>
      </c>
      <c r="E230" s="192" t="s">
        <v>353</v>
      </c>
      <c r="F230" s="193" t="s">
        <v>354</v>
      </c>
      <c r="G230" s="194" t="s">
        <v>150</v>
      </c>
      <c r="H230" s="195">
        <v>280</v>
      </c>
      <c r="I230" s="196"/>
      <c r="J230" s="197">
        <f>ROUND(I230*H230,2)</f>
        <v>0</v>
      </c>
      <c r="K230" s="198"/>
      <c r="L230" s="42"/>
      <c r="M230" s="199" t="s">
        <v>19</v>
      </c>
      <c r="N230" s="200" t="s">
        <v>42</v>
      </c>
      <c r="O230" s="82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3" t="s">
        <v>122</v>
      </c>
      <c r="AT230" s="203" t="s">
        <v>114</v>
      </c>
      <c r="AU230" s="203" t="s">
        <v>78</v>
      </c>
      <c r="AY230" s="15" t="s">
        <v>113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5" t="s">
        <v>78</v>
      </c>
      <c r="BK230" s="204">
        <f>ROUND(I230*H230,2)</f>
        <v>0</v>
      </c>
      <c r="BL230" s="15" t="s">
        <v>122</v>
      </c>
      <c r="BM230" s="203" t="s">
        <v>355</v>
      </c>
    </row>
    <row r="231" s="2" customFormat="1">
      <c r="A231" s="36"/>
      <c r="B231" s="37"/>
      <c r="C231" s="38"/>
      <c r="D231" s="205" t="s">
        <v>119</v>
      </c>
      <c r="E231" s="38"/>
      <c r="F231" s="206" t="s">
        <v>354</v>
      </c>
      <c r="G231" s="38"/>
      <c r="H231" s="38"/>
      <c r="I231" s="207"/>
      <c r="J231" s="38"/>
      <c r="K231" s="38"/>
      <c r="L231" s="42"/>
      <c r="M231" s="208"/>
      <c r="N231" s="209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119</v>
      </c>
      <c r="AU231" s="15" t="s">
        <v>78</v>
      </c>
    </row>
    <row r="232" s="2" customFormat="1" ht="16.5" customHeight="1">
      <c r="A232" s="36"/>
      <c r="B232" s="37"/>
      <c r="C232" s="191" t="s">
        <v>356</v>
      </c>
      <c r="D232" s="191" t="s">
        <v>114</v>
      </c>
      <c r="E232" s="192" t="s">
        <v>357</v>
      </c>
      <c r="F232" s="193" t="s">
        <v>358</v>
      </c>
      <c r="G232" s="194" t="s">
        <v>150</v>
      </c>
      <c r="H232" s="195">
        <v>40</v>
      </c>
      <c r="I232" s="196"/>
      <c r="J232" s="197">
        <f>ROUND(I232*H232,2)</f>
        <v>0</v>
      </c>
      <c r="K232" s="198"/>
      <c r="L232" s="42"/>
      <c r="M232" s="199" t="s">
        <v>19</v>
      </c>
      <c r="N232" s="200" t="s">
        <v>42</v>
      </c>
      <c r="O232" s="82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3" t="s">
        <v>122</v>
      </c>
      <c r="AT232" s="203" t="s">
        <v>114</v>
      </c>
      <c r="AU232" s="203" t="s">
        <v>78</v>
      </c>
      <c r="AY232" s="15" t="s">
        <v>113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5" t="s">
        <v>78</v>
      </c>
      <c r="BK232" s="204">
        <f>ROUND(I232*H232,2)</f>
        <v>0</v>
      </c>
      <c r="BL232" s="15" t="s">
        <v>122</v>
      </c>
      <c r="BM232" s="203" t="s">
        <v>359</v>
      </c>
    </row>
    <row r="233" s="2" customFormat="1">
      <c r="A233" s="36"/>
      <c r="B233" s="37"/>
      <c r="C233" s="38"/>
      <c r="D233" s="205" t="s">
        <v>119</v>
      </c>
      <c r="E233" s="38"/>
      <c r="F233" s="206" t="s">
        <v>358</v>
      </c>
      <c r="G233" s="38"/>
      <c r="H233" s="38"/>
      <c r="I233" s="207"/>
      <c r="J233" s="38"/>
      <c r="K233" s="38"/>
      <c r="L233" s="42"/>
      <c r="M233" s="208"/>
      <c r="N233" s="209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119</v>
      </c>
      <c r="AU233" s="15" t="s">
        <v>78</v>
      </c>
    </row>
    <row r="234" s="2" customFormat="1" ht="16.5" customHeight="1">
      <c r="A234" s="36"/>
      <c r="B234" s="37"/>
      <c r="C234" s="191" t="s">
        <v>243</v>
      </c>
      <c r="D234" s="191" t="s">
        <v>114</v>
      </c>
      <c r="E234" s="192" t="s">
        <v>360</v>
      </c>
      <c r="F234" s="193" t="s">
        <v>361</v>
      </c>
      <c r="G234" s="194" t="s">
        <v>150</v>
      </c>
      <c r="H234" s="195">
        <v>200</v>
      </c>
      <c r="I234" s="196"/>
      <c r="J234" s="197">
        <f>ROUND(I234*H234,2)</f>
        <v>0</v>
      </c>
      <c r="K234" s="198"/>
      <c r="L234" s="42"/>
      <c r="M234" s="199" t="s">
        <v>19</v>
      </c>
      <c r="N234" s="200" t="s">
        <v>42</v>
      </c>
      <c r="O234" s="82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3" t="s">
        <v>122</v>
      </c>
      <c r="AT234" s="203" t="s">
        <v>114</v>
      </c>
      <c r="AU234" s="203" t="s">
        <v>78</v>
      </c>
      <c r="AY234" s="15" t="s">
        <v>113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5" t="s">
        <v>78</v>
      </c>
      <c r="BK234" s="204">
        <f>ROUND(I234*H234,2)</f>
        <v>0</v>
      </c>
      <c r="BL234" s="15" t="s">
        <v>122</v>
      </c>
      <c r="BM234" s="203" t="s">
        <v>362</v>
      </c>
    </row>
    <row r="235" s="2" customFormat="1">
      <c r="A235" s="36"/>
      <c r="B235" s="37"/>
      <c r="C235" s="38"/>
      <c r="D235" s="205" t="s">
        <v>119</v>
      </c>
      <c r="E235" s="38"/>
      <c r="F235" s="206" t="s">
        <v>361</v>
      </c>
      <c r="G235" s="38"/>
      <c r="H235" s="38"/>
      <c r="I235" s="207"/>
      <c r="J235" s="38"/>
      <c r="K235" s="38"/>
      <c r="L235" s="42"/>
      <c r="M235" s="208"/>
      <c r="N235" s="209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119</v>
      </c>
      <c r="AU235" s="15" t="s">
        <v>78</v>
      </c>
    </row>
    <row r="236" s="2" customFormat="1" ht="16.5" customHeight="1">
      <c r="A236" s="36"/>
      <c r="B236" s="37"/>
      <c r="C236" s="191" t="s">
        <v>363</v>
      </c>
      <c r="D236" s="191" t="s">
        <v>114</v>
      </c>
      <c r="E236" s="192" t="s">
        <v>364</v>
      </c>
      <c r="F236" s="193" t="s">
        <v>365</v>
      </c>
      <c r="G236" s="194" t="s">
        <v>366</v>
      </c>
      <c r="H236" s="195">
        <v>16</v>
      </c>
      <c r="I236" s="196"/>
      <c r="J236" s="197">
        <f>ROUND(I236*H236,2)</f>
        <v>0</v>
      </c>
      <c r="K236" s="198"/>
      <c r="L236" s="42"/>
      <c r="M236" s="199" t="s">
        <v>19</v>
      </c>
      <c r="N236" s="200" t="s">
        <v>42</v>
      </c>
      <c r="O236" s="82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3" t="s">
        <v>122</v>
      </c>
      <c r="AT236" s="203" t="s">
        <v>114</v>
      </c>
      <c r="AU236" s="203" t="s">
        <v>78</v>
      </c>
      <c r="AY236" s="15" t="s">
        <v>113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5" t="s">
        <v>78</v>
      </c>
      <c r="BK236" s="204">
        <f>ROUND(I236*H236,2)</f>
        <v>0</v>
      </c>
      <c r="BL236" s="15" t="s">
        <v>122</v>
      </c>
      <c r="BM236" s="203" t="s">
        <v>367</v>
      </c>
    </row>
    <row r="237" s="2" customFormat="1">
      <c r="A237" s="36"/>
      <c r="B237" s="37"/>
      <c r="C237" s="38"/>
      <c r="D237" s="205" t="s">
        <v>119</v>
      </c>
      <c r="E237" s="38"/>
      <c r="F237" s="206" t="s">
        <v>365</v>
      </c>
      <c r="G237" s="38"/>
      <c r="H237" s="38"/>
      <c r="I237" s="207"/>
      <c r="J237" s="38"/>
      <c r="K237" s="38"/>
      <c r="L237" s="42"/>
      <c r="M237" s="208"/>
      <c r="N237" s="209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119</v>
      </c>
      <c r="AU237" s="15" t="s">
        <v>78</v>
      </c>
    </row>
    <row r="238" s="2" customFormat="1" ht="16.5" customHeight="1">
      <c r="A238" s="36"/>
      <c r="B238" s="37"/>
      <c r="C238" s="191" t="s">
        <v>246</v>
      </c>
      <c r="D238" s="191" t="s">
        <v>114</v>
      </c>
      <c r="E238" s="192" t="s">
        <v>368</v>
      </c>
      <c r="F238" s="193" t="s">
        <v>369</v>
      </c>
      <c r="G238" s="194" t="s">
        <v>366</v>
      </c>
      <c r="H238" s="195">
        <v>200</v>
      </c>
      <c r="I238" s="196"/>
      <c r="J238" s="197">
        <f>ROUND(I238*H238,2)</f>
        <v>0</v>
      </c>
      <c r="K238" s="198"/>
      <c r="L238" s="42"/>
      <c r="M238" s="199" t="s">
        <v>19</v>
      </c>
      <c r="N238" s="200" t="s">
        <v>42</v>
      </c>
      <c r="O238" s="82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3" t="s">
        <v>122</v>
      </c>
      <c r="AT238" s="203" t="s">
        <v>114</v>
      </c>
      <c r="AU238" s="203" t="s">
        <v>78</v>
      </c>
      <c r="AY238" s="15" t="s">
        <v>113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5" t="s">
        <v>78</v>
      </c>
      <c r="BK238" s="204">
        <f>ROUND(I238*H238,2)</f>
        <v>0</v>
      </c>
      <c r="BL238" s="15" t="s">
        <v>122</v>
      </c>
      <c r="BM238" s="203" t="s">
        <v>370</v>
      </c>
    </row>
    <row r="239" s="2" customFormat="1">
      <c r="A239" s="36"/>
      <c r="B239" s="37"/>
      <c r="C239" s="38"/>
      <c r="D239" s="205" t="s">
        <v>119</v>
      </c>
      <c r="E239" s="38"/>
      <c r="F239" s="206" t="s">
        <v>369</v>
      </c>
      <c r="G239" s="38"/>
      <c r="H239" s="38"/>
      <c r="I239" s="207"/>
      <c r="J239" s="38"/>
      <c r="K239" s="38"/>
      <c r="L239" s="42"/>
      <c r="M239" s="208"/>
      <c r="N239" s="209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119</v>
      </c>
      <c r="AU239" s="15" t="s">
        <v>78</v>
      </c>
    </row>
    <row r="240" s="2" customFormat="1" ht="16.5" customHeight="1">
      <c r="A240" s="36"/>
      <c r="B240" s="37"/>
      <c r="C240" s="191" t="s">
        <v>371</v>
      </c>
      <c r="D240" s="191" t="s">
        <v>114</v>
      </c>
      <c r="E240" s="192" t="s">
        <v>372</v>
      </c>
      <c r="F240" s="193" t="s">
        <v>373</v>
      </c>
      <c r="G240" s="194" t="s">
        <v>133</v>
      </c>
      <c r="H240" s="195">
        <v>1</v>
      </c>
      <c r="I240" s="196"/>
      <c r="J240" s="197">
        <f>ROUND(I240*H240,2)</f>
        <v>0</v>
      </c>
      <c r="K240" s="198"/>
      <c r="L240" s="42"/>
      <c r="M240" s="199" t="s">
        <v>19</v>
      </c>
      <c r="N240" s="200" t="s">
        <v>42</v>
      </c>
      <c r="O240" s="82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3" t="s">
        <v>122</v>
      </c>
      <c r="AT240" s="203" t="s">
        <v>114</v>
      </c>
      <c r="AU240" s="203" t="s">
        <v>78</v>
      </c>
      <c r="AY240" s="15" t="s">
        <v>113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5" t="s">
        <v>78</v>
      </c>
      <c r="BK240" s="204">
        <f>ROUND(I240*H240,2)</f>
        <v>0</v>
      </c>
      <c r="BL240" s="15" t="s">
        <v>122</v>
      </c>
      <c r="BM240" s="203" t="s">
        <v>374</v>
      </c>
    </row>
    <row r="241" s="2" customFormat="1">
      <c r="A241" s="36"/>
      <c r="B241" s="37"/>
      <c r="C241" s="38"/>
      <c r="D241" s="205" t="s">
        <v>119</v>
      </c>
      <c r="E241" s="38"/>
      <c r="F241" s="206" t="s">
        <v>373</v>
      </c>
      <c r="G241" s="38"/>
      <c r="H241" s="38"/>
      <c r="I241" s="207"/>
      <c r="J241" s="38"/>
      <c r="K241" s="38"/>
      <c r="L241" s="42"/>
      <c r="M241" s="208"/>
      <c r="N241" s="209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119</v>
      </c>
      <c r="AU241" s="15" t="s">
        <v>78</v>
      </c>
    </row>
    <row r="242" s="2" customFormat="1" ht="16.5" customHeight="1">
      <c r="A242" s="36"/>
      <c r="B242" s="37"/>
      <c r="C242" s="191" t="s">
        <v>250</v>
      </c>
      <c r="D242" s="191" t="s">
        <v>114</v>
      </c>
      <c r="E242" s="192" t="s">
        <v>375</v>
      </c>
      <c r="F242" s="193" t="s">
        <v>376</v>
      </c>
      <c r="G242" s="194" t="s">
        <v>150</v>
      </c>
      <c r="H242" s="195">
        <v>102</v>
      </c>
      <c r="I242" s="196"/>
      <c r="J242" s="197">
        <f>ROUND(I242*H242,2)</f>
        <v>0</v>
      </c>
      <c r="K242" s="198"/>
      <c r="L242" s="42"/>
      <c r="M242" s="199" t="s">
        <v>19</v>
      </c>
      <c r="N242" s="200" t="s">
        <v>42</v>
      </c>
      <c r="O242" s="82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3" t="s">
        <v>122</v>
      </c>
      <c r="AT242" s="203" t="s">
        <v>114</v>
      </c>
      <c r="AU242" s="203" t="s">
        <v>78</v>
      </c>
      <c r="AY242" s="15" t="s">
        <v>113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5" t="s">
        <v>78</v>
      </c>
      <c r="BK242" s="204">
        <f>ROUND(I242*H242,2)</f>
        <v>0</v>
      </c>
      <c r="BL242" s="15" t="s">
        <v>122</v>
      </c>
      <c r="BM242" s="203" t="s">
        <v>377</v>
      </c>
    </row>
    <row r="243" s="2" customFormat="1">
      <c r="A243" s="36"/>
      <c r="B243" s="37"/>
      <c r="C243" s="38"/>
      <c r="D243" s="205" t="s">
        <v>119</v>
      </c>
      <c r="E243" s="38"/>
      <c r="F243" s="206" t="s">
        <v>376</v>
      </c>
      <c r="G243" s="38"/>
      <c r="H243" s="38"/>
      <c r="I243" s="207"/>
      <c r="J243" s="38"/>
      <c r="K243" s="38"/>
      <c r="L243" s="42"/>
      <c r="M243" s="208"/>
      <c r="N243" s="209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119</v>
      </c>
      <c r="AU243" s="15" t="s">
        <v>78</v>
      </c>
    </row>
    <row r="244" s="2" customFormat="1" ht="16.5" customHeight="1">
      <c r="A244" s="36"/>
      <c r="B244" s="37"/>
      <c r="C244" s="191" t="s">
        <v>378</v>
      </c>
      <c r="D244" s="191" t="s">
        <v>114</v>
      </c>
      <c r="E244" s="192" t="s">
        <v>379</v>
      </c>
      <c r="F244" s="193" t="s">
        <v>380</v>
      </c>
      <c r="G244" s="194" t="s">
        <v>381</v>
      </c>
      <c r="H244" s="195">
        <v>2.5499999999999998</v>
      </c>
      <c r="I244" s="196"/>
      <c r="J244" s="197">
        <f>ROUND(I244*H244,2)</f>
        <v>0</v>
      </c>
      <c r="K244" s="198"/>
      <c r="L244" s="42"/>
      <c r="M244" s="199" t="s">
        <v>19</v>
      </c>
      <c r="N244" s="200" t="s">
        <v>42</v>
      </c>
      <c r="O244" s="8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3" t="s">
        <v>122</v>
      </c>
      <c r="AT244" s="203" t="s">
        <v>114</v>
      </c>
      <c r="AU244" s="203" t="s">
        <v>78</v>
      </c>
      <c r="AY244" s="15" t="s">
        <v>113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5" t="s">
        <v>78</v>
      </c>
      <c r="BK244" s="204">
        <f>ROUND(I244*H244,2)</f>
        <v>0</v>
      </c>
      <c r="BL244" s="15" t="s">
        <v>122</v>
      </c>
      <c r="BM244" s="203" t="s">
        <v>382</v>
      </c>
    </row>
    <row r="245" s="2" customFormat="1">
      <c r="A245" s="36"/>
      <c r="B245" s="37"/>
      <c r="C245" s="38"/>
      <c r="D245" s="205" t="s">
        <v>119</v>
      </c>
      <c r="E245" s="38"/>
      <c r="F245" s="206" t="s">
        <v>380</v>
      </c>
      <c r="G245" s="38"/>
      <c r="H245" s="38"/>
      <c r="I245" s="207"/>
      <c r="J245" s="38"/>
      <c r="K245" s="38"/>
      <c r="L245" s="42"/>
      <c r="M245" s="208"/>
      <c r="N245" s="209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119</v>
      </c>
      <c r="AU245" s="15" t="s">
        <v>78</v>
      </c>
    </row>
    <row r="246" s="2" customFormat="1" ht="16.5" customHeight="1">
      <c r="A246" s="36"/>
      <c r="B246" s="37"/>
      <c r="C246" s="191" t="s">
        <v>253</v>
      </c>
      <c r="D246" s="191" t="s">
        <v>114</v>
      </c>
      <c r="E246" s="192" t="s">
        <v>383</v>
      </c>
      <c r="F246" s="193" t="s">
        <v>384</v>
      </c>
      <c r="G246" s="194" t="s">
        <v>150</v>
      </c>
      <c r="H246" s="195">
        <v>51</v>
      </c>
      <c r="I246" s="196"/>
      <c r="J246" s="197">
        <f>ROUND(I246*H246,2)</f>
        <v>0</v>
      </c>
      <c r="K246" s="198"/>
      <c r="L246" s="42"/>
      <c r="M246" s="199" t="s">
        <v>19</v>
      </c>
      <c r="N246" s="200" t="s">
        <v>42</v>
      </c>
      <c r="O246" s="82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3" t="s">
        <v>122</v>
      </c>
      <c r="AT246" s="203" t="s">
        <v>114</v>
      </c>
      <c r="AU246" s="203" t="s">
        <v>78</v>
      </c>
      <c r="AY246" s="15" t="s">
        <v>113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5" t="s">
        <v>78</v>
      </c>
      <c r="BK246" s="204">
        <f>ROUND(I246*H246,2)</f>
        <v>0</v>
      </c>
      <c r="BL246" s="15" t="s">
        <v>122</v>
      </c>
      <c r="BM246" s="203" t="s">
        <v>385</v>
      </c>
    </row>
    <row r="247" s="2" customFormat="1">
      <c r="A247" s="36"/>
      <c r="B247" s="37"/>
      <c r="C247" s="38"/>
      <c r="D247" s="205" t="s">
        <v>119</v>
      </c>
      <c r="E247" s="38"/>
      <c r="F247" s="206" t="s">
        <v>386</v>
      </c>
      <c r="G247" s="38"/>
      <c r="H247" s="38"/>
      <c r="I247" s="207"/>
      <c r="J247" s="38"/>
      <c r="K247" s="38"/>
      <c r="L247" s="42"/>
      <c r="M247" s="208"/>
      <c r="N247" s="209"/>
      <c r="O247" s="82"/>
      <c r="P247" s="82"/>
      <c r="Q247" s="82"/>
      <c r="R247" s="82"/>
      <c r="S247" s="82"/>
      <c r="T247" s="83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119</v>
      </c>
      <c r="AU247" s="15" t="s">
        <v>78</v>
      </c>
    </row>
    <row r="248" s="2" customFormat="1" ht="16.5" customHeight="1">
      <c r="A248" s="36"/>
      <c r="B248" s="37"/>
      <c r="C248" s="191" t="s">
        <v>387</v>
      </c>
      <c r="D248" s="191" t="s">
        <v>114</v>
      </c>
      <c r="E248" s="192" t="s">
        <v>388</v>
      </c>
      <c r="F248" s="193" t="s">
        <v>389</v>
      </c>
      <c r="G248" s="194" t="s">
        <v>127</v>
      </c>
      <c r="H248" s="195">
        <v>9</v>
      </c>
      <c r="I248" s="196"/>
      <c r="J248" s="197">
        <f>ROUND(I248*H248,2)</f>
        <v>0</v>
      </c>
      <c r="K248" s="198"/>
      <c r="L248" s="42"/>
      <c r="M248" s="199" t="s">
        <v>19</v>
      </c>
      <c r="N248" s="200" t="s">
        <v>42</v>
      </c>
      <c r="O248" s="82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3" t="s">
        <v>122</v>
      </c>
      <c r="AT248" s="203" t="s">
        <v>114</v>
      </c>
      <c r="AU248" s="203" t="s">
        <v>78</v>
      </c>
      <c r="AY248" s="15" t="s">
        <v>113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5" t="s">
        <v>78</v>
      </c>
      <c r="BK248" s="204">
        <f>ROUND(I248*H248,2)</f>
        <v>0</v>
      </c>
      <c r="BL248" s="15" t="s">
        <v>122</v>
      </c>
      <c r="BM248" s="203" t="s">
        <v>390</v>
      </c>
    </row>
    <row r="249" s="2" customFormat="1">
      <c r="A249" s="36"/>
      <c r="B249" s="37"/>
      <c r="C249" s="38"/>
      <c r="D249" s="205" t="s">
        <v>119</v>
      </c>
      <c r="E249" s="38"/>
      <c r="F249" s="206" t="s">
        <v>389</v>
      </c>
      <c r="G249" s="38"/>
      <c r="H249" s="38"/>
      <c r="I249" s="207"/>
      <c r="J249" s="38"/>
      <c r="K249" s="38"/>
      <c r="L249" s="42"/>
      <c r="M249" s="208"/>
      <c r="N249" s="209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119</v>
      </c>
      <c r="AU249" s="15" t="s">
        <v>78</v>
      </c>
    </row>
    <row r="250" s="2" customFormat="1" ht="16.5" customHeight="1">
      <c r="A250" s="36"/>
      <c r="B250" s="37"/>
      <c r="C250" s="191" t="s">
        <v>257</v>
      </c>
      <c r="D250" s="191" t="s">
        <v>114</v>
      </c>
      <c r="E250" s="192" t="s">
        <v>391</v>
      </c>
      <c r="F250" s="193" t="s">
        <v>392</v>
      </c>
      <c r="G250" s="194" t="s">
        <v>150</v>
      </c>
      <c r="H250" s="195">
        <v>60</v>
      </c>
      <c r="I250" s="196"/>
      <c r="J250" s="197">
        <f>ROUND(I250*H250,2)</f>
        <v>0</v>
      </c>
      <c r="K250" s="198"/>
      <c r="L250" s="42"/>
      <c r="M250" s="199" t="s">
        <v>19</v>
      </c>
      <c r="N250" s="200" t="s">
        <v>42</v>
      </c>
      <c r="O250" s="82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3" t="s">
        <v>122</v>
      </c>
      <c r="AT250" s="203" t="s">
        <v>114</v>
      </c>
      <c r="AU250" s="203" t="s">
        <v>78</v>
      </c>
      <c r="AY250" s="15" t="s">
        <v>113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5" t="s">
        <v>78</v>
      </c>
      <c r="BK250" s="204">
        <f>ROUND(I250*H250,2)</f>
        <v>0</v>
      </c>
      <c r="BL250" s="15" t="s">
        <v>122</v>
      </c>
      <c r="BM250" s="203" t="s">
        <v>393</v>
      </c>
    </row>
    <row r="251" s="2" customFormat="1">
      <c r="A251" s="36"/>
      <c r="B251" s="37"/>
      <c r="C251" s="38"/>
      <c r="D251" s="205" t="s">
        <v>119</v>
      </c>
      <c r="E251" s="38"/>
      <c r="F251" s="206" t="s">
        <v>392</v>
      </c>
      <c r="G251" s="38"/>
      <c r="H251" s="38"/>
      <c r="I251" s="207"/>
      <c r="J251" s="38"/>
      <c r="K251" s="38"/>
      <c r="L251" s="42"/>
      <c r="M251" s="208"/>
      <c r="N251" s="209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119</v>
      </c>
      <c r="AU251" s="15" t="s">
        <v>78</v>
      </c>
    </row>
    <row r="252" s="2" customFormat="1" ht="16.5" customHeight="1">
      <c r="A252" s="36"/>
      <c r="B252" s="37"/>
      <c r="C252" s="191" t="s">
        <v>394</v>
      </c>
      <c r="D252" s="191" t="s">
        <v>114</v>
      </c>
      <c r="E252" s="192" t="s">
        <v>395</v>
      </c>
      <c r="F252" s="193" t="s">
        <v>396</v>
      </c>
      <c r="G252" s="194" t="s">
        <v>150</v>
      </c>
      <c r="H252" s="195">
        <v>51</v>
      </c>
      <c r="I252" s="196"/>
      <c r="J252" s="197">
        <f>ROUND(I252*H252,2)</f>
        <v>0</v>
      </c>
      <c r="K252" s="198"/>
      <c r="L252" s="42"/>
      <c r="M252" s="199" t="s">
        <v>19</v>
      </c>
      <c r="N252" s="200" t="s">
        <v>42</v>
      </c>
      <c r="O252" s="8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3" t="s">
        <v>122</v>
      </c>
      <c r="AT252" s="203" t="s">
        <v>114</v>
      </c>
      <c r="AU252" s="203" t="s">
        <v>78</v>
      </c>
      <c r="AY252" s="15" t="s">
        <v>113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5" t="s">
        <v>78</v>
      </c>
      <c r="BK252" s="204">
        <f>ROUND(I252*H252,2)</f>
        <v>0</v>
      </c>
      <c r="BL252" s="15" t="s">
        <v>122</v>
      </c>
      <c r="BM252" s="203" t="s">
        <v>397</v>
      </c>
    </row>
    <row r="253" s="2" customFormat="1">
      <c r="A253" s="36"/>
      <c r="B253" s="37"/>
      <c r="C253" s="38"/>
      <c r="D253" s="205" t="s">
        <v>119</v>
      </c>
      <c r="E253" s="38"/>
      <c r="F253" s="206" t="s">
        <v>396</v>
      </c>
      <c r="G253" s="38"/>
      <c r="H253" s="38"/>
      <c r="I253" s="207"/>
      <c r="J253" s="38"/>
      <c r="K253" s="38"/>
      <c r="L253" s="42"/>
      <c r="M253" s="208"/>
      <c r="N253" s="209"/>
      <c r="O253" s="82"/>
      <c r="P253" s="82"/>
      <c r="Q253" s="82"/>
      <c r="R253" s="82"/>
      <c r="S253" s="82"/>
      <c r="T253" s="83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119</v>
      </c>
      <c r="AU253" s="15" t="s">
        <v>78</v>
      </c>
    </row>
    <row r="254" s="2" customFormat="1" ht="16.5" customHeight="1">
      <c r="A254" s="36"/>
      <c r="B254" s="37"/>
      <c r="C254" s="191" t="s">
        <v>260</v>
      </c>
      <c r="D254" s="191" t="s">
        <v>114</v>
      </c>
      <c r="E254" s="192" t="s">
        <v>398</v>
      </c>
      <c r="F254" s="193" t="s">
        <v>399</v>
      </c>
      <c r="G254" s="194" t="s">
        <v>381</v>
      </c>
      <c r="H254" s="195">
        <v>2.5499999999999998</v>
      </c>
      <c r="I254" s="196"/>
      <c r="J254" s="197">
        <f>ROUND(I254*H254,2)</f>
        <v>0</v>
      </c>
      <c r="K254" s="198"/>
      <c r="L254" s="42"/>
      <c r="M254" s="199" t="s">
        <v>19</v>
      </c>
      <c r="N254" s="200" t="s">
        <v>42</v>
      </c>
      <c r="O254" s="82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3" t="s">
        <v>122</v>
      </c>
      <c r="AT254" s="203" t="s">
        <v>114</v>
      </c>
      <c r="AU254" s="203" t="s">
        <v>78</v>
      </c>
      <c r="AY254" s="15" t="s">
        <v>113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5" t="s">
        <v>78</v>
      </c>
      <c r="BK254" s="204">
        <f>ROUND(I254*H254,2)</f>
        <v>0</v>
      </c>
      <c r="BL254" s="15" t="s">
        <v>122</v>
      </c>
      <c r="BM254" s="203" t="s">
        <v>400</v>
      </c>
    </row>
    <row r="255" s="2" customFormat="1">
      <c r="A255" s="36"/>
      <c r="B255" s="37"/>
      <c r="C255" s="38"/>
      <c r="D255" s="205" t="s">
        <v>119</v>
      </c>
      <c r="E255" s="38"/>
      <c r="F255" s="206" t="s">
        <v>399</v>
      </c>
      <c r="G255" s="38"/>
      <c r="H255" s="38"/>
      <c r="I255" s="207"/>
      <c r="J255" s="38"/>
      <c r="K255" s="38"/>
      <c r="L255" s="42"/>
      <c r="M255" s="208"/>
      <c r="N255" s="209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119</v>
      </c>
      <c r="AU255" s="15" t="s">
        <v>78</v>
      </c>
    </row>
    <row r="256" s="2" customFormat="1" ht="16.5" customHeight="1">
      <c r="A256" s="36"/>
      <c r="B256" s="37"/>
      <c r="C256" s="191" t="s">
        <v>401</v>
      </c>
      <c r="D256" s="191" t="s">
        <v>114</v>
      </c>
      <c r="E256" s="192" t="s">
        <v>402</v>
      </c>
      <c r="F256" s="193" t="s">
        <v>403</v>
      </c>
      <c r="G256" s="194" t="s">
        <v>127</v>
      </c>
      <c r="H256" s="195">
        <v>10</v>
      </c>
      <c r="I256" s="196"/>
      <c r="J256" s="197">
        <f>ROUND(I256*H256,2)</f>
        <v>0</v>
      </c>
      <c r="K256" s="198"/>
      <c r="L256" s="42"/>
      <c r="M256" s="199" t="s">
        <v>19</v>
      </c>
      <c r="N256" s="200" t="s">
        <v>42</v>
      </c>
      <c r="O256" s="82"/>
      <c r="P256" s="201">
        <f>O256*H256</f>
        <v>0</v>
      </c>
      <c r="Q256" s="201">
        <v>0</v>
      </c>
      <c r="R256" s="201">
        <f>Q256*H256</f>
        <v>0</v>
      </c>
      <c r="S256" s="201">
        <v>0</v>
      </c>
      <c r="T256" s="202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3" t="s">
        <v>122</v>
      </c>
      <c r="AT256" s="203" t="s">
        <v>114</v>
      </c>
      <c r="AU256" s="203" t="s">
        <v>78</v>
      </c>
      <c r="AY256" s="15" t="s">
        <v>113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5" t="s">
        <v>78</v>
      </c>
      <c r="BK256" s="204">
        <f>ROUND(I256*H256,2)</f>
        <v>0</v>
      </c>
      <c r="BL256" s="15" t="s">
        <v>122</v>
      </c>
      <c r="BM256" s="203" t="s">
        <v>404</v>
      </c>
    </row>
    <row r="257" s="2" customFormat="1">
      <c r="A257" s="36"/>
      <c r="B257" s="37"/>
      <c r="C257" s="38"/>
      <c r="D257" s="205" t="s">
        <v>119</v>
      </c>
      <c r="E257" s="38"/>
      <c r="F257" s="206" t="s">
        <v>403</v>
      </c>
      <c r="G257" s="38"/>
      <c r="H257" s="38"/>
      <c r="I257" s="207"/>
      <c r="J257" s="38"/>
      <c r="K257" s="38"/>
      <c r="L257" s="42"/>
      <c r="M257" s="208"/>
      <c r="N257" s="209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119</v>
      </c>
      <c r="AU257" s="15" t="s">
        <v>78</v>
      </c>
    </row>
    <row r="258" s="2" customFormat="1" ht="16.5" customHeight="1">
      <c r="A258" s="36"/>
      <c r="B258" s="37"/>
      <c r="C258" s="191" t="s">
        <v>264</v>
      </c>
      <c r="D258" s="191" t="s">
        <v>114</v>
      </c>
      <c r="E258" s="192" t="s">
        <v>405</v>
      </c>
      <c r="F258" s="193" t="s">
        <v>406</v>
      </c>
      <c r="G258" s="194" t="s">
        <v>127</v>
      </c>
      <c r="H258" s="195">
        <v>4</v>
      </c>
      <c r="I258" s="196"/>
      <c r="J258" s="197">
        <f>ROUND(I258*H258,2)</f>
        <v>0</v>
      </c>
      <c r="K258" s="198"/>
      <c r="L258" s="42"/>
      <c r="M258" s="199" t="s">
        <v>19</v>
      </c>
      <c r="N258" s="200" t="s">
        <v>42</v>
      </c>
      <c r="O258" s="82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3" t="s">
        <v>122</v>
      </c>
      <c r="AT258" s="203" t="s">
        <v>114</v>
      </c>
      <c r="AU258" s="203" t="s">
        <v>78</v>
      </c>
      <c r="AY258" s="15" t="s">
        <v>113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5" t="s">
        <v>78</v>
      </c>
      <c r="BK258" s="204">
        <f>ROUND(I258*H258,2)</f>
        <v>0</v>
      </c>
      <c r="BL258" s="15" t="s">
        <v>122</v>
      </c>
      <c r="BM258" s="203" t="s">
        <v>407</v>
      </c>
    </row>
    <row r="259" s="2" customFormat="1">
      <c r="A259" s="36"/>
      <c r="B259" s="37"/>
      <c r="C259" s="38"/>
      <c r="D259" s="205" t="s">
        <v>119</v>
      </c>
      <c r="E259" s="38"/>
      <c r="F259" s="206" t="s">
        <v>406</v>
      </c>
      <c r="G259" s="38"/>
      <c r="H259" s="38"/>
      <c r="I259" s="207"/>
      <c r="J259" s="38"/>
      <c r="K259" s="38"/>
      <c r="L259" s="42"/>
      <c r="M259" s="208"/>
      <c r="N259" s="209"/>
      <c r="O259" s="82"/>
      <c r="P259" s="82"/>
      <c r="Q259" s="82"/>
      <c r="R259" s="82"/>
      <c r="S259" s="82"/>
      <c r="T259" s="83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119</v>
      </c>
      <c r="AU259" s="15" t="s">
        <v>78</v>
      </c>
    </row>
    <row r="260" s="2" customFormat="1" ht="16.5" customHeight="1">
      <c r="A260" s="36"/>
      <c r="B260" s="37"/>
      <c r="C260" s="191" t="s">
        <v>408</v>
      </c>
      <c r="D260" s="191" t="s">
        <v>114</v>
      </c>
      <c r="E260" s="192" t="s">
        <v>409</v>
      </c>
      <c r="F260" s="193" t="s">
        <v>410</v>
      </c>
      <c r="G260" s="194" t="s">
        <v>411</v>
      </c>
      <c r="H260" s="195">
        <v>1</v>
      </c>
      <c r="I260" s="196"/>
      <c r="J260" s="197">
        <f>ROUND(I260*H260,2)</f>
        <v>0</v>
      </c>
      <c r="K260" s="198"/>
      <c r="L260" s="42"/>
      <c r="M260" s="199" t="s">
        <v>19</v>
      </c>
      <c r="N260" s="200" t="s">
        <v>42</v>
      </c>
      <c r="O260" s="82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3" t="s">
        <v>122</v>
      </c>
      <c r="AT260" s="203" t="s">
        <v>114</v>
      </c>
      <c r="AU260" s="203" t="s">
        <v>78</v>
      </c>
      <c r="AY260" s="15" t="s">
        <v>113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5" t="s">
        <v>78</v>
      </c>
      <c r="BK260" s="204">
        <f>ROUND(I260*H260,2)</f>
        <v>0</v>
      </c>
      <c r="BL260" s="15" t="s">
        <v>122</v>
      </c>
      <c r="BM260" s="203" t="s">
        <v>412</v>
      </c>
    </row>
    <row r="261" s="2" customFormat="1">
      <c r="A261" s="36"/>
      <c r="B261" s="37"/>
      <c r="C261" s="38"/>
      <c r="D261" s="205" t="s">
        <v>119</v>
      </c>
      <c r="E261" s="38"/>
      <c r="F261" s="206" t="s">
        <v>410</v>
      </c>
      <c r="G261" s="38"/>
      <c r="H261" s="38"/>
      <c r="I261" s="207"/>
      <c r="J261" s="38"/>
      <c r="K261" s="38"/>
      <c r="L261" s="42"/>
      <c r="M261" s="208"/>
      <c r="N261" s="209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119</v>
      </c>
      <c r="AU261" s="15" t="s">
        <v>78</v>
      </c>
    </row>
    <row r="262" s="2" customFormat="1" ht="16.5" customHeight="1">
      <c r="A262" s="36"/>
      <c r="B262" s="37"/>
      <c r="C262" s="191" t="s">
        <v>267</v>
      </c>
      <c r="D262" s="191" t="s">
        <v>114</v>
      </c>
      <c r="E262" s="192" t="s">
        <v>413</v>
      </c>
      <c r="F262" s="193" t="s">
        <v>414</v>
      </c>
      <c r="G262" s="194" t="s">
        <v>127</v>
      </c>
      <c r="H262" s="195">
        <v>4</v>
      </c>
      <c r="I262" s="196"/>
      <c r="J262" s="197">
        <f>ROUND(I262*H262,2)</f>
        <v>0</v>
      </c>
      <c r="K262" s="198"/>
      <c r="L262" s="42"/>
      <c r="M262" s="199" t="s">
        <v>19</v>
      </c>
      <c r="N262" s="200" t="s">
        <v>42</v>
      </c>
      <c r="O262" s="82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3" t="s">
        <v>122</v>
      </c>
      <c r="AT262" s="203" t="s">
        <v>114</v>
      </c>
      <c r="AU262" s="203" t="s">
        <v>78</v>
      </c>
      <c r="AY262" s="15" t="s">
        <v>113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5" t="s">
        <v>78</v>
      </c>
      <c r="BK262" s="204">
        <f>ROUND(I262*H262,2)</f>
        <v>0</v>
      </c>
      <c r="BL262" s="15" t="s">
        <v>122</v>
      </c>
      <c r="BM262" s="203" t="s">
        <v>415</v>
      </c>
    </row>
    <row r="263" s="2" customFormat="1">
      <c r="A263" s="36"/>
      <c r="B263" s="37"/>
      <c r="C263" s="38"/>
      <c r="D263" s="205" t="s">
        <v>119</v>
      </c>
      <c r="E263" s="38"/>
      <c r="F263" s="206" t="s">
        <v>414</v>
      </c>
      <c r="G263" s="38"/>
      <c r="H263" s="38"/>
      <c r="I263" s="207"/>
      <c r="J263" s="38"/>
      <c r="K263" s="38"/>
      <c r="L263" s="42"/>
      <c r="M263" s="208"/>
      <c r="N263" s="209"/>
      <c r="O263" s="82"/>
      <c r="P263" s="82"/>
      <c r="Q263" s="82"/>
      <c r="R263" s="82"/>
      <c r="S263" s="82"/>
      <c r="T263" s="83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119</v>
      </c>
      <c r="AU263" s="15" t="s">
        <v>78</v>
      </c>
    </row>
    <row r="264" s="2" customFormat="1" ht="16.5" customHeight="1">
      <c r="A264" s="36"/>
      <c r="B264" s="37"/>
      <c r="C264" s="191" t="s">
        <v>416</v>
      </c>
      <c r="D264" s="191" t="s">
        <v>114</v>
      </c>
      <c r="E264" s="192" t="s">
        <v>417</v>
      </c>
      <c r="F264" s="193" t="s">
        <v>418</v>
      </c>
      <c r="G264" s="194" t="s">
        <v>127</v>
      </c>
      <c r="H264" s="195">
        <v>8</v>
      </c>
      <c r="I264" s="196"/>
      <c r="J264" s="197">
        <f>ROUND(I264*H264,2)</f>
        <v>0</v>
      </c>
      <c r="K264" s="198"/>
      <c r="L264" s="42"/>
      <c r="M264" s="199" t="s">
        <v>19</v>
      </c>
      <c r="N264" s="200" t="s">
        <v>42</v>
      </c>
      <c r="O264" s="82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3" t="s">
        <v>122</v>
      </c>
      <c r="AT264" s="203" t="s">
        <v>114</v>
      </c>
      <c r="AU264" s="203" t="s">
        <v>78</v>
      </c>
      <c r="AY264" s="15" t="s">
        <v>113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5" t="s">
        <v>78</v>
      </c>
      <c r="BK264" s="204">
        <f>ROUND(I264*H264,2)</f>
        <v>0</v>
      </c>
      <c r="BL264" s="15" t="s">
        <v>122</v>
      </c>
      <c r="BM264" s="203" t="s">
        <v>419</v>
      </c>
    </row>
    <row r="265" s="2" customFormat="1">
      <c r="A265" s="36"/>
      <c r="B265" s="37"/>
      <c r="C265" s="38"/>
      <c r="D265" s="205" t="s">
        <v>119</v>
      </c>
      <c r="E265" s="38"/>
      <c r="F265" s="206" t="s">
        <v>418</v>
      </c>
      <c r="G265" s="38"/>
      <c r="H265" s="38"/>
      <c r="I265" s="207"/>
      <c r="J265" s="38"/>
      <c r="K265" s="38"/>
      <c r="L265" s="42"/>
      <c r="M265" s="208"/>
      <c r="N265" s="209"/>
      <c r="O265" s="82"/>
      <c r="P265" s="82"/>
      <c r="Q265" s="82"/>
      <c r="R265" s="82"/>
      <c r="S265" s="82"/>
      <c r="T265" s="83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119</v>
      </c>
      <c r="AU265" s="15" t="s">
        <v>78</v>
      </c>
    </row>
    <row r="266" s="2" customFormat="1" ht="16.5" customHeight="1">
      <c r="A266" s="36"/>
      <c r="B266" s="37"/>
      <c r="C266" s="191" t="s">
        <v>271</v>
      </c>
      <c r="D266" s="191" t="s">
        <v>114</v>
      </c>
      <c r="E266" s="192" t="s">
        <v>184</v>
      </c>
      <c r="F266" s="193" t="s">
        <v>185</v>
      </c>
      <c r="G266" s="194" t="s">
        <v>133</v>
      </c>
      <c r="H266" s="195">
        <v>1</v>
      </c>
      <c r="I266" s="196"/>
      <c r="J266" s="197">
        <f>ROUND(I266*H266,2)</f>
        <v>0</v>
      </c>
      <c r="K266" s="198"/>
      <c r="L266" s="42"/>
      <c r="M266" s="199" t="s">
        <v>19</v>
      </c>
      <c r="N266" s="200" t="s">
        <v>42</v>
      </c>
      <c r="O266" s="82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3" t="s">
        <v>122</v>
      </c>
      <c r="AT266" s="203" t="s">
        <v>114</v>
      </c>
      <c r="AU266" s="203" t="s">
        <v>78</v>
      </c>
      <c r="AY266" s="15" t="s">
        <v>113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5" t="s">
        <v>78</v>
      </c>
      <c r="BK266" s="204">
        <f>ROUND(I266*H266,2)</f>
        <v>0</v>
      </c>
      <c r="BL266" s="15" t="s">
        <v>122</v>
      </c>
      <c r="BM266" s="203" t="s">
        <v>420</v>
      </c>
    </row>
    <row r="267" s="2" customFormat="1">
      <c r="A267" s="36"/>
      <c r="B267" s="37"/>
      <c r="C267" s="38"/>
      <c r="D267" s="205" t="s">
        <v>119</v>
      </c>
      <c r="E267" s="38"/>
      <c r="F267" s="206" t="s">
        <v>185</v>
      </c>
      <c r="G267" s="38"/>
      <c r="H267" s="38"/>
      <c r="I267" s="207"/>
      <c r="J267" s="38"/>
      <c r="K267" s="38"/>
      <c r="L267" s="42"/>
      <c r="M267" s="208"/>
      <c r="N267" s="209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119</v>
      </c>
      <c r="AU267" s="15" t="s">
        <v>78</v>
      </c>
    </row>
    <row r="268" s="11" customFormat="1" ht="25.92" customHeight="1">
      <c r="A268" s="11"/>
      <c r="B268" s="177"/>
      <c r="C268" s="178"/>
      <c r="D268" s="179" t="s">
        <v>70</v>
      </c>
      <c r="E268" s="180" t="s">
        <v>421</v>
      </c>
      <c r="F268" s="180" t="s">
        <v>422</v>
      </c>
      <c r="G268" s="178"/>
      <c r="H268" s="178"/>
      <c r="I268" s="181"/>
      <c r="J268" s="182">
        <f>BK268</f>
        <v>0</v>
      </c>
      <c r="K268" s="178"/>
      <c r="L268" s="183"/>
      <c r="M268" s="184"/>
      <c r="N268" s="185"/>
      <c r="O268" s="185"/>
      <c r="P268" s="186">
        <f>SUM(P269:P286)</f>
        <v>0</v>
      </c>
      <c r="Q268" s="185"/>
      <c r="R268" s="186">
        <f>SUM(R269:R286)</f>
        <v>0</v>
      </c>
      <c r="S268" s="185"/>
      <c r="T268" s="187">
        <f>SUM(T269:T286)</f>
        <v>0</v>
      </c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R268" s="188" t="s">
        <v>78</v>
      </c>
      <c r="AT268" s="189" t="s">
        <v>70</v>
      </c>
      <c r="AU268" s="189" t="s">
        <v>71</v>
      </c>
      <c r="AY268" s="188" t="s">
        <v>113</v>
      </c>
      <c r="BK268" s="190">
        <f>SUM(BK269:BK286)</f>
        <v>0</v>
      </c>
    </row>
    <row r="269" s="2" customFormat="1" ht="16.5" customHeight="1">
      <c r="A269" s="36"/>
      <c r="B269" s="37"/>
      <c r="C269" s="191" t="s">
        <v>423</v>
      </c>
      <c r="D269" s="191" t="s">
        <v>114</v>
      </c>
      <c r="E269" s="192" t="s">
        <v>424</v>
      </c>
      <c r="F269" s="193" t="s">
        <v>425</v>
      </c>
      <c r="G269" s="194" t="s">
        <v>127</v>
      </c>
      <c r="H269" s="195">
        <v>4</v>
      </c>
      <c r="I269" s="196"/>
      <c r="J269" s="197">
        <f>ROUND(I269*H269,2)</f>
        <v>0</v>
      </c>
      <c r="K269" s="198"/>
      <c r="L269" s="42"/>
      <c r="M269" s="199" t="s">
        <v>19</v>
      </c>
      <c r="N269" s="200" t="s">
        <v>42</v>
      </c>
      <c r="O269" s="82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3" t="s">
        <v>122</v>
      </c>
      <c r="AT269" s="203" t="s">
        <v>114</v>
      </c>
      <c r="AU269" s="203" t="s">
        <v>78</v>
      </c>
      <c r="AY269" s="15" t="s">
        <v>113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5" t="s">
        <v>78</v>
      </c>
      <c r="BK269" s="204">
        <f>ROUND(I269*H269,2)</f>
        <v>0</v>
      </c>
      <c r="BL269" s="15" t="s">
        <v>122</v>
      </c>
      <c r="BM269" s="203" t="s">
        <v>426</v>
      </c>
    </row>
    <row r="270" s="2" customFormat="1">
      <c r="A270" s="36"/>
      <c r="B270" s="37"/>
      <c r="C270" s="38"/>
      <c r="D270" s="205" t="s">
        <v>119</v>
      </c>
      <c r="E270" s="38"/>
      <c r="F270" s="206" t="s">
        <v>425</v>
      </c>
      <c r="G270" s="38"/>
      <c r="H270" s="38"/>
      <c r="I270" s="207"/>
      <c r="J270" s="38"/>
      <c r="K270" s="38"/>
      <c r="L270" s="42"/>
      <c r="M270" s="208"/>
      <c r="N270" s="209"/>
      <c r="O270" s="82"/>
      <c r="P270" s="82"/>
      <c r="Q270" s="82"/>
      <c r="R270" s="82"/>
      <c r="S270" s="82"/>
      <c r="T270" s="83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119</v>
      </c>
      <c r="AU270" s="15" t="s">
        <v>78</v>
      </c>
    </row>
    <row r="271" s="2" customFormat="1" ht="16.5" customHeight="1">
      <c r="A271" s="36"/>
      <c r="B271" s="37"/>
      <c r="C271" s="191" t="s">
        <v>274</v>
      </c>
      <c r="D271" s="191" t="s">
        <v>114</v>
      </c>
      <c r="E271" s="192" t="s">
        <v>427</v>
      </c>
      <c r="F271" s="193" t="s">
        <v>428</v>
      </c>
      <c r="G271" s="194" t="s">
        <v>366</v>
      </c>
      <c r="H271" s="195">
        <v>12</v>
      </c>
      <c r="I271" s="196"/>
      <c r="J271" s="197">
        <f>ROUND(I271*H271,2)</f>
        <v>0</v>
      </c>
      <c r="K271" s="198"/>
      <c r="L271" s="42"/>
      <c r="M271" s="199" t="s">
        <v>19</v>
      </c>
      <c r="N271" s="200" t="s">
        <v>42</v>
      </c>
      <c r="O271" s="82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3" t="s">
        <v>122</v>
      </c>
      <c r="AT271" s="203" t="s">
        <v>114</v>
      </c>
      <c r="AU271" s="203" t="s">
        <v>78</v>
      </c>
      <c r="AY271" s="15" t="s">
        <v>113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5" t="s">
        <v>78</v>
      </c>
      <c r="BK271" s="204">
        <f>ROUND(I271*H271,2)</f>
        <v>0</v>
      </c>
      <c r="BL271" s="15" t="s">
        <v>122</v>
      </c>
      <c r="BM271" s="203" t="s">
        <v>429</v>
      </c>
    </row>
    <row r="272" s="2" customFormat="1">
      <c r="A272" s="36"/>
      <c r="B272" s="37"/>
      <c r="C272" s="38"/>
      <c r="D272" s="205" t="s">
        <v>119</v>
      </c>
      <c r="E272" s="38"/>
      <c r="F272" s="206" t="s">
        <v>430</v>
      </c>
      <c r="G272" s="38"/>
      <c r="H272" s="38"/>
      <c r="I272" s="207"/>
      <c r="J272" s="38"/>
      <c r="K272" s="38"/>
      <c r="L272" s="42"/>
      <c r="M272" s="208"/>
      <c r="N272" s="209"/>
      <c r="O272" s="82"/>
      <c r="P272" s="82"/>
      <c r="Q272" s="82"/>
      <c r="R272" s="82"/>
      <c r="S272" s="82"/>
      <c r="T272" s="83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119</v>
      </c>
      <c r="AU272" s="15" t="s">
        <v>78</v>
      </c>
    </row>
    <row r="273" s="2" customFormat="1" ht="16.5" customHeight="1">
      <c r="A273" s="36"/>
      <c r="B273" s="37"/>
      <c r="C273" s="191" t="s">
        <v>431</v>
      </c>
      <c r="D273" s="191" t="s">
        <v>114</v>
      </c>
      <c r="E273" s="192" t="s">
        <v>432</v>
      </c>
      <c r="F273" s="193" t="s">
        <v>433</v>
      </c>
      <c r="G273" s="194" t="s">
        <v>150</v>
      </c>
      <c r="H273" s="195">
        <v>330</v>
      </c>
      <c r="I273" s="196"/>
      <c r="J273" s="197">
        <f>ROUND(I273*H273,2)</f>
        <v>0</v>
      </c>
      <c r="K273" s="198"/>
      <c r="L273" s="42"/>
      <c r="M273" s="199" t="s">
        <v>19</v>
      </c>
      <c r="N273" s="200" t="s">
        <v>42</v>
      </c>
      <c r="O273" s="82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3" t="s">
        <v>122</v>
      </c>
      <c r="AT273" s="203" t="s">
        <v>114</v>
      </c>
      <c r="AU273" s="203" t="s">
        <v>78</v>
      </c>
      <c r="AY273" s="15" t="s">
        <v>113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5" t="s">
        <v>78</v>
      </c>
      <c r="BK273" s="204">
        <f>ROUND(I273*H273,2)</f>
        <v>0</v>
      </c>
      <c r="BL273" s="15" t="s">
        <v>122</v>
      </c>
      <c r="BM273" s="203" t="s">
        <v>434</v>
      </c>
    </row>
    <row r="274" s="2" customFormat="1">
      <c r="A274" s="36"/>
      <c r="B274" s="37"/>
      <c r="C274" s="38"/>
      <c r="D274" s="205" t="s">
        <v>119</v>
      </c>
      <c r="E274" s="38"/>
      <c r="F274" s="206" t="s">
        <v>433</v>
      </c>
      <c r="G274" s="38"/>
      <c r="H274" s="38"/>
      <c r="I274" s="207"/>
      <c r="J274" s="38"/>
      <c r="K274" s="38"/>
      <c r="L274" s="42"/>
      <c r="M274" s="208"/>
      <c r="N274" s="209"/>
      <c r="O274" s="82"/>
      <c r="P274" s="82"/>
      <c r="Q274" s="82"/>
      <c r="R274" s="82"/>
      <c r="S274" s="82"/>
      <c r="T274" s="83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119</v>
      </c>
      <c r="AU274" s="15" t="s">
        <v>78</v>
      </c>
    </row>
    <row r="275" s="2" customFormat="1" ht="16.5" customHeight="1">
      <c r="A275" s="36"/>
      <c r="B275" s="37"/>
      <c r="C275" s="191" t="s">
        <v>278</v>
      </c>
      <c r="D275" s="191" t="s">
        <v>114</v>
      </c>
      <c r="E275" s="192" t="s">
        <v>368</v>
      </c>
      <c r="F275" s="193" t="s">
        <v>369</v>
      </c>
      <c r="G275" s="194" t="s">
        <v>366</v>
      </c>
      <c r="H275" s="195">
        <v>344</v>
      </c>
      <c r="I275" s="196"/>
      <c r="J275" s="197">
        <f>ROUND(I275*H275,2)</f>
        <v>0</v>
      </c>
      <c r="K275" s="198"/>
      <c r="L275" s="42"/>
      <c r="M275" s="199" t="s">
        <v>19</v>
      </c>
      <c r="N275" s="200" t="s">
        <v>42</v>
      </c>
      <c r="O275" s="82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3" t="s">
        <v>122</v>
      </c>
      <c r="AT275" s="203" t="s">
        <v>114</v>
      </c>
      <c r="AU275" s="203" t="s">
        <v>78</v>
      </c>
      <c r="AY275" s="15" t="s">
        <v>113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5" t="s">
        <v>78</v>
      </c>
      <c r="BK275" s="204">
        <f>ROUND(I275*H275,2)</f>
        <v>0</v>
      </c>
      <c r="BL275" s="15" t="s">
        <v>122</v>
      </c>
      <c r="BM275" s="203" t="s">
        <v>435</v>
      </c>
    </row>
    <row r="276" s="2" customFormat="1">
      <c r="A276" s="36"/>
      <c r="B276" s="37"/>
      <c r="C276" s="38"/>
      <c r="D276" s="205" t="s">
        <v>119</v>
      </c>
      <c r="E276" s="38"/>
      <c r="F276" s="206" t="s">
        <v>369</v>
      </c>
      <c r="G276" s="38"/>
      <c r="H276" s="38"/>
      <c r="I276" s="207"/>
      <c r="J276" s="38"/>
      <c r="K276" s="38"/>
      <c r="L276" s="42"/>
      <c r="M276" s="208"/>
      <c r="N276" s="209"/>
      <c r="O276" s="82"/>
      <c r="P276" s="82"/>
      <c r="Q276" s="82"/>
      <c r="R276" s="82"/>
      <c r="S276" s="82"/>
      <c r="T276" s="83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119</v>
      </c>
      <c r="AU276" s="15" t="s">
        <v>78</v>
      </c>
    </row>
    <row r="277" s="2" customFormat="1" ht="16.5" customHeight="1">
      <c r="A277" s="36"/>
      <c r="B277" s="37"/>
      <c r="C277" s="191" t="s">
        <v>436</v>
      </c>
      <c r="D277" s="191" t="s">
        <v>114</v>
      </c>
      <c r="E277" s="192" t="s">
        <v>437</v>
      </c>
      <c r="F277" s="193" t="s">
        <v>438</v>
      </c>
      <c r="G277" s="194" t="s">
        <v>366</v>
      </c>
      <c r="H277" s="195">
        <v>80</v>
      </c>
      <c r="I277" s="196"/>
      <c r="J277" s="197">
        <f>ROUND(I277*H277,2)</f>
        <v>0</v>
      </c>
      <c r="K277" s="198"/>
      <c r="L277" s="42"/>
      <c r="M277" s="199" t="s">
        <v>19</v>
      </c>
      <c r="N277" s="200" t="s">
        <v>42</v>
      </c>
      <c r="O277" s="82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3" t="s">
        <v>122</v>
      </c>
      <c r="AT277" s="203" t="s">
        <v>114</v>
      </c>
      <c r="AU277" s="203" t="s">
        <v>78</v>
      </c>
      <c r="AY277" s="15" t="s">
        <v>113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5" t="s">
        <v>78</v>
      </c>
      <c r="BK277" s="204">
        <f>ROUND(I277*H277,2)</f>
        <v>0</v>
      </c>
      <c r="BL277" s="15" t="s">
        <v>122</v>
      </c>
      <c r="BM277" s="203" t="s">
        <v>439</v>
      </c>
    </row>
    <row r="278" s="2" customFormat="1">
      <c r="A278" s="36"/>
      <c r="B278" s="37"/>
      <c r="C278" s="38"/>
      <c r="D278" s="205" t="s">
        <v>119</v>
      </c>
      <c r="E278" s="38"/>
      <c r="F278" s="206" t="s">
        <v>438</v>
      </c>
      <c r="G278" s="38"/>
      <c r="H278" s="38"/>
      <c r="I278" s="207"/>
      <c r="J278" s="38"/>
      <c r="K278" s="38"/>
      <c r="L278" s="42"/>
      <c r="M278" s="208"/>
      <c r="N278" s="209"/>
      <c r="O278" s="82"/>
      <c r="P278" s="82"/>
      <c r="Q278" s="82"/>
      <c r="R278" s="82"/>
      <c r="S278" s="82"/>
      <c r="T278" s="83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119</v>
      </c>
      <c r="AU278" s="15" t="s">
        <v>78</v>
      </c>
    </row>
    <row r="279" s="2" customFormat="1" ht="16.5" customHeight="1">
      <c r="A279" s="36"/>
      <c r="B279" s="37"/>
      <c r="C279" s="191" t="s">
        <v>281</v>
      </c>
      <c r="D279" s="191" t="s">
        <v>114</v>
      </c>
      <c r="E279" s="192" t="s">
        <v>440</v>
      </c>
      <c r="F279" s="193" t="s">
        <v>441</v>
      </c>
      <c r="G279" s="194" t="s">
        <v>366</v>
      </c>
      <c r="H279" s="195">
        <v>16</v>
      </c>
      <c r="I279" s="196"/>
      <c r="J279" s="197">
        <f>ROUND(I279*H279,2)</f>
        <v>0</v>
      </c>
      <c r="K279" s="198"/>
      <c r="L279" s="42"/>
      <c r="M279" s="199" t="s">
        <v>19</v>
      </c>
      <c r="N279" s="200" t="s">
        <v>42</v>
      </c>
      <c r="O279" s="82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3" t="s">
        <v>122</v>
      </c>
      <c r="AT279" s="203" t="s">
        <v>114</v>
      </c>
      <c r="AU279" s="203" t="s">
        <v>78</v>
      </c>
      <c r="AY279" s="15" t="s">
        <v>113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5" t="s">
        <v>78</v>
      </c>
      <c r="BK279" s="204">
        <f>ROUND(I279*H279,2)</f>
        <v>0</v>
      </c>
      <c r="BL279" s="15" t="s">
        <v>122</v>
      </c>
      <c r="BM279" s="203" t="s">
        <v>442</v>
      </c>
    </row>
    <row r="280" s="2" customFormat="1">
      <c r="A280" s="36"/>
      <c r="B280" s="37"/>
      <c r="C280" s="38"/>
      <c r="D280" s="205" t="s">
        <v>119</v>
      </c>
      <c r="E280" s="38"/>
      <c r="F280" s="206" t="s">
        <v>441</v>
      </c>
      <c r="G280" s="38"/>
      <c r="H280" s="38"/>
      <c r="I280" s="207"/>
      <c r="J280" s="38"/>
      <c r="K280" s="38"/>
      <c r="L280" s="42"/>
      <c r="M280" s="208"/>
      <c r="N280" s="209"/>
      <c r="O280" s="82"/>
      <c r="P280" s="82"/>
      <c r="Q280" s="82"/>
      <c r="R280" s="82"/>
      <c r="S280" s="82"/>
      <c r="T280" s="83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119</v>
      </c>
      <c r="AU280" s="15" t="s">
        <v>78</v>
      </c>
    </row>
    <row r="281" s="2" customFormat="1" ht="16.5" customHeight="1">
      <c r="A281" s="36"/>
      <c r="B281" s="37"/>
      <c r="C281" s="191" t="s">
        <v>443</v>
      </c>
      <c r="D281" s="191" t="s">
        <v>114</v>
      </c>
      <c r="E281" s="192" t="s">
        <v>444</v>
      </c>
      <c r="F281" s="193" t="s">
        <v>445</v>
      </c>
      <c r="G281" s="194" t="s">
        <v>150</v>
      </c>
      <c r="H281" s="195">
        <v>480</v>
      </c>
      <c r="I281" s="196"/>
      <c r="J281" s="197">
        <f>ROUND(I281*H281,2)</f>
        <v>0</v>
      </c>
      <c r="K281" s="198"/>
      <c r="L281" s="42"/>
      <c r="M281" s="199" t="s">
        <v>19</v>
      </c>
      <c r="N281" s="200" t="s">
        <v>42</v>
      </c>
      <c r="O281" s="8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3" t="s">
        <v>122</v>
      </c>
      <c r="AT281" s="203" t="s">
        <v>114</v>
      </c>
      <c r="AU281" s="203" t="s">
        <v>78</v>
      </c>
      <c r="AY281" s="15" t="s">
        <v>113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5" t="s">
        <v>78</v>
      </c>
      <c r="BK281" s="204">
        <f>ROUND(I281*H281,2)</f>
        <v>0</v>
      </c>
      <c r="BL281" s="15" t="s">
        <v>122</v>
      </c>
      <c r="BM281" s="203" t="s">
        <v>446</v>
      </c>
    </row>
    <row r="282" s="2" customFormat="1">
      <c r="A282" s="36"/>
      <c r="B282" s="37"/>
      <c r="C282" s="38"/>
      <c r="D282" s="205" t="s">
        <v>119</v>
      </c>
      <c r="E282" s="38"/>
      <c r="F282" s="206" t="s">
        <v>445</v>
      </c>
      <c r="G282" s="38"/>
      <c r="H282" s="38"/>
      <c r="I282" s="207"/>
      <c r="J282" s="38"/>
      <c r="K282" s="38"/>
      <c r="L282" s="42"/>
      <c r="M282" s="208"/>
      <c r="N282" s="209"/>
      <c r="O282" s="82"/>
      <c r="P282" s="82"/>
      <c r="Q282" s="82"/>
      <c r="R282" s="82"/>
      <c r="S282" s="82"/>
      <c r="T282" s="83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119</v>
      </c>
      <c r="AU282" s="15" t="s">
        <v>78</v>
      </c>
    </row>
    <row r="283" s="2" customFormat="1" ht="16.5" customHeight="1">
      <c r="A283" s="36"/>
      <c r="B283" s="37"/>
      <c r="C283" s="191" t="s">
        <v>283</v>
      </c>
      <c r="D283" s="191" t="s">
        <v>114</v>
      </c>
      <c r="E283" s="192" t="s">
        <v>447</v>
      </c>
      <c r="F283" s="193" t="s">
        <v>448</v>
      </c>
      <c r="G283" s="194" t="s">
        <v>127</v>
      </c>
      <c r="H283" s="195">
        <v>4</v>
      </c>
      <c r="I283" s="196"/>
      <c r="J283" s="197">
        <f>ROUND(I283*H283,2)</f>
        <v>0</v>
      </c>
      <c r="K283" s="198"/>
      <c r="L283" s="42"/>
      <c r="M283" s="199" t="s">
        <v>19</v>
      </c>
      <c r="N283" s="200" t="s">
        <v>42</v>
      </c>
      <c r="O283" s="82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3" t="s">
        <v>122</v>
      </c>
      <c r="AT283" s="203" t="s">
        <v>114</v>
      </c>
      <c r="AU283" s="203" t="s">
        <v>78</v>
      </c>
      <c r="AY283" s="15" t="s">
        <v>113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5" t="s">
        <v>78</v>
      </c>
      <c r="BK283" s="204">
        <f>ROUND(I283*H283,2)</f>
        <v>0</v>
      </c>
      <c r="BL283" s="15" t="s">
        <v>122</v>
      </c>
      <c r="BM283" s="203" t="s">
        <v>449</v>
      </c>
    </row>
    <row r="284" s="2" customFormat="1">
      <c r="A284" s="36"/>
      <c r="B284" s="37"/>
      <c r="C284" s="38"/>
      <c r="D284" s="205" t="s">
        <v>119</v>
      </c>
      <c r="E284" s="38"/>
      <c r="F284" s="206" t="s">
        <v>448</v>
      </c>
      <c r="G284" s="38"/>
      <c r="H284" s="38"/>
      <c r="I284" s="207"/>
      <c r="J284" s="38"/>
      <c r="K284" s="38"/>
      <c r="L284" s="42"/>
      <c r="M284" s="208"/>
      <c r="N284" s="209"/>
      <c r="O284" s="82"/>
      <c r="P284" s="82"/>
      <c r="Q284" s="82"/>
      <c r="R284" s="82"/>
      <c r="S284" s="82"/>
      <c r="T284" s="83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5" t="s">
        <v>119</v>
      </c>
      <c r="AU284" s="15" t="s">
        <v>78</v>
      </c>
    </row>
    <row r="285" s="2" customFormat="1" ht="16.5" customHeight="1">
      <c r="A285" s="36"/>
      <c r="B285" s="37"/>
      <c r="C285" s="191" t="s">
        <v>450</v>
      </c>
      <c r="D285" s="191" t="s">
        <v>114</v>
      </c>
      <c r="E285" s="192" t="s">
        <v>184</v>
      </c>
      <c r="F285" s="193" t="s">
        <v>185</v>
      </c>
      <c r="G285" s="194" t="s">
        <v>133</v>
      </c>
      <c r="H285" s="195">
        <v>1</v>
      </c>
      <c r="I285" s="196"/>
      <c r="J285" s="197">
        <f>ROUND(I285*H285,2)</f>
        <v>0</v>
      </c>
      <c r="K285" s="198"/>
      <c r="L285" s="42"/>
      <c r="M285" s="199" t="s">
        <v>19</v>
      </c>
      <c r="N285" s="200" t="s">
        <v>42</v>
      </c>
      <c r="O285" s="82"/>
      <c r="P285" s="201">
        <f>O285*H285</f>
        <v>0</v>
      </c>
      <c r="Q285" s="201">
        <v>0</v>
      </c>
      <c r="R285" s="201">
        <f>Q285*H285</f>
        <v>0</v>
      </c>
      <c r="S285" s="201">
        <v>0</v>
      </c>
      <c r="T285" s="202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3" t="s">
        <v>122</v>
      </c>
      <c r="AT285" s="203" t="s">
        <v>114</v>
      </c>
      <c r="AU285" s="203" t="s">
        <v>78</v>
      </c>
      <c r="AY285" s="15" t="s">
        <v>113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5" t="s">
        <v>78</v>
      </c>
      <c r="BK285" s="204">
        <f>ROUND(I285*H285,2)</f>
        <v>0</v>
      </c>
      <c r="BL285" s="15" t="s">
        <v>122</v>
      </c>
      <c r="BM285" s="203" t="s">
        <v>451</v>
      </c>
    </row>
    <row r="286" s="2" customFormat="1">
      <c r="A286" s="36"/>
      <c r="B286" s="37"/>
      <c r="C286" s="38"/>
      <c r="D286" s="205" t="s">
        <v>119</v>
      </c>
      <c r="E286" s="38"/>
      <c r="F286" s="206" t="s">
        <v>185</v>
      </c>
      <c r="G286" s="38"/>
      <c r="H286" s="38"/>
      <c r="I286" s="207"/>
      <c r="J286" s="38"/>
      <c r="K286" s="38"/>
      <c r="L286" s="42"/>
      <c r="M286" s="208"/>
      <c r="N286" s="209"/>
      <c r="O286" s="82"/>
      <c r="P286" s="82"/>
      <c r="Q286" s="82"/>
      <c r="R286" s="82"/>
      <c r="S286" s="82"/>
      <c r="T286" s="83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119</v>
      </c>
      <c r="AU286" s="15" t="s">
        <v>78</v>
      </c>
    </row>
    <row r="287" s="11" customFormat="1" ht="25.92" customHeight="1">
      <c r="A287" s="11"/>
      <c r="B287" s="177"/>
      <c r="C287" s="178"/>
      <c r="D287" s="179" t="s">
        <v>70</v>
      </c>
      <c r="E287" s="180" t="s">
        <v>452</v>
      </c>
      <c r="F287" s="180" t="s">
        <v>453</v>
      </c>
      <c r="G287" s="178"/>
      <c r="H287" s="178"/>
      <c r="I287" s="181"/>
      <c r="J287" s="182">
        <f>BK287</f>
        <v>0</v>
      </c>
      <c r="K287" s="178"/>
      <c r="L287" s="183"/>
      <c r="M287" s="184"/>
      <c r="N287" s="185"/>
      <c r="O287" s="185"/>
      <c r="P287" s="186">
        <f>SUM(P288:P311)</f>
        <v>0</v>
      </c>
      <c r="Q287" s="185"/>
      <c r="R287" s="186">
        <f>SUM(R288:R311)</f>
        <v>0</v>
      </c>
      <c r="S287" s="185"/>
      <c r="T287" s="187">
        <f>SUM(T288:T311)</f>
        <v>0</v>
      </c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R287" s="188" t="s">
        <v>78</v>
      </c>
      <c r="AT287" s="189" t="s">
        <v>70</v>
      </c>
      <c r="AU287" s="189" t="s">
        <v>71</v>
      </c>
      <c r="AY287" s="188" t="s">
        <v>113</v>
      </c>
      <c r="BK287" s="190">
        <f>SUM(BK288:BK311)</f>
        <v>0</v>
      </c>
    </row>
    <row r="288" s="2" customFormat="1" ht="16.5" customHeight="1">
      <c r="A288" s="36"/>
      <c r="B288" s="37"/>
      <c r="C288" s="191" t="s">
        <v>284</v>
      </c>
      <c r="D288" s="191" t="s">
        <v>114</v>
      </c>
      <c r="E288" s="192" t="s">
        <v>454</v>
      </c>
      <c r="F288" s="193" t="s">
        <v>455</v>
      </c>
      <c r="G288" s="194" t="s">
        <v>133</v>
      </c>
      <c r="H288" s="195">
        <v>1</v>
      </c>
      <c r="I288" s="196"/>
      <c r="J288" s="197">
        <f>ROUND(I288*H288,2)</f>
        <v>0</v>
      </c>
      <c r="K288" s="198"/>
      <c r="L288" s="42"/>
      <c r="M288" s="199" t="s">
        <v>19</v>
      </c>
      <c r="N288" s="200" t="s">
        <v>42</v>
      </c>
      <c r="O288" s="82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3" t="s">
        <v>122</v>
      </c>
      <c r="AT288" s="203" t="s">
        <v>114</v>
      </c>
      <c r="AU288" s="203" t="s">
        <v>78</v>
      </c>
      <c r="AY288" s="15" t="s">
        <v>113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5" t="s">
        <v>78</v>
      </c>
      <c r="BK288" s="204">
        <f>ROUND(I288*H288,2)</f>
        <v>0</v>
      </c>
      <c r="BL288" s="15" t="s">
        <v>122</v>
      </c>
      <c r="BM288" s="203" t="s">
        <v>456</v>
      </c>
    </row>
    <row r="289" s="2" customFormat="1">
      <c r="A289" s="36"/>
      <c r="B289" s="37"/>
      <c r="C289" s="38"/>
      <c r="D289" s="205" t="s">
        <v>119</v>
      </c>
      <c r="E289" s="38"/>
      <c r="F289" s="206" t="s">
        <v>455</v>
      </c>
      <c r="G289" s="38"/>
      <c r="H289" s="38"/>
      <c r="I289" s="207"/>
      <c r="J289" s="38"/>
      <c r="K289" s="38"/>
      <c r="L289" s="42"/>
      <c r="M289" s="208"/>
      <c r="N289" s="209"/>
      <c r="O289" s="82"/>
      <c r="P289" s="82"/>
      <c r="Q289" s="82"/>
      <c r="R289" s="82"/>
      <c r="S289" s="82"/>
      <c r="T289" s="83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119</v>
      </c>
      <c r="AU289" s="15" t="s">
        <v>78</v>
      </c>
    </row>
    <row r="290" s="2" customFormat="1" ht="16.5" customHeight="1">
      <c r="A290" s="36"/>
      <c r="B290" s="37"/>
      <c r="C290" s="191" t="s">
        <v>457</v>
      </c>
      <c r="D290" s="191" t="s">
        <v>114</v>
      </c>
      <c r="E290" s="192" t="s">
        <v>458</v>
      </c>
      <c r="F290" s="193" t="s">
        <v>459</v>
      </c>
      <c r="G290" s="194" t="s">
        <v>460</v>
      </c>
      <c r="H290" s="195">
        <v>20</v>
      </c>
      <c r="I290" s="196"/>
      <c r="J290" s="197">
        <f>ROUND(I290*H290,2)</f>
        <v>0</v>
      </c>
      <c r="K290" s="198"/>
      <c r="L290" s="42"/>
      <c r="M290" s="199" t="s">
        <v>19</v>
      </c>
      <c r="N290" s="200" t="s">
        <v>42</v>
      </c>
      <c r="O290" s="82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3" t="s">
        <v>122</v>
      </c>
      <c r="AT290" s="203" t="s">
        <v>114</v>
      </c>
      <c r="AU290" s="203" t="s">
        <v>78</v>
      </c>
      <c r="AY290" s="15" t="s">
        <v>113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15" t="s">
        <v>78</v>
      </c>
      <c r="BK290" s="204">
        <f>ROUND(I290*H290,2)</f>
        <v>0</v>
      </c>
      <c r="BL290" s="15" t="s">
        <v>122</v>
      </c>
      <c r="BM290" s="203" t="s">
        <v>461</v>
      </c>
    </row>
    <row r="291" s="2" customFormat="1">
      <c r="A291" s="36"/>
      <c r="B291" s="37"/>
      <c r="C291" s="38"/>
      <c r="D291" s="205" t="s">
        <v>119</v>
      </c>
      <c r="E291" s="38"/>
      <c r="F291" s="206" t="s">
        <v>459</v>
      </c>
      <c r="G291" s="38"/>
      <c r="H291" s="38"/>
      <c r="I291" s="207"/>
      <c r="J291" s="38"/>
      <c r="K291" s="38"/>
      <c r="L291" s="42"/>
      <c r="M291" s="208"/>
      <c r="N291" s="209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119</v>
      </c>
      <c r="AU291" s="15" t="s">
        <v>78</v>
      </c>
    </row>
    <row r="292" s="2" customFormat="1" ht="16.5" customHeight="1">
      <c r="A292" s="36"/>
      <c r="B292" s="37"/>
      <c r="C292" s="191" t="s">
        <v>288</v>
      </c>
      <c r="D292" s="191" t="s">
        <v>114</v>
      </c>
      <c r="E292" s="192" t="s">
        <v>462</v>
      </c>
      <c r="F292" s="193" t="s">
        <v>463</v>
      </c>
      <c r="G292" s="194" t="s">
        <v>460</v>
      </c>
      <c r="H292" s="195">
        <v>30</v>
      </c>
      <c r="I292" s="196"/>
      <c r="J292" s="197">
        <f>ROUND(I292*H292,2)</f>
        <v>0</v>
      </c>
      <c r="K292" s="198"/>
      <c r="L292" s="42"/>
      <c r="M292" s="199" t="s">
        <v>19</v>
      </c>
      <c r="N292" s="200" t="s">
        <v>42</v>
      </c>
      <c r="O292" s="82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3" t="s">
        <v>122</v>
      </c>
      <c r="AT292" s="203" t="s">
        <v>114</v>
      </c>
      <c r="AU292" s="203" t="s">
        <v>78</v>
      </c>
      <c r="AY292" s="15" t="s">
        <v>113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5" t="s">
        <v>78</v>
      </c>
      <c r="BK292" s="204">
        <f>ROUND(I292*H292,2)</f>
        <v>0</v>
      </c>
      <c r="BL292" s="15" t="s">
        <v>122</v>
      </c>
      <c r="BM292" s="203" t="s">
        <v>464</v>
      </c>
    </row>
    <row r="293" s="2" customFormat="1">
      <c r="A293" s="36"/>
      <c r="B293" s="37"/>
      <c r="C293" s="38"/>
      <c r="D293" s="205" t="s">
        <v>119</v>
      </c>
      <c r="E293" s="38"/>
      <c r="F293" s="206" t="s">
        <v>463</v>
      </c>
      <c r="G293" s="38"/>
      <c r="H293" s="38"/>
      <c r="I293" s="207"/>
      <c r="J293" s="38"/>
      <c r="K293" s="38"/>
      <c r="L293" s="42"/>
      <c r="M293" s="208"/>
      <c r="N293" s="209"/>
      <c r="O293" s="82"/>
      <c r="P293" s="82"/>
      <c r="Q293" s="82"/>
      <c r="R293" s="82"/>
      <c r="S293" s="82"/>
      <c r="T293" s="83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119</v>
      </c>
      <c r="AU293" s="15" t="s">
        <v>78</v>
      </c>
    </row>
    <row r="294" s="2" customFormat="1" ht="16.5" customHeight="1">
      <c r="A294" s="36"/>
      <c r="B294" s="37"/>
      <c r="C294" s="191" t="s">
        <v>465</v>
      </c>
      <c r="D294" s="191" t="s">
        <v>114</v>
      </c>
      <c r="E294" s="192" t="s">
        <v>466</v>
      </c>
      <c r="F294" s="193" t="s">
        <v>467</v>
      </c>
      <c r="G294" s="194" t="s">
        <v>133</v>
      </c>
      <c r="H294" s="195">
        <v>1</v>
      </c>
      <c r="I294" s="196"/>
      <c r="J294" s="197">
        <f>ROUND(I294*H294,2)</f>
        <v>0</v>
      </c>
      <c r="K294" s="198"/>
      <c r="L294" s="42"/>
      <c r="M294" s="199" t="s">
        <v>19</v>
      </c>
      <c r="N294" s="200" t="s">
        <v>42</v>
      </c>
      <c r="O294" s="82"/>
      <c r="P294" s="201">
        <f>O294*H294</f>
        <v>0</v>
      </c>
      <c r="Q294" s="201">
        <v>0</v>
      </c>
      <c r="R294" s="201">
        <f>Q294*H294</f>
        <v>0</v>
      </c>
      <c r="S294" s="201">
        <v>0</v>
      </c>
      <c r="T294" s="202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03" t="s">
        <v>122</v>
      </c>
      <c r="AT294" s="203" t="s">
        <v>114</v>
      </c>
      <c r="AU294" s="203" t="s">
        <v>78</v>
      </c>
      <c r="AY294" s="15" t="s">
        <v>113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5" t="s">
        <v>78</v>
      </c>
      <c r="BK294" s="204">
        <f>ROUND(I294*H294,2)</f>
        <v>0</v>
      </c>
      <c r="BL294" s="15" t="s">
        <v>122</v>
      </c>
      <c r="BM294" s="203" t="s">
        <v>468</v>
      </c>
    </row>
    <row r="295" s="2" customFormat="1">
      <c r="A295" s="36"/>
      <c r="B295" s="37"/>
      <c r="C295" s="38"/>
      <c r="D295" s="205" t="s">
        <v>119</v>
      </c>
      <c r="E295" s="38"/>
      <c r="F295" s="206" t="s">
        <v>467</v>
      </c>
      <c r="G295" s="38"/>
      <c r="H295" s="38"/>
      <c r="I295" s="207"/>
      <c r="J295" s="38"/>
      <c r="K295" s="38"/>
      <c r="L295" s="42"/>
      <c r="M295" s="208"/>
      <c r="N295" s="209"/>
      <c r="O295" s="82"/>
      <c r="P295" s="82"/>
      <c r="Q295" s="82"/>
      <c r="R295" s="82"/>
      <c r="S295" s="82"/>
      <c r="T295" s="83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119</v>
      </c>
      <c r="AU295" s="15" t="s">
        <v>78</v>
      </c>
    </row>
    <row r="296" s="2" customFormat="1" ht="16.5" customHeight="1">
      <c r="A296" s="36"/>
      <c r="B296" s="37"/>
      <c r="C296" s="191" t="s">
        <v>291</v>
      </c>
      <c r="D296" s="191" t="s">
        <v>114</v>
      </c>
      <c r="E296" s="192" t="s">
        <v>469</v>
      </c>
      <c r="F296" s="193" t="s">
        <v>470</v>
      </c>
      <c r="G296" s="194" t="s">
        <v>460</v>
      </c>
      <c r="H296" s="195">
        <v>8</v>
      </c>
      <c r="I296" s="196"/>
      <c r="J296" s="197">
        <f>ROUND(I296*H296,2)</f>
        <v>0</v>
      </c>
      <c r="K296" s="198"/>
      <c r="L296" s="42"/>
      <c r="M296" s="199" t="s">
        <v>19</v>
      </c>
      <c r="N296" s="200" t="s">
        <v>42</v>
      </c>
      <c r="O296" s="82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3" t="s">
        <v>122</v>
      </c>
      <c r="AT296" s="203" t="s">
        <v>114</v>
      </c>
      <c r="AU296" s="203" t="s">
        <v>78</v>
      </c>
      <c r="AY296" s="15" t="s">
        <v>113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15" t="s">
        <v>78</v>
      </c>
      <c r="BK296" s="204">
        <f>ROUND(I296*H296,2)</f>
        <v>0</v>
      </c>
      <c r="BL296" s="15" t="s">
        <v>122</v>
      </c>
      <c r="BM296" s="203" t="s">
        <v>471</v>
      </c>
    </row>
    <row r="297" s="2" customFormat="1">
      <c r="A297" s="36"/>
      <c r="B297" s="37"/>
      <c r="C297" s="38"/>
      <c r="D297" s="205" t="s">
        <v>119</v>
      </c>
      <c r="E297" s="38"/>
      <c r="F297" s="206" t="s">
        <v>470</v>
      </c>
      <c r="G297" s="38"/>
      <c r="H297" s="38"/>
      <c r="I297" s="207"/>
      <c r="J297" s="38"/>
      <c r="K297" s="38"/>
      <c r="L297" s="42"/>
      <c r="M297" s="208"/>
      <c r="N297" s="209"/>
      <c r="O297" s="82"/>
      <c r="P297" s="82"/>
      <c r="Q297" s="82"/>
      <c r="R297" s="82"/>
      <c r="S297" s="82"/>
      <c r="T297" s="83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119</v>
      </c>
      <c r="AU297" s="15" t="s">
        <v>78</v>
      </c>
    </row>
    <row r="298" s="2" customFormat="1" ht="16.5" customHeight="1">
      <c r="A298" s="36"/>
      <c r="B298" s="37"/>
      <c r="C298" s="191" t="s">
        <v>472</v>
      </c>
      <c r="D298" s="191" t="s">
        <v>114</v>
      </c>
      <c r="E298" s="192" t="s">
        <v>473</v>
      </c>
      <c r="F298" s="193" t="s">
        <v>474</v>
      </c>
      <c r="G298" s="194" t="s">
        <v>133</v>
      </c>
      <c r="H298" s="195">
        <v>1</v>
      </c>
      <c r="I298" s="196"/>
      <c r="J298" s="197">
        <f>ROUND(I298*H298,2)</f>
        <v>0</v>
      </c>
      <c r="K298" s="198"/>
      <c r="L298" s="42"/>
      <c r="M298" s="199" t="s">
        <v>19</v>
      </c>
      <c r="N298" s="200" t="s">
        <v>42</v>
      </c>
      <c r="O298" s="82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3" t="s">
        <v>122</v>
      </c>
      <c r="AT298" s="203" t="s">
        <v>114</v>
      </c>
      <c r="AU298" s="203" t="s">
        <v>78</v>
      </c>
      <c r="AY298" s="15" t="s">
        <v>113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5" t="s">
        <v>78</v>
      </c>
      <c r="BK298" s="204">
        <f>ROUND(I298*H298,2)</f>
        <v>0</v>
      </c>
      <c r="BL298" s="15" t="s">
        <v>122</v>
      </c>
      <c r="BM298" s="203" t="s">
        <v>475</v>
      </c>
    </row>
    <row r="299" s="2" customFormat="1">
      <c r="A299" s="36"/>
      <c r="B299" s="37"/>
      <c r="C299" s="38"/>
      <c r="D299" s="205" t="s">
        <v>119</v>
      </c>
      <c r="E299" s="38"/>
      <c r="F299" s="206" t="s">
        <v>474</v>
      </c>
      <c r="G299" s="38"/>
      <c r="H299" s="38"/>
      <c r="I299" s="207"/>
      <c r="J299" s="38"/>
      <c r="K299" s="38"/>
      <c r="L299" s="42"/>
      <c r="M299" s="208"/>
      <c r="N299" s="209"/>
      <c r="O299" s="82"/>
      <c r="P299" s="82"/>
      <c r="Q299" s="82"/>
      <c r="R299" s="82"/>
      <c r="S299" s="82"/>
      <c r="T299" s="83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119</v>
      </c>
      <c r="AU299" s="15" t="s">
        <v>78</v>
      </c>
    </row>
    <row r="300" s="2" customFormat="1" ht="16.5" customHeight="1">
      <c r="A300" s="36"/>
      <c r="B300" s="37"/>
      <c r="C300" s="191" t="s">
        <v>295</v>
      </c>
      <c r="D300" s="191" t="s">
        <v>114</v>
      </c>
      <c r="E300" s="192" t="s">
        <v>476</v>
      </c>
      <c r="F300" s="193" t="s">
        <v>477</v>
      </c>
      <c r="G300" s="194" t="s">
        <v>133</v>
      </c>
      <c r="H300" s="195">
        <v>1</v>
      </c>
      <c r="I300" s="196"/>
      <c r="J300" s="197">
        <f>ROUND(I300*H300,2)</f>
        <v>0</v>
      </c>
      <c r="K300" s="198"/>
      <c r="L300" s="42"/>
      <c r="M300" s="199" t="s">
        <v>19</v>
      </c>
      <c r="N300" s="200" t="s">
        <v>42</v>
      </c>
      <c r="O300" s="82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3" t="s">
        <v>122</v>
      </c>
      <c r="AT300" s="203" t="s">
        <v>114</v>
      </c>
      <c r="AU300" s="203" t="s">
        <v>78</v>
      </c>
      <c r="AY300" s="15" t="s">
        <v>113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5" t="s">
        <v>78</v>
      </c>
      <c r="BK300" s="204">
        <f>ROUND(I300*H300,2)</f>
        <v>0</v>
      </c>
      <c r="BL300" s="15" t="s">
        <v>122</v>
      </c>
      <c r="BM300" s="203" t="s">
        <v>478</v>
      </c>
    </row>
    <row r="301" s="2" customFormat="1">
      <c r="A301" s="36"/>
      <c r="B301" s="37"/>
      <c r="C301" s="38"/>
      <c r="D301" s="205" t="s">
        <v>119</v>
      </c>
      <c r="E301" s="38"/>
      <c r="F301" s="206" t="s">
        <v>477</v>
      </c>
      <c r="G301" s="38"/>
      <c r="H301" s="38"/>
      <c r="I301" s="207"/>
      <c r="J301" s="38"/>
      <c r="K301" s="38"/>
      <c r="L301" s="42"/>
      <c r="M301" s="208"/>
      <c r="N301" s="209"/>
      <c r="O301" s="82"/>
      <c r="P301" s="82"/>
      <c r="Q301" s="82"/>
      <c r="R301" s="82"/>
      <c r="S301" s="82"/>
      <c r="T301" s="83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119</v>
      </c>
      <c r="AU301" s="15" t="s">
        <v>78</v>
      </c>
    </row>
    <row r="302" s="2" customFormat="1" ht="16.5" customHeight="1">
      <c r="A302" s="36"/>
      <c r="B302" s="37"/>
      <c r="C302" s="191" t="s">
        <v>479</v>
      </c>
      <c r="D302" s="191" t="s">
        <v>114</v>
      </c>
      <c r="E302" s="192" t="s">
        <v>480</v>
      </c>
      <c r="F302" s="193" t="s">
        <v>481</v>
      </c>
      <c r="G302" s="194" t="s">
        <v>133</v>
      </c>
      <c r="H302" s="195">
        <v>1</v>
      </c>
      <c r="I302" s="196"/>
      <c r="J302" s="197">
        <f>ROUND(I302*H302,2)</f>
        <v>0</v>
      </c>
      <c r="K302" s="198"/>
      <c r="L302" s="42"/>
      <c r="M302" s="199" t="s">
        <v>19</v>
      </c>
      <c r="N302" s="200" t="s">
        <v>42</v>
      </c>
      <c r="O302" s="82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3" t="s">
        <v>122</v>
      </c>
      <c r="AT302" s="203" t="s">
        <v>114</v>
      </c>
      <c r="AU302" s="203" t="s">
        <v>78</v>
      </c>
      <c r="AY302" s="15" t="s">
        <v>113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5" t="s">
        <v>78</v>
      </c>
      <c r="BK302" s="204">
        <f>ROUND(I302*H302,2)</f>
        <v>0</v>
      </c>
      <c r="BL302" s="15" t="s">
        <v>122</v>
      </c>
      <c r="BM302" s="203" t="s">
        <v>482</v>
      </c>
    </row>
    <row r="303" s="2" customFormat="1">
      <c r="A303" s="36"/>
      <c r="B303" s="37"/>
      <c r="C303" s="38"/>
      <c r="D303" s="205" t="s">
        <v>119</v>
      </c>
      <c r="E303" s="38"/>
      <c r="F303" s="206" t="s">
        <v>481</v>
      </c>
      <c r="G303" s="38"/>
      <c r="H303" s="38"/>
      <c r="I303" s="207"/>
      <c r="J303" s="38"/>
      <c r="K303" s="38"/>
      <c r="L303" s="42"/>
      <c r="M303" s="208"/>
      <c r="N303" s="209"/>
      <c r="O303" s="82"/>
      <c r="P303" s="82"/>
      <c r="Q303" s="82"/>
      <c r="R303" s="82"/>
      <c r="S303" s="82"/>
      <c r="T303" s="83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119</v>
      </c>
      <c r="AU303" s="15" t="s">
        <v>78</v>
      </c>
    </row>
    <row r="304" s="2" customFormat="1" ht="16.5" customHeight="1">
      <c r="A304" s="36"/>
      <c r="B304" s="37"/>
      <c r="C304" s="191" t="s">
        <v>298</v>
      </c>
      <c r="D304" s="191" t="s">
        <v>114</v>
      </c>
      <c r="E304" s="192" t="s">
        <v>483</v>
      </c>
      <c r="F304" s="193" t="s">
        <v>484</v>
      </c>
      <c r="G304" s="194" t="s">
        <v>133</v>
      </c>
      <c r="H304" s="195">
        <v>1</v>
      </c>
      <c r="I304" s="196"/>
      <c r="J304" s="197">
        <f>ROUND(I304*H304,2)</f>
        <v>0</v>
      </c>
      <c r="K304" s="198"/>
      <c r="L304" s="42"/>
      <c r="M304" s="199" t="s">
        <v>19</v>
      </c>
      <c r="N304" s="200" t="s">
        <v>42</v>
      </c>
      <c r="O304" s="82"/>
      <c r="P304" s="201">
        <f>O304*H304</f>
        <v>0</v>
      </c>
      <c r="Q304" s="201">
        <v>0</v>
      </c>
      <c r="R304" s="201">
        <f>Q304*H304</f>
        <v>0</v>
      </c>
      <c r="S304" s="201">
        <v>0</v>
      </c>
      <c r="T304" s="202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3" t="s">
        <v>122</v>
      </c>
      <c r="AT304" s="203" t="s">
        <v>114</v>
      </c>
      <c r="AU304" s="203" t="s">
        <v>78</v>
      </c>
      <c r="AY304" s="15" t="s">
        <v>113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15" t="s">
        <v>78</v>
      </c>
      <c r="BK304" s="204">
        <f>ROUND(I304*H304,2)</f>
        <v>0</v>
      </c>
      <c r="BL304" s="15" t="s">
        <v>122</v>
      </c>
      <c r="BM304" s="203" t="s">
        <v>485</v>
      </c>
    </row>
    <row r="305" s="2" customFormat="1">
      <c r="A305" s="36"/>
      <c r="B305" s="37"/>
      <c r="C305" s="38"/>
      <c r="D305" s="205" t="s">
        <v>119</v>
      </c>
      <c r="E305" s="38"/>
      <c r="F305" s="206" t="s">
        <v>484</v>
      </c>
      <c r="G305" s="38"/>
      <c r="H305" s="38"/>
      <c r="I305" s="207"/>
      <c r="J305" s="38"/>
      <c r="K305" s="38"/>
      <c r="L305" s="42"/>
      <c r="M305" s="208"/>
      <c r="N305" s="209"/>
      <c r="O305" s="82"/>
      <c r="P305" s="82"/>
      <c r="Q305" s="82"/>
      <c r="R305" s="82"/>
      <c r="S305" s="82"/>
      <c r="T305" s="83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119</v>
      </c>
      <c r="AU305" s="15" t="s">
        <v>78</v>
      </c>
    </row>
    <row r="306" s="2" customFormat="1" ht="16.5" customHeight="1">
      <c r="A306" s="36"/>
      <c r="B306" s="37"/>
      <c r="C306" s="191" t="s">
        <v>486</v>
      </c>
      <c r="D306" s="191" t="s">
        <v>114</v>
      </c>
      <c r="E306" s="192" t="s">
        <v>487</v>
      </c>
      <c r="F306" s="193" t="s">
        <v>488</v>
      </c>
      <c r="G306" s="194" t="s">
        <v>117</v>
      </c>
      <c r="H306" s="195">
        <v>180</v>
      </c>
      <c r="I306" s="196"/>
      <c r="J306" s="197">
        <f>ROUND(I306*H306,2)</f>
        <v>0</v>
      </c>
      <c r="K306" s="198"/>
      <c r="L306" s="42"/>
      <c r="M306" s="199" t="s">
        <v>19</v>
      </c>
      <c r="N306" s="200" t="s">
        <v>42</v>
      </c>
      <c r="O306" s="82"/>
      <c r="P306" s="201">
        <f>O306*H306</f>
        <v>0</v>
      </c>
      <c r="Q306" s="201">
        <v>0</v>
      </c>
      <c r="R306" s="201">
        <f>Q306*H306</f>
        <v>0</v>
      </c>
      <c r="S306" s="201">
        <v>0</v>
      </c>
      <c r="T306" s="202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3" t="s">
        <v>122</v>
      </c>
      <c r="AT306" s="203" t="s">
        <v>114</v>
      </c>
      <c r="AU306" s="203" t="s">
        <v>78</v>
      </c>
      <c r="AY306" s="15" t="s">
        <v>113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15" t="s">
        <v>78</v>
      </c>
      <c r="BK306" s="204">
        <f>ROUND(I306*H306,2)</f>
        <v>0</v>
      </c>
      <c r="BL306" s="15" t="s">
        <v>122</v>
      </c>
      <c r="BM306" s="203" t="s">
        <v>489</v>
      </c>
    </row>
    <row r="307" s="2" customFormat="1">
      <c r="A307" s="36"/>
      <c r="B307" s="37"/>
      <c r="C307" s="38"/>
      <c r="D307" s="205" t="s">
        <v>119</v>
      </c>
      <c r="E307" s="38"/>
      <c r="F307" s="206" t="s">
        <v>488</v>
      </c>
      <c r="G307" s="38"/>
      <c r="H307" s="38"/>
      <c r="I307" s="207"/>
      <c r="J307" s="38"/>
      <c r="K307" s="38"/>
      <c r="L307" s="42"/>
      <c r="M307" s="208"/>
      <c r="N307" s="209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119</v>
      </c>
      <c r="AU307" s="15" t="s">
        <v>78</v>
      </c>
    </row>
    <row r="308" s="2" customFormat="1" ht="16.5" customHeight="1">
      <c r="A308" s="36"/>
      <c r="B308" s="37"/>
      <c r="C308" s="191" t="s">
        <v>302</v>
      </c>
      <c r="D308" s="191" t="s">
        <v>114</v>
      </c>
      <c r="E308" s="192" t="s">
        <v>490</v>
      </c>
      <c r="F308" s="193" t="s">
        <v>491</v>
      </c>
      <c r="G308" s="194" t="s">
        <v>133</v>
      </c>
      <c r="H308" s="195">
        <v>1</v>
      </c>
      <c r="I308" s="196"/>
      <c r="J308" s="197">
        <f>ROUND(I308*H308,2)</f>
        <v>0</v>
      </c>
      <c r="K308" s="198"/>
      <c r="L308" s="42"/>
      <c r="M308" s="199" t="s">
        <v>19</v>
      </c>
      <c r="N308" s="200" t="s">
        <v>42</v>
      </c>
      <c r="O308" s="82"/>
      <c r="P308" s="201">
        <f>O308*H308</f>
        <v>0</v>
      </c>
      <c r="Q308" s="201">
        <v>0</v>
      </c>
      <c r="R308" s="201">
        <f>Q308*H308</f>
        <v>0</v>
      </c>
      <c r="S308" s="201">
        <v>0</v>
      </c>
      <c r="T308" s="202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3" t="s">
        <v>122</v>
      </c>
      <c r="AT308" s="203" t="s">
        <v>114</v>
      </c>
      <c r="AU308" s="203" t="s">
        <v>78</v>
      </c>
      <c r="AY308" s="15" t="s">
        <v>113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15" t="s">
        <v>78</v>
      </c>
      <c r="BK308" s="204">
        <f>ROUND(I308*H308,2)</f>
        <v>0</v>
      </c>
      <c r="BL308" s="15" t="s">
        <v>122</v>
      </c>
      <c r="BM308" s="203" t="s">
        <v>492</v>
      </c>
    </row>
    <row r="309" s="2" customFormat="1">
      <c r="A309" s="36"/>
      <c r="B309" s="37"/>
      <c r="C309" s="38"/>
      <c r="D309" s="205" t="s">
        <v>119</v>
      </c>
      <c r="E309" s="38"/>
      <c r="F309" s="206" t="s">
        <v>491</v>
      </c>
      <c r="G309" s="38"/>
      <c r="H309" s="38"/>
      <c r="I309" s="207"/>
      <c r="J309" s="38"/>
      <c r="K309" s="38"/>
      <c r="L309" s="42"/>
      <c r="M309" s="208"/>
      <c r="N309" s="209"/>
      <c r="O309" s="82"/>
      <c r="P309" s="82"/>
      <c r="Q309" s="82"/>
      <c r="R309" s="82"/>
      <c r="S309" s="82"/>
      <c r="T309" s="83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119</v>
      </c>
      <c r="AU309" s="15" t="s">
        <v>78</v>
      </c>
    </row>
    <row r="310" s="2" customFormat="1" ht="16.5" customHeight="1">
      <c r="A310" s="36"/>
      <c r="B310" s="37"/>
      <c r="C310" s="191" t="s">
        <v>493</v>
      </c>
      <c r="D310" s="191" t="s">
        <v>114</v>
      </c>
      <c r="E310" s="192" t="s">
        <v>494</v>
      </c>
      <c r="F310" s="193" t="s">
        <v>495</v>
      </c>
      <c r="G310" s="194" t="s">
        <v>133</v>
      </c>
      <c r="H310" s="195">
        <v>1</v>
      </c>
      <c r="I310" s="196"/>
      <c r="J310" s="197">
        <f>ROUND(I310*H310,2)</f>
        <v>0</v>
      </c>
      <c r="K310" s="198"/>
      <c r="L310" s="42"/>
      <c r="M310" s="199" t="s">
        <v>19</v>
      </c>
      <c r="N310" s="200" t="s">
        <v>42</v>
      </c>
      <c r="O310" s="82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3" t="s">
        <v>122</v>
      </c>
      <c r="AT310" s="203" t="s">
        <v>114</v>
      </c>
      <c r="AU310" s="203" t="s">
        <v>78</v>
      </c>
      <c r="AY310" s="15" t="s">
        <v>113</v>
      </c>
      <c r="BE310" s="204">
        <f>IF(N310="základní",J310,0)</f>
        <v>0</v>
      </c>
      <c r="BF310" s="204">
        <f>IF(N310="snížená",J310,0)</f>
        <v>0</v>
      </c>
      <c r="BG310" s="204">
        <f>IF(N310="zákl. přenesená",J310,0)</f>
        <v>0</v>
      </c>
      <c r="BH310" s="204">
        <f>IF(N310="sníž. přenesená",J310,0)</f>
        <v>0</v>
      </c>
      <c r="BI310" s="204">
        <f>IF(N310="nulová",J310,0)</f>
        <v>0</v>
      </c>
      <c r="BJ310" s="15" t="s">
        <v>78</v>
      </c>
      <c r="BK310" s="204">
        <f>ROUND(I310*H310,2)</f>
        <v>0</v>
      </c>
      <c r="BL310" s="15" t="s">
        <v>122</v>
      </c>
      <c r="BM310" s="203" t="s">
        <v>496</v>
      </c>
    </row>
    <row r="311" s="2" customFormat="1">
      <c r="A311" s="36"/>
      <c r="B311" s="37"/>
      <c r="C311" s="38"/>
      <c r="D311" s="205" t="s">
        <v>119</v>
      </c>
      <c r="E311" s="38"/>
      <c r="F311" s="206" t="s">
        <v>495</v>
      </c>
      <c r="G311" s="38"/>
      <c r="H311" s="38"/>
      <c r="I311" s="207"/>
      <c r="J311" s="38"/>
      <c r="K311" s="38"/>
      <c r="L311" s="42"/>
      <c r="M311" s="208"/>
      <c r="N311" s="209"/>
      <c r="O311" s="82"/>
      <c r="P311" s="82"/>
      <c r="Q311" s="82"/>
      <c r="R311" s="82"/>
      <c r="S311" s="82"/>
      <c r="T311" s="83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119</v>
      </c>
      <c r="AU311" s="15" t="s">
        <v>78</v>
      </c>
    </row>
    <row r="312" s="11" customFormat="1" ht="25.92" customHeight="1">
      <c r="A312" s="11"/>
      <c r="B312" s="177"/>
      <c r="C312" s="178"/>
      <c r="D312" s="179" t="s">
        <v>70</v>
      </c>
      <c r="E312" s="180" t="s">
        <v>497</v>
      </c>
      <c r="F312" s="180" t="s">
        <v>498</v>
      </c>
      <c r="G312" s="178"/>
      <c r="H312" s="178"/>
      <c r="I312" s="181"/>
      <c r="J312" s="182">
        <f>BK312</f>
        <v>0</v>
      </c>
      <c r="K312" s="178"/>
      <c r="L312" s="183"/>
      <c r="M312" s="184"/>
      <c r="N312" s="185"/>
      <c r="O312" s="185"/>
      <c r="P312" s="186">
        <f>SUM(P313:P400)</f>
        <v>0</v>
      </c>
      <c r="Q312" s="185"/>
      <c r="R312" s="186">
        <f>SUM(R313:R400)</f>
        <v>0</v>
      </c>
      <c r="S312" s="185"/>
      <c r="T312" s="187">
        <f>SUM(T313:T400)</f>
        <v>0</v>
      </c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R312" s="188" t="s">
        <v>78</v>
      </c>
      <c r="AT312" s="189" t="s">
        <v>70</v>
      </c>
      <c r="AU312" s="189" t="s">
        <v>71</v>
      </c>
      <c r="AY312" s="188" t="s">
        <v>113</v>
      </c>
      <c r="BK312" s="190">
        <f>SUM(BK313:BK400)</f>
        <v>0</v>
      </c>
    </row>
    <row r="313" s="2" customFormat="1" ht="16.5" customHeight="1">
      <c r="A313" s="36"/>
      <c r="B313" s="37"/>
      <c r="C313" s="191" t="s">
        <v>305</v>
      </c>
      <c r="D313" s="191" t="s">
        <v>114</v>
      </c>
      <c r="E313" s="192" t="s">
        <v>499</v>
      </c>
      <c r="F313" s="193" t="s">
        <v>500</v>
      </c>
      <c r="G313" s="194" t="s">
        <v>366</v>
      </c>
      <c r="H313" s="195">
        <v>4</v>
      </c>
      <c r="I313" s="196"/>
      <c r="J313" s="197">
        <f>ROUND(I313*H313,2)</f>
        <v>0</v>
      </c>
      <c r="K313" s="198"/>
      <c r="L313" s="42"/>
      <c r="M313" s="199" t="s">
        <v>19</v>
      </c>
      <c r="N313" s="200" t="s">
        <v>42</v>
      </c>
      <c r="O313" s="82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3" t="s">
        <v>122</v>
      </c>
      <c r="AT313" s="203" t="s">
        <v>114</v>
      </c>
      <c r="AU313" s="203" t="s">
        <v>78</v>
      </c>
      <c r="AY313" s="15" t="s">
        <v>113</v>
      </c>
      <c r="BE313" s="204">
        <f>IF(N313="základní",J313,0)</f>
        <v>0</v>
      </c>
      <c r="BF313" s="204">
        <f>IF(N313="snížená",J313,0)</f>
        <v>0</v>
      </c>
      <c r="BG313" s="204">
        <f>IF(N313="zákl. přenesená",J313,0)</f>
        <v>0</v>
      </c>
      <c r="BH313" s="204">
        <f>IF(N313="sníž. přenesená",J313,0)</f>
        <v>0</v>
      </c>
      <c r="BI313" s="204">
        <f>IF(N313="nulová",J313,0)</f>
        <v>0</v>
      </c>
      <c r="BJ313" s="15" t="s">
        <v>78</v>
      </c>
      <c r="BK313" s="204">
        <f>ROUND(I313*H313,2)</f>
        <v>0</v>
      </c>
      <c r="BL313" s="15" t="s">
        <v>122</v>
      </c>
      <c r="BM313" s="203" t="s">
        <v>501</v>
      </c>
    </row>
    <row r="314" s="2" customFormat="1">
      <c r="A314" s="36"/>
      <c r="B314" s="37"/>
      <c r="C314" s="38"/>
      <c r="D314" s="205" t="s">
        <v>119</v>
      </c>
      <c r="E314" s="38"/>
      <c r="F314" s="206" t="s">
        <v>500</v>
      </c>
      <c r="G314" s="38"/>
      <c r="H314" s="38"/>
      <c r="I314" s="207"/>
      <c r="J314" s="38"/>
      <c r="K314" s="38"/>
      <c r="L314" s="42"/>
      <c r="M314" s="208"/>
      <c r="N314" s="209"/>
      <c r="O314" s="82"/>
      <c r="P314" s="82"/>
      <c r="Q314" s="82"/>
      <c r="R314" s="82"/>
      <c r="S314" s="82"/>
      <c r="T314" s="83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119</v>
      </c>
      <c r="AU314" s="15" t="s">
        <v>78</v>
      </c>
    </row>
    <row r="315" s="2" customFormat="1" ht="16.5" customHeight="1">
      <c r="A315" s="36"/>
      <c r="B315" s="37"/>
      <c r="C315" s="191" t="s">
        <v>502</v>
      </c>
      <c r="D315" s="191" t="s">
        <v>114</v>
      </c>
      <c r="E315" s="192" t="s">
        <v>503</v>
      </c>
      <c r="F315" s="193" t="s">
        <v>504</v>
      </c>
      <c r="G315" s="194" t="s">
        <v>366</v>
      </c>
      <c r="H315" s="195">
        <v>7</v>
      </c>
      <c r="I315" s="196"/>
      <c r="J315" s="197">
        <f>ROUND(I315*H315,2)</f>
        <v>0</v>
      </c>
      <c r="K315" s="198"/>
      <c r="L315" s="42"/>
      <c r="M315" s="199" t="s">
        <v>19</v>
      </c>
      <c r="N315" s="200" t="s">
        <v>42</v>
      </c>
      <c r="O315" s="82"/>
      <c r="P315" s="201">
        <f>O315*H315</f>
        <v>0</v>
      </c>
      <c r="Q315" s="201">
        <v>0</v>
      </c>
      <c r="R315" s="201">
        <f>Q315*H315</f>
        <v>0</v>
      </c>
      <c r="S315" s="201">
        <v>0</v>
      </c>
      <c r="T315" s="202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3" t="s">
        <v>122</v>
      </c>
      <c r="AT315" s="203" t="s">
        <v>114</v>
      </c>
      <c r="AU315" s="203" t="s">
        <v>78</v>
      </c>
      <c r="AY315" s="15" t="s">
        <v>113</v>
      </c>
      <c r="BE315" s="204">
        <f>IF(N315="základní",J315,0)</f>
        <v>0</v>
      </c>
      <c r="BF315" s="204">
        <f>IF(N315="snížená",J315,0)</f>
        <v>0</v>
      </c>
      <c r="BG315" s="204">
        <f>IF(N315="zákl. přenesená",J315,0)</f>
        <v>0</v>
      </c>
      <c r="BH315" s="204">
        <f>IF(N315="sníž. přenesená",J315,0)</f>
        <v>0</v>
      </c>
      <c r="BI315" s="204">
        <f>IF(N315="nulová",J315,0)</f>
        <v>0</v>
      </c>
      <c r="BJ315" s="15" t="s">
        <v>78</v>
      </c>
      <c r="BK315" s="204">
        <f>ROUND(I315*H315,2)</f>
        <v>0</v>
      </c>
      <c r="BL315" s="15" t="s">
        <v>122</v>
      </c>
      <c r="BM315" s="203" t="s">
        <v>505</v>
      </c>
    </row>
    <row r="316" s="2" customFormat="1">
      <c r="A316" s="36"/>
      <c r="B316" s="37"/>
      <c r="C316" s="38"/>
      <c r="D316" s="205" t="s">
        <v>119</v>
      </c>
      <c r="E316" s="38"/>
      <c r="F316" s="206" t="s">
        <v>504</v>
      </c>
      <c r="G316" s="38"/>
      <c r="H316" s="38"/>
      <c r="I316" s="207"/>
      <c r="J316" s="38"/>
      <c r="K316" s="38"/>
      <c r="L316" s="42"/>
      <c r="M316" s="208"/>
      <c r="N316" s="209"/>
      <c r="O316" s="82"/>
      <c r="P316" s="82"/>
      <c r="Q316" s="82"/>
      <c r="R316" s="82"/>
      <c r="S316" s="82"/>
      <c r="T316" s="83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5" t="s">
        <v>119</v>
      </c>
      <c r="AU316" s="15" t="s">
        <v>78</v>
      </c>
    </row>
    <row r="317" s="2" customFormat="1" ht="16.5" customHeight="1">
      <c r="A317" s="36"/>
      <c r="B317" s="37"/>
      <c r="C317" s="191" t="s">
        <v>309</v>
      </c>
      <c r="D317" s="191" t="s">
        <v>114</v>
      </c>
      <c r="E317" s="192" t="s">
        <v>506</v>
      </c>
      <c r="F317" s="193" t="s">
        <v>507</v>
      </c>
      <c r="G317" s="194" t="s">
        <v>366</v>
      </c>
      <c r="H317" s="195">
        <v>2</v>
      </c>
      <c r="I317" s="196"/>
      <c r="J317" s="197">
        <f>ROUND(I317*H317,2)</f>
        <v>0</v>
      </c>
      <c r="K317" s="198"/>
      <c r="L317" s="42"/>
      <c r="M317" s="199" t="s">
        <v>19</v>
      </c>
      <c r="N317" s="200" t="s">
        <v>42</v>
      </c>
      <c r="O317" s="82"/>
      <c r="P317" s="201">
        <f>O317*H317</f>
        <v>0</v>
      </c>
      <c r="Q317" s="201">
        <v>0</v>
      </c>
      <c r="R317" s="201">
        <f>Q317*H317</f>
        <v>0</v>
      </c>
      <c r="S317" s="201">
        <v>0</v>
      </c>
      <c r="T317" s="202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03" t="s">
        <v>122</v>
      </c>
      <c r="AT317" s="203" t="s">
        <v>114</v>
      </c>
      <c r="AU317" s="203" t="s">
        <v>78</v>
      </c>
      <c r="AY317" s="15" t="s">
        <v>113</v>
      </c>
      <c r="BE317" s="204">
        <f>IF(N317="základní",J317,0)</f>
        <v>0</v>
      </c>
      <c r="BF317" s="204">
        <f>IF(N317="snížená",J317,0)</f>
        <v>0</v>
      </c>
      <c r="BG317" s="204">
        <f>IF(N317="zákl. přenesená",J317,0)</f>
        <v>0</v>
      </c>
      <c r="BH317" s="204">
        <f>IF(N317="sníž. přenesená",J317,0)</f>
        <v>0</v>
      </c>
      <c r="BI317" s="204">
        <f>IF(N317="nulová",J317,0)</f>
        <v>0</v>
      </c>
      <c r="BJ317" s="15" t="s">
        <v>78</v>
      </c>
      <c r="BK317" s="204">
        <f>ROUND(I317*H317,2)</f>
        <v>0</v>
      </c>
      <c r="BL317" s="15" t="s">
        <v>122</v>
      </c>
      <c r="BM317" s="203" t="s">
        <v>508</v>
      </c>
    </row>
    <row r="318" s="2" customFormat="1">
      <c r="A318" s="36"/>
      <c r="B318" s="37"/>
      <c r="C318" s="38"/>
      <c r="D318" s="205" t="s">
        <v>119</v>
      </c>
      <c r="E318" s="38"/>
      <c r="F318" s="206" t="s">
        <v>507</v>
      </c>
      <c r="G318" s="38"/>
      <c r="H318" s="38"/>
      <c r="I318" s="207"/>
      <c r="J318" s="38"/>
      <c r="K318" s="38"/>
      <c r="L318" s="42"/>
      <c r="M318" s="208"/>
      <c r="N318" s="209"/>
      <c r="O318" s="82"/>
      <c r="P318" s="82"/>
      <c r="Q318" s="82"/>
      <c r="R318" s="82"/>
      <c r="S318" s="82"/>
      <c r="T318" s="83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119</v>
      </c>
      <c r="AU318" s="15" t="s">
        <v>78</v>
      </c>
    </row>
    <row r="319" s="2" customFormat="1" ht="16.5" customHeight="1">
      <c r="A319" s="36"/>
      <c r="B319" s="37"/>
      <c r="C319" s="191" t="s">
        <v>509</v>
      </c>
      <c r="D319" s="191" t="s">
        <v>114</v>
      </c>
      <c r="E319" s="192" t="s">
        <v>510</v>
      </c>
      <c r="F319" s="193" t="s">
        <v>511</v>
      </c>
      <c r="G319" s="194" t="s">
        <v>366</v>
      </c>
      <c r="H319" s="195">
        <v>2</v>
      </c>
      <c r="I319" s="196"/>
      <c r="J319" s="197">
        <f>ROUND(I319*H319,2)</f>
        <v>0</v>
      </c>
      <c r="K319" s="198"/>
      <c r="L319" s="42"/>
      <c r="M319" s="199" t="s">
        <v>19</v>
      </c>
      <c r="N319" s="200" t="s">
        <v>42</v>
      </c>
      <c r="O319" s="82"/>
      <c r="P319" s="201">
        <f>O319*H319</f>
        <v>0</v>
      </c>
      <c r="Q319" s="201">
        <v>0</v>
      </c>
      <c r="R319" s="201">
        <f>Q319*H319</f>
        <v>0</v>
      </c>
      <c r="S319" s="201">
        <v>0</v>
      </c>
      <c r="T319" s="202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3" t="s">
        <v>122</v>
      </c>
      <c r="AT319" s="203" t="s">
        <v>114</v>
      </c>
      <c r="AU319" s="203" t="s">
        <v>78</v>
      </c>
      <c r="AY319" s="15" t="s">
        <v>113</v>
      </c>
      <c r="BE319" s="204">
        <f>IF(N319="základní",J319,0)</f>
        <v>0</v>
      </c>
      <c r="BF319" s="204">
        <f>IF(N319="snížená",J319,0)</f>
        <v>0</v>
      </c>
      <c r="BG319" s="204">
        <f>IF(N319="zákl. přenesená",J319,0)</f>
        <v>0</v>
      </c>
      <c r="BH319" s="204">
        <f>IF(N319="sníž. přenesená",J319,0)</f>
        <v>0</v>
      </c>
      <c r="BI319" s="204">
        <f>IF(N319="nulová",J319,0)</f>
        <v>0</v>
      </c>
      <c r="BJ319" s="15" t="s">
        <v>78</v>
      </c>
      <c r="BK319" s="204">
        <f>ROUND(I319*H319,2)</f>
        <v>0</v>
      </c>
      <c r="BL319" s="15" t="s">
        <v>122</v>
      </c>
      <c r="BM319" s="203" t="s">
        <v>512</v>
      </c>
    </row>
    <row r="320" s="2" customFormat="1">
      <c r="A320" s="36"/>
      <c r="B320" s="37"/>
      <c r="C320" s="38"/>
      <c r="D320" s="205" t="s">
        <v>119</v>
      </c>
      <c r="E320" s="38"/>
      <c r="F320" s="206" t="s">
        <v>511</v>
      </c>
      <c r="G320" s="38"/>
      <c r="H320" s="38"/>
      <c r="I320" s="207"/>
      <c r="J320" s="38"/>
      <c r="K320" s="38"/>
      <c r="L320" s="42"/>
      <c r="M320" s="208"/>
      <c r="N320" s="209"/>
      <c r="O320" s="82"/>
      <c r="P320" s="82"/>
      <c r="Q320" s="82"/>
      <c r="R320" s="82"/>
      <c r="S320" s="82"/>
      <c r="T320" s="83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5" t="s">
        <v>119</v>
      </c>
      <c r="AU320" s="15" t="s">
        <v>78</v>
      </c>
    </row>
    <row r="321" s="2" customFormat="1" ht="16.5" customHeight="1">
      <c r="A321" s="36"/>
      <c r="B321" s="37"/>
      <c r="C321" s="191" t="s">
        <v>310</v>
      </c>
      <c r="D321" s="191" t="s">
        <v>114</v>
      </c>
      <c r="E321" s="192" t="s">
        <v>513</v>
      </c>
      <c r="F321" s="193" t="s">
        <v>514</v>
      </c>
      <c r="G321" s="194" t="s">
        <v>366</v>
      </c>
      <c r="H321" s="195">
        <v>2</v>
      </c>
      <c r="I321" s="196"/>
      <c r="J321" s="197">
        <f>ROUND(I321*H321,2)</f>
        <v>0</v>
      </c>
      <c r="K321" s="198"/>
      <c r="L321" s="42"/>
      <c r="M321" s="199" t="s">
        <v>19</v>
      </c>
      <c r="N321" s="200" t="s">
        <v>42</v>
      </c>
      <c r="O321" s="82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03" t="s">
        <v>122</v>
      </c>
      <c r="AT321" s="203" t="s">
        <v>114</v>
      </c>
      <c r="AU321" s="203" t="s">
        <v>78</v>
      </c>
      <c r="AY321" s="15" t="s">
        <v>113</v>
      </c>
      <c r="BE321" s="204">
        <f>IF(N321="základní",J321,0)</f>
        <v>0</v>
      </c>
      <c r="BF321" s="204">
        <f>IF(N321="snížená",J321,0)</f>
        <v>0</v>
      </c>
      <c r="BG321" s="204">
        <f>IF(N321="zákl. přenesená",J321,0)</f>
        <v>0</v>
      </c>
      <c r="BH321" s="204">
        <f>IF(N321="sníž. přenesená",J321,0)</f>
        <v>0</v>
      </c>
      <c r="BI321" s="204">
        <f>IF(N321="nulová",J321,0)</f>
        <v>0</v>
      </c>
      <c r="BJ321" s="15" t="s">
        <v>78</v>
      </c>
      <c r="BK321" s="204">
        <f>ROUND(I321*H321,2)</f>
        <v>0</v>
      </c>
      <c r="BL321" s="15" t="s">
        <v>122</v>
      </c>
      <c r="BM321" s="203" t="s">
        <v>515</v>
      </c>
    </row>
    <row r="322" s="2" customFormat="1">
      <c r="A322" s="36"/>
      <c r="B322" s="37"/>
      <c r="C322" s="38"/>
      <c r="D322" s="205" t="s">
        <v>119</v>
      </c>
      <c r="E322" s="38"/>
      <c r="F322" s="206" t="s">
        <v>514</v>
      </c>
      <c r="G322" s="38"/>
      <c r="H322" s="38"/>
      <c r="I322" s="207"/>
      <c r="J322" s="38"/>
      <c r="K322" s="38"/>
      <c r="L322" s="42"/>
      <c r="M322" s="208"/>
      <c r="N322" s="209"/>
      <c r="O322" s="82"/>
      <c r="P322" s="82"/>
      <c r="Q322" s="82"/>
      <c r="R322" s="82"/>
      <c r="S322" s="82"/>
      <c r="T322" s="83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119</v>
      </c>
      <c r="AU322" s="15" t="s">
        <v>78</v>
      </c>
    </row>
    <row r="323" s="2" customFormat="1" ht="16.5" customHeight="1">
      <c r="A323" s="36"/>
      <c r="B323" s="37"/>
      <c r="C323" s="191" t="s">
        <v>516</v>
      </c>
      <c r="D323" s="191" t="s">
        <v>114</v>
      </c>
      <c r="E323" s="192" t="s">
        <v>517</v>
      </c>
      <c r="F323" s="193" t="s">
        <v>518</v>
      </c>
      <c r="G323" s="194" t="s">
        <v>366</v>
      </c>
      <c r="H323" s="195">
        <v>1</v>
      </c>
      <c r="I323" s="196"/>
      <c r="J323" s="197">
        <f>ROUND(I323*H323,2)</f>
        <v>0</v>
      </c>
      <c r="K323" s="198"/>
      <c r="L323" s="42"/>
      <c r="M323" s="199" t="s">
        <v>19</v>
      </c>
      <c r="N323" s="200" t="s">
        <v>42</v>
      </c>
      <c r="O323" s="82"/>
      <c r="P323" s="201">
        <f>O323*H323</f>
        <v>0</v>
      </c>
      <c r="Q323" s="201">
        <v>0</v>
      </c>
      <c r="R323" s="201">
        <f>Q323*H323</f>
        <v>0</v>
      </c>
      <c r="S323" s="201">
        <v>0</v>
      </c>
      <c r="T323" s="202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03" t="s">
        <v>122</v>
      </c>
      <c r="AT323" s="203" t="s">
        <v>114</v>
      </c>
      <c r="AU323" s="203" t="s">
        <v>78</v>
      </c>
      <c r="AY323" s="15" t="s">
        <v>113</v>
      </c>
      <c r="BE323" s="204">
        <f>IF(N323="základní",J323,0)</f>
        <v>0</v>
      </c>
      <c r="BF323" s="204">
        <f>IF(N323="snížená",J323,0)</f>
        <v>0</v>
      </c>
      <c r="BG323" s="204">
        <f>IF(N323="zákl. přenesená",J323,0)</f>
        <v>0</v>
      </c>
      <c r="BH323" s="204">
        <f>IF(N323="sníž. přenesená",J323,0)</f>
        <v>0</v>
      </c>
      <c r="BI323" s="204">
        <f>IF(N323="nulová",J323,0)</f>
        <v>0</v>
      </c>
      <c r="BJ323" s="15" t="s">
        <v>78</v>
      </c>
      <c r="BK323" s="204">
        <f>ROUND(I323*H323,2)</f>
        <v>0</v>
      </c>
      <c r="BL323" s="15" t="s">
        <v>122</v>
      </c>
      <c r="BM323" s="203" t="s">
        <v>519</v>
      </c>
    </row>
    <row r="324" s="2" customFormat="1">
      <c r="A324" s="36"/>
      <c r="B324" s="37"/>
      <c r="C324" s="38"/>
      <c r="D324" s="205" t="s">
        <v>119</v>
      </c>
      <c r="E324" s="38"/>
      <c r="F324" s="206" t="s">
        <v>518</v>
      </c>
      <c r="G324" s="38"/>
      <c r="H324" s="38"/>
      <c r="I324" s="207"/>
      <c r="J324" s="38"/>
      <c r="K324" s="38"/>
      <c r="L324" s="42"/>
      <c r="M324" s="208"/>
      <c r="N324" s="209"/>
      <c r="O324" s="82"/>
      <c r="P324" s="82"/>
      <c r="Q324" s="82"/>
      <c r="R324" s="82"/>
      <c r="S324" s="82"/>
      <c r="T324" s="83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5" t="s">
        <v>119</v>
      </c>
      <c r="AU324" s="15" t="s">
        <v>78</v>
      </c>
    </row>
    <row r="325" s="2" customFormat="1" ht="16.5" customHeight="1">
      <c r="A325" s="36"/>
      <c r="B325" s="37"/>
      <c r="C325" s="191" t="s">
        <v>316</v>
      </c>
      <c r="D325" s="191" t="s">
        <v>114</v>
      </c>
      <c r="E325" s="192" t="s">
        <v>520</v>
      </c>
      <c r="F325" s="193" t="s">
        <v>507</v>
      </c>
      <c r="G325" s="194" t="s">
        <v>366</v>
      </c>
      <c r="H325" s="195">
        <v>4</v>
      </c>
      <c r="I325" s="196"/>
      <c r="J325" s="197">
        <f>ROUND(I325*H325,2)</f>
        <v>0</v>
      </c>
      <c r="K325" s="198"/>
      <c r="L325" s="42"/>
      <c r="M325" s="199" t="s">
        <v>19</v>
      </c>
      <c r="N325" s="200" t="s">
        <v>42</v>
      </c>
      <c r="O325" s="82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03" t="s">
        <v>122</v>
      </c>
      <c r="AT325" s="203" t="s">
        <v>114</v>
      </c>
      <c r="AU325" s="203" t="s">
        <v>78</v>
      </c>
      <c r="AY325" s="15" t="s">
        <v>113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15" t="s">
        <v>78</v>
      </c>
      <c r="BK325" s="204">
        <f>ROUND(I325*H325,2)</f>
        <v>0</v>
      </c>
      <c r="BL325" s="15" t="s">
        <v>122</v>
      </c>
      <c r="BM325" s="203" t="s">
        <v>521</v>
      </c>
    </row>
    <row r="326" s="2" customFormat="1">
      <c r="A326" s="36"/>
      <c r="B326" s="37"/>
      <c r="C326" s="38"/>
      <c r="D326" s="205" t="s">
        <v>119</v>
      </c>
      <c r="E326" s="38"/>
      <c r="F326" s="206" t="s">
        <v>507</v>
      </c>
      <c r="G326" s="38"/>
      <c r="H326" s="38"/>
      <c r="I326" s="207"/>
      <c r="J326" s="38"/>
      <c r="K326" s="38"/>
      <c r="L326" s="42"/>
      <c r="M326" s="208"/>
      <c r="N326" s="209"/>
      <c r="O326" s="82"/>
      <c r="P326" s="82"/>
      <c r="Q326" s="82"/>
      <c r="R326" s="82"/>
      <c r="S326" s="82"/>
      <c r="T326" s="83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119</v>
      </c>
      <c r="AU326" s="15" t="s">
        <v>78</v>
      </c>
    </row>
    <row r="327" s="2" customFormat="1" ht="16.5" customHeight="1">
      <c r="A327" s="36"/>
      <c r="B327" s="37"/>
      <c r="C327" s="191" t="s">
        <v>522</v>
      </c>
      <c r="D327" s="191" t="s">
        <v>114</v>
      </c>
      <c r="E327" s="192" t="s">
        <v>523</v>
      </c>
      <c r="F327" s="193" t="s">
        <v>524</v>
      </c>
      <c r="G327" s="194" t="s">
        <v>366</v>
      </c>
      <c r="H327" s="195">
        <v>2</v>
      </c>
      <c r="I327" s="196"/>
      <c r="J327" s="197">
        <f>ROUND(I327*H327,2)</f>
        <v>0</v>
      </c>
      <c r="K327" s="198"/>
      <c r="L327" s="42"/>
      <c r="M327" s="199" t="s">
        <v>19</v>
      </c>
      <c r="N327" s="200" t="s">
        <v>42</v>
      </c>
      <c r="O327" s="82"/>
      <c r="P327" s="201">
        <f>O327*H327</f>
        <v>0</v>
      </c>
      <c r="Q327" s="201">
        <v>0</v>
      </c>
      <c r="R327" s="201">
        <f>Q327*H327</f>
        <v>0</v>
      </c>
      <c r="S327" s="201">
        <v>0</v>
      </c>
      <c r="T327" s="202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03" t="s">
        <v>122</v>
      </c>
      <c r="AT327" s="203" t="s">
        <v>114</v>
      </c>
      <c r="AU327" s="203" t="s">
        <v>78</v>
      </c>
      <c r="AY327" s="15" t="s">
        <v>113</v>
      </c>
      <c r="BE327" s="204">
        <f>IF(N327="základní",J327,0)</f>
        <v>0</v>
      </c>
      <c r="BF327" s="204">
        <f>IF(N327="snížená",J327,0)</f>
        <v>0</v>
      </c>
      <c r="BG327" s="204">
        <f>IF(N327="zákl. přenesená",J327,0)</f>
        <v>0</v>
      </c>
      <c r="BH327" s="204">
        <f>IF(N327="sníž. přenesená",J327,0)</f>
        <v>0</v>
      </c>
      <c r="BI327" s="204">
        <f>IF(N327="nulová",J327,0)</f>
        <v>0</v>
      </c>
      <c r="BJ327" s="15" t="s">
        <v>78</v>
      </c>
      <c r="BK327" s="204">
        <f>ROUND(I327*H327,2)</f>
        <v>0</v>
      </c>
      <c r="BL327" s="15" t="s">
        <v>122</v>
      </c>
      <c r="BM327" s="203" t="s">
        <v>525</v>
      </c>
    </row>
    <row r="328" s="2" customFormat="1">
      <c r="A328" s="36"/>
      <c r="B328" s="37"/>
      <c r="C328" s="38"/>
      <c r="D328" s="205" t="s">
        <v>119</v>
      </c>
      <c r="E328" s="38"/>
      <c r="F328" s="206" t="s">
        <v>524</v>
      </c>
      <c r="G328" s="38"/>
      <c r="H328" s="38"/>
      <c r="I328" s="207"/>
      <c r="J328" s="38"/>
      <c r="K328" s="38"/>
      <c r="L328" s="42"/>
      <c r="M328" s="208"/>
      <c r="N328" s="209"/>
      <c r="O328" s="82"/>
      <c r="P328" s="82"/>
      <c r="Q328" s="82"/>
      <c r="R328" s="82"/>
      <c r="S328" s="82"/>
      <c r="T328" s="83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5" t="s">
        <v>119</v>
      </c>
      <c r="AU328" s="15" t="s">
        <v>78</v>
      </c>
    </row>
    <row r="329" s="2" customFormat="1" ht="16.5" customHeight="1">
      <c r="A329" s="36"/>
      <c r="B329" s="37"/>
      <c r="C329" s="191" t="s">
        <v>319</v>
      </c>
      <c r="D329" s="191" t="s">
        <v>114</v>
      </c>
      <c r="E329" s="192" t="s">
        <v>526</v>
      </c>
      <c r="F329" s="193" t="s">
        <v>527</v>
      </c>
      <c r="G329" s="194" t="s">
        <v>366</v>
      </c>
      <c r="H329" s="195">
        <v>2</v>
      </c>
      <c r="I329" s="196"/>
      <c r="J329" s="197">
        <f>ROUND(I329*H329,2)</f>
        <v>0</v>
      </c>
      <c r="K329" s="198"/>
      <c r="L329" s="42"/>
      <c r="M329" s="199" t="s">
        <v>19</v>
      </c>
      <c r="N329" s="200" t="s">
        <v>42</v>
      </c>
      <c r="O329" s="82"/>
      <c r="P329" s="201">
        <f>O329*H329</f>
        <v>0</v>
      </c>
      <c r="Q329" s="201">
        <v>0</v>
      </c>
      <c r="R329" s="201">
        <f>Q329*H329</f>
        <v>0</v>
      </c>
      <c r="S329" s="201">
        <v>0</v>
      </c>
      <c r="T329" s="202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03" t="s">
        <v>122</v>
      </c>
      <c r="AT329" s="203" t="s">
        <v>114</v>
      </c>
      <c r="AU329" s="203" t="s">
        <v>78</v>
      </c>
      <c r="AY329" s="15" t="s">
        <v>113</v>
      </c>
      <c r="BE329" s="204">
        <f>IF(N329="základní",J329,0)</f>
        <v>0</v>
      </c>
      <c r="BF329" s="204">
        <f>IF(N329="snížená",J329,0)</f>
        <v>0</v>
      </c>
      <c r="BG329" s="204">
        <f>IF(N329="zákl. přenesená",J329,0)</f>
        <v>0</v>
      </c>
      <c r="BH329" s="204">
        <f>IF(N329="sníž. přenesená",J329,0)</f>
        <v>0</v>
      </c>
      <c r="BI329" s="204">
        <f>IF(N329="nulová",J329,0)</f>
        <v>0</v>
      </c>
      <c r="BJ329" s="15" t="s">
        <v>78</v>
      </c>
      <c r="BK329" s="204">
        <f>ROUND(I329*H329,2)</f>
        <v>0</v>
      </c>
      <c r="BL329" s="15" t="s">
        <v>122</v>
      </c>
      <c r="BM329" s="203" t="s">
        <v>528</v>
      </c>
    </row>
    <row r="330" s="2" customFormat="1">
      <c r="A330" s="36"/>
      <c r="B330" s="37"/>
      <c r="C330" s="38"/>
      <c r="D330" s="205" t="s">
        <v>119</v>
      </c>
      <c r="E330" s="38"/>
      <c r="F330" s="206" t="s">
        <v>527</v>
      </c>
      <c r="G330" s="38"/>
      <c r="H330" s="38"/>
      <c r="I330" s="207"/>
      <c r="J330" s="38"/>
      <c r="K330" s="38"/>
      <c r="L330" s="42"/>
      <c r="M330" s="208"/>
      <c r="N330" s="209"/>
      <c r="O330" s="82"/>
      <c r="P330" s="82"/>
      <c r="Q330" s="82"/>
      <c r="R330" s="82"/>
      <c r="S330" s="82"/>
      <c r="T330" s="83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5" t="s">
        <v>119</v>
      </c>
      <c r="AU330" s="15" t="s">
        <v>78</v>
      </c>
    </row>
    <row r="331" s="2" customFormat="1" ht="16.5" customHeight="1">
      <c r="A331" s="36"/>
      <c r="B331" s="37"/>
      <c r="C331" s="191" t="s">
        <v>529</v>
      </c>
      <c r="D331" s="191" t="s">
        <v>114</v>
      </c>
      <c r="E331" s="192" t="s">
        <v>530</v>
      </c>
      <c r="F331" s="193" t="s">
        <v>531</v>
      </c>
      <c r="G331" s="194" t="s">
        <v>366</v>
      </c>
      <c r="H331" s="195">
        <v>8</v>
      </c>
      <c r="I331" s="196"/>
      <c r="J331" s="197">
        <f>ROUND(I331*H331,2)</f>
        <v>0</v>
      </c>
      <c r="K331" s="198"/>
      <c r="L331" s="42"/>
      <c r="M331" s="199" t="s">
        <v>19</v>
      </c>
      <c r="N331" s="200" t="s">
        <v>42</v>
      </c>
      <c r="O331" s="82"/>
      <c r="P331" s="201">
        <f>O331*H331</f>
        <v>0</v>
      </c>
      <c r="Q331" s="201">
        <v>0</v>
      </c>
      <c r="R331" s="201">
        <f>Q331*H331</f>
        <v>0</v>
      </c>
      <c r="S331" s="201">
        <v>0</v>
      </c>
      <c r="T331" s="202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03" t="s">
        <v>122</v>
      </c>
      <c r="AT331" s="203" t="s">
        <v>114</v>
      </c>
      <c r="AU331" s="203" t="s">
        <v>78</v>
      </c>
      <c r="AY331" s="15" t="s">
        <v>113</v>
      </c>
      <c r="BE331" s="204">
        <f>IF(N331="základní",J331,0)</f>
        <v>0</v>
      </c>
      <c r="BF331" s="204">
        <f>IF(N331="snížená",J331,0)</f>
        <v>0</v>
      </c>
      <c r="BG331" s="204">
        <f>IF(N331="zákl. přenesená",J331,0)</f>
        <v>0</v>
      </c>
      <c r="BH331" s="204">
        <f>IF(N331="sníž. přenesená",J331,0)</f>
        <v>0</v>
      </c>
      <c r="BI331" s="204">
        <f>IF(N331="nulová",J331,0)</f>
        <v>0</v>
      </c>
      <c r="BJ331" s="15" t="s">
        <v>78</v>
      </c>
      <c r="BK331" s="204">
        <f>ROUND(I331*H331,2)</f>
        <v>0</v>
      </c>
      <c r="BL331" s="15" t="s">
        <v>122</v>
      </c>
      <c r="BM331" s="203" t="s">
        <v>532</v>
      </c>
    </row>
    <row r="332" s="2" customFormat="1">
      <c r="A332" s="36"/>
      <c r="B332" s="37"/>
      <c r="C332" s="38"/>
      <c r="D332" s="205" t="s">
        <v>119</v>
      </c>
      <c r="E332" s="38"/>
      <c r="F332" s="206" t="s">
        <v>533</v>
      </c>
      <c r="G332" s="38"/>
      <c r="H332" s="38"/>
      <c r="I332" s="207"/>
      <c r="J332" s="38"/>
      <c r="K332" s="38"/>
      <c r="L332" s="42"/>
      <c r="M332" s="208"/>
      <c r="N332" s="209"/>
      <c r="O332" s="82"/>
      <c r="P332" s="82"/>
      <c r="Q332" s="82"/>
      <c r="R332" s="82"/>
      <c r="S332" s="82"/>
      <c r="T332" s="83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5" t="s">
        <v>119</v>
      </c>
      <c r="AU332" s="15" t="s">
        <v>78</v>
      </c>
    </row>
    <row r="333" s="2" customFormat="1" ht="16.5" customHeight="1">
      <c r="A333" s="36"/>
      <c r="B333" s="37"/>
      <c r="C333" s="191" t="s">
        <v>323</v>
      </c>
      <c r="D333" s="191" t="s">
        <v>114</v>
      </c>
      <c r="E333" s="192" t="s">
        <v>534</v>
      </c>
      <c r="F333" s="193" t="s">
        <v>535</v>
      </c>
      <c r="G333" s="194" t="s">
        <v>366</v>
      </c>
      <c r="H333" s="195">
        <v>2</v>
      </c>
      <c r="I333" s="196"/>
      <c r="J333" s="197">
        <f>ROUND(I333*H333,2)</f>
        <v>0</v>
      </c>
      <c r="K333" s="198"/>
      <c r="L333" s="42"/>
      <c r="M333" s="199" t="s">
        <v>19</v>
      </c>
      <c r="N333" s="200" t="s">
        <v>42</v>
      </c>
      <c r="O333" s="82"/>
      <c r="P333" s="201">
        <f>O333*H333</f>
        <v>0</v>
      </c>
      <c r="Q333" s="201">
        <v>0</v>
      </c>
      <c r="R333" s="201">
        <f>Q333*H333</f>
        <v>0</v>
      </c>
      <c r="S333" s="201">
        <v>0</v>
      </c>
      <c r="T333" s="202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03" t="s">
        <v>122</v>
      </c>
      <c r="AT333" s="203" t="s">
        <v>114</v>
      </c>
      <c r="AU333" s="203" t="s">
        <v>78</v>
      </c>
      <c r="AY333" s="15" t="s">
        <v>113</v>
      </c>
      <c r="BE333" s="204">
        <f>IF(N333="základní",J333,0)</f>
        <v>0</v>
      </c>
      <c r="BF333" s="204">
        <f>IF(N333="snížená",J333,0)</f>
        <v>0</v>
      </c>
      <c r="BG333" s="204">
        <f>IF(N333="zákl. přenesená",J333,0)</f>
        <v>0</v>
      </c>
      <c r="BH333" s="204">
        <f>IF(N333="sníž. přenesená",J333,0)</f>
        <v>0</v>
      </c>
      <c r="BI333" s="204">
        <f>IF(N333="nulová",J333,0)</f>
        <v>0</v>
      </c>
      <c r="BJ333" s="15" t="s">
        <v>78</v>
      </c>
      <c r="BK333" s="204">
        <f>ROUND(I333*H333,2)</f>
        <v>0</v>
      </c>
      <c r="BL333" s="15" t="s">
        <v>122</v>
      </c>
      <c r="BM333" s="203" t="s">
        <v>536</v>
      </c>
    </row>
    <row r="334" s="2" customFormat="1">
      <c r="A334" s="36"/>
      <c r="B334" s="37"/>
      <c r="C334" s="38"/>
      <c r="D334" s="205" t="s">
        <v>119</v>
      </c>
      <c r="E334" s="38"/>
      <c r="F334" s="206" t="s">
        <v>535</v>
      </c>
      <c r="G334" s="38"/>
      <c r="H334" s="38"/>
      <c r="I334" s="207"/>
      <c r="J334" s="38"/>
      <c r="K334" s="38"/>
      <c r="L334" s="42"/>
      <c r="M334" s="208"/>
      <c r="N334" s="209"/>
      <c r="O334" s="82"/>
      <c r="P334" s="82"/>
      <c r="Q334" s="82"/>
      <c r="R334" s="82"/>
      <c r="S334" s="82"/>
      <c r="T334" s="83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5" t="s">
        <v>119</v>
      </c>
      <c r="AU334" s="15" t="s">
        <v>78</v>
      </c>
    </row>
    <row r="335" s="2" customFormat="1" ht="16.5" customHeight="1">
      <c r="A335" s="36"/>
      <c r="B335" s="37"/>
      <c r="C335" s="191" t="s">
        <v>537</v>
      </c>
      <c r="D335" s="191" t="s">
        <v>114</v>
      </c>
      <c r="E335" s="192" t="s">
        <v>538</v>
      </c>
      <c r="F335" s="193" t="s">
        <v>539</v>
      </c>
      <c r="G335" s="194" t="s">
        <v>366</v>
      </c>
      <c r="H335" s="195">
        <v>2</v>
      </c>
      <c r="I335" s="196"/>
      <c r="J335" s="197">
        <f>ROUND(I335*H335,2)</f>
        <v>0</v>
      </c>
      <c r="K335" s="198"/>
      <c r="L335" s="42"/>
      <c r="M335" s="199" t="s">
        <v>19</v>
      </c>
      <c r="N335" s="200" t="s">
        <v>42</v>
      </c>
      <c r="O335" s="82"/>
      <c r="P335" s="201">
        <f>O335*H335</f>
        <v>0</v>
      </c>
      <c r="Q335" s="201">
        <v>0</v>
      </c>
      <c r="R335" s="201">
        <f>Q335*H335</f>
        <v>0</v>
      </c>
      <c r="S335" s="201">
        <v>0</v>
      </c>
      <c r="T335" s="202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03" t="s">
        <v>122</v>
      </c>
      <c r="AT335" s="203" t="s">
        <v>114</v>
      </c>
      <c r="AU335" s="203" t="s">
        <v>78</v>
      </c>
      <c r="AY335" s="15" t="s">
        <v>113</v>
      </c>
      <c r="BE335" s="204">
        <f>IF(N335="základní",J335,0)</f>
        <v>0</v>
      </c>
      <c r="BF335" s="204">
        <f>IF(N335="snížená",J335,0)</f>
        <v>0</v>
      </c>
      <c r="BG335" s="204">
        <f>IF(N335="zákl. přenesená",J335,0)</f>
        <v>0</v>
      </c>
      <c r="BH335" s="204">
        <f>IF(N335="sníž. přenesená",J335,0)</f>
        <v>0</v>
      </c>
      <c r="BI335" s="204">
        <f>IF(N335="nulová",J335,0)</f>
        <v>0</v>
      </c>
      <c r="BJ335" s="15" t="s">
        <v>78</v>
      </c>
      <c r="BK335" s="204">
        <f>ROUND(I335*H335,2)</f>
        <v>0</v>
      </c>
      <c r="BL335" s="15" t="s">
        <v>122</v>
      </c>
      <c r="BM335" s="203" t="s">
        <v>540</v>
      </c>
    </row>
    <row r="336" s="2" customFormat="1">
      <c r="A336" s="36"/>
      <c r="B336" s="37"/>
      <c r="C336" s="38"/>
      <c r="D336" s="205" t="s">
        <v>119</v>
      </c>
      <c r="E336" s="38"/>
      <c r="F336" s="206" t="s">
        <v>539</v>
      </c>
      <c r="G336" s="38"/>
      <c r="H336" s="38"/>
      <c r="I336" s="207"/>
      <c r="J336" s="38"/>
      <c r="K336" s="38"/>
      <c r="L336" s="42"/>
      <c r="M336" s="208"/>
      <c r="N336" s="209"/>
      <c r="O336" s="82"/>
      <c r="P336" s="82"/>
      <c r="Q336" s="82"/>
      <c r="R336" s="82"/>
      <c r="S336" s="82"/>
      <c r="T336" s="83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5" t="s">
        <v>119</v>
      </c>
      <c r="AU336" s="15" t="s">
        <v>78</v>
      </c>
    </row>
    <row r="337" s="2" customFormat="1" ht="16.5" customHeight="1">
      <c r="A337" s="36"/>
      <c r="B337" s="37"/>
      <c r="C337" s="191" t="s">
        <v>328</v>
      </c>
      <c r="D337" s="191" t="s">
        <v>114</v>
      </c>
      <c r="E337" s="192" t="s">
        <v>541</v>
      </c>
      <c r="F337" s="193" t="s">
        <v>542</v>
      </c>
      <c r="G337" s="194" t="s">
        <v>366</v>
      </c>
      <c r="H337" s="195">
        <v>4</v>
      </c>
      <c r="I337" s="196"/>
      <c r="J337" s="197">
        <f>ROUND(I337*H337,2)</f>
        <v>0</v>
      </c>
      <c r="K337" s="198"/>
      <c r="L337" s="42"/>
      <c r="M337" s="199" t="s">
        <v>19</v>
      </c>
      <c r="N337" s="200" t="s">
        <v>42</v>
      </c>
      <c r="O337" s="82"/>
      <c r="P337" s="201">
        <f>O337*H337</f>
        <v>0</v>
      </c>
      <c r="Q337" s="201">
        <v>0</v>
      </c>
      <c r="R337" s="201">
        <f>Q337*H337</f>
        <v>0</v>
      </c>
      <c r="S337" s="201">
        <v>0</v>
      </c>
      <c r="T337" s="202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03" t="s">
        <v>122</v>
      </c>
      <c r="AT337" s="203" t="s">
        <v>114</v>
      </c>
      <c r="AU337" s="203" t="s">
        <v>78</v>
      </c>
      <c r="AY337" s="15" t="s">
        <v>113</v>
      </c>
      <c r="BE337" s="204">
        <f>IF(N337="základní",J337,0)</f>
        <v>0</v>
      </c>
      <c r="BF337" s="204">
        <f>IF(N337="snížená",J337,0)</f>
        <v>0</v>
      </c>
      <c r="BG337" s="204">
        <f>IF(N337="zákl. přenesená",J337,0)</f>
        <v>0</v>
      </c>
      <c r="BH337" s="204">
        <f>IF(N337="sníž. přenesená",J337,0)</f>
        <v>0</v>
      </c>
      <c r="BI337" s="204">
        <f>IF(N337="nulová",J337,0)</f>
        <v>0</v>
      </c>
      <c r="BJ337" s="15" t="s">
        <v>78</v>
      </c>
      <c r="BK337" s="204">
        <f>ROUND(I337*H337,2)</f>
        <v>0</v>
      </c>
      <c r="BL337" s="15" t="s">
        <v>122</v>
      </c>
      <c r="BM337" s="203" t="s">
        <v>543</v>
      </c>
    </row>
    <row r="338" s="2" customFormat="1">
      <c r="A338" s="36"/>
      <c r="B338" s="37"/>
      <c r="C338" s="38"/>
      <c r="D338" s="205" t="s">
        <v>119</v>
      </c>
      <c r="E338" s="38"/>
      <c r="F338" s="206" t="s">
        <v>542</v>
      </c>
      <c r="G338" s="38"/>
      <c r="H338" s="38"/>
      <c r="I338" s="207"/>
      <c r="J338" s="38"/>
      <c r="K338" s="38"/>
      <c r="L338" s="42"/>
      <c r="M338" s="208"/>
      <c r="N338" s="209"/>
      <c r="O338" s="82"/>
      <c r="P338" s="82"/>
      <c r="Q338" s="82"/>
      <c r="R338" s="82"/>
      <c r="S338" s="82"/>
      <c r="T338" s="83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5" t="s">
        <v>119</v>
      </c>
      <c r="AU338" s="15" t="s">
        <v>78</v>
      </c>
    </row>
    <row r="339" s="2" customFormat="1" ht="16.5" customHeight="1">
      <c r="A339" s="36"/>
      <c r="B339" s="37"/>
      <c r="C339" s="191" t="s">
        <v>544</v>
      </c>
      <c r="D339" s="191" t="s">
        <v>114</v>
      </c>
      <c r="E339" s="192" t="s">
        <v>545</v>
      </c>
      <c r="F339" s="193" t="s">
        <v>546</v>
      </c>
      <c r="G339" s="194" t="s">
        <v>366</v>
      </c>
      <c r="H339" s="195">
        <v>2</v>
      </c>
      <c r="I339" s="196"/>
      <c r="J339" s="197">
        <f>ROUND(I339*H339,2)</f>
        <v>0</v>
      </c>
      <c r="K339" s="198"/>
      <c r="L339" s="42"/>
      <c r="M339" s="199" t="s">
        <v>19</v>
      </c>
      <c r="N339" s="200" t="s">
        <v>42</v>
      </c>
      <c r="O339" s="82"/>
      <c r="P339" s="201">
        <f>O339*H339</f>
        <v>0</v>
      </c>
      <c r="Q339" s="201">
        <v>0</v>
      </c>
      <c r="R339" s="201">
        <f>Q339*H339</f>
        <v>0</v>
      </c>
      <c r="S339" s="201">
        <v>0</v>
      </c>
      <c r="T339" s="202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03" t="s">
        <v>122</v>
      </c>
      <c r="AT339" s="203" t="s">
        <v>114</v>
      </c>
      <c r="AU339" s="203" t="s">
        <v>78</v>
      </c>
      <c r="AY339" s="15" t="s">
        <v>113</v>
      </c>
      <c r="BE339" s="204">
        <f>IF(N339="základní",J339,0)</f>
        <v>0</v>
      </c>
      <c r="BF339" s="204">
        <f>IF(N339="snížená",J339,0)</f>
        <v>0</v>
      </c>
      <c r="BG339" s="204">
        <f>IF(N339="zákl. přenesená",J339,0)</f>
        <v>0</v>
      </c>
      <c r="BH339" s="204">
        <f>IF(N339="sníž. přenesená",J339,0)</f>
        <v>0</v>
      </c>
      <c r="BI339" s="204">
        <f>IF(N339="nulová",J339,0)</f>
        <v>0</v>
      </c>
      <c r="BJ339" s="15" t="s">
        <v>78</v>
      </c>
      <c r="BK339" s="204">
        <f>ROUND(I339*H339,2)</f>
        <v>0</v>
      </c>
      <c r="BL339" s="15" t="s">
        <v>122</v>
      </c>
      <c r="BM339" s="203" t="s">
        <v>547</v>
      </c>
    </row>
    <row r="340" s="2" customFormat="1">
      <c r="A340" s="36"/>
      <c r="B340" s="37"/>
      <c r="C340" s="38"/>
      <c r="D340" s="205" t="s">
        <v>119</v>
      </c>
      <c r="E340" s="38"/>
      <c r="F340" s="206" t="s">
        <v>546</v>
      </c>
      <c r="G340" s="38"/>
      <c r="H340" s="38"/>
      <c r="I340" s="207"/>
      <c r="J340" s="38"/>
      <c r="K340" s="38"/>
      <c r="L340" s="42"/>
      <c r="M340" s="208"/>
      <c r="N340" s="209"/>
      <c r="O340" s="82"/>
      <c r="P340" s="82"/>
      <c r="Q340" s="82"/>
      <c r="R340" s="82"/>
      <c r="S340" s="82"/>
      <c r="T340" s="83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5" t="s">
        <v>119</v>
      </c>
      <c r="AU340" s="15" t="s">
        <v>78</v>
      </c>
    </row>
    <row r="341" s="2" customFormat="1" ht="16.5" customHeight="1">
      <c r="A341" s="36"/>
      <c r="B341" s="37"/>
      <c r="C341" s="191" t="s">
        <v>332</v>
      </c>
      <c r="D341" s="191" t="s">
        <v>114</v>
      </c>
      <c r="E341" s="192" t="s">
        <v>548</v>
      </c>
      <c r="F341" s="193" t="s">
        <v>549</v>
      </c>
      <c r="G341" s="194" t="s">
        <v>366</v>
      </c>
      <c r="H341" s="195">
        <v>29</v>
      </c>
      <c r="I341" s="196"/>
      <c r="J341" s="197">
        <f>ROUND(I341*H341,2)</f>
        <v>0</v>
      </c>
      <c r="K341" s="198"/>
      <c r="L341" s="42"/>
      <c r="M341" s="199" t="s">
        <v>19</v>
      </c>
      <c r="N341" s="200" t="s">
        <v>42</v>
      </c>
      <c r="O341" s="82"/>
      <c r="P341" s="201">
        <f>O341*H341</f>
        <v>0</v>
      </c>
      <c r="Q341" s="201">
        <v>0</v>
      </c>
      <c r="R341" s="201">
        <f>Q341*H341</f>
        <v>0</v>
      </c>
      <c r="S341" s="201">
        <v>0</v>
      </c>
      <c r="T341" s="202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03" t="s">
        <v>122</v>
      </c>
      <c r="AT341" s="203" t="s">
        <v>114</v>
      </c>
      <c r="AU341" s="203" t="s">
        <v>78</v>
      </c>
      <c r="AY341" s="15" t="s">
        <v>113</v>
      </c>
      <c r="BE341" s="204">
        <f>IF(N341="základní",J341,0)</f>
        <v>0</v>
      </c>
      <c r="BF341" s="204">
        <f>IF(N341="snížená",J341,0)</f>
        <v>0</v>
      </c>
      <c r="BG341" s="204">
        <f>IF(N341="zákl. přenesená",J341,0)</f>
        <v>0</v>
      </c>
      <c r="BH341" s="204">
        <f>IF(N341="sníž. přenesená",J341,0)</f>
        <v>0</v>
      </c>
      <c r="BI341" s="204">
        <f>IF(N341="nulová",J341,0)</f>
        <v>0</v>
      </c>
      <c r="BJ341" s="15" t="s">
        <v>78</v>
      </c>
      <c r="BK341" s="204">
        <f>ROUND(I341*H341,2)</f>
        <v>0</v>
      </c>
      <c r="BL341" s="15" t="s">
        <v>122</v>
      </c>
      <c r="BM341" s="203" t="s">
        <v>550</v>
      </c>
    </row>
    <row r="342" s="2" customFormat="1">
      <c r="A342" s="36"/>
      <c r="B342" s="37"/>
      <c r="C342" s="38"/>
      <c r="D342" s="205" t="s">
        <v>119</v>
      </c>
      <c r="E342" s="38"/>
      <c r="F342" s="206" t="s">
        <v>549</v>
      </c>
      <c r="G342" s="38"/>
      <c r="H342" s="38"/>
      <c r="I342" s="207"/>
      <c r="J342" s="38"/>
      <c r="K342" s="38"/>
      <c r="L342" s="42"/>
      <c r="M342" s="208"/>
      <c r="N342" s="209"/>
      <c r="O342" s="82"/>
      <c r="P342" s="82"/>
      <c r="Q342" s="82"/>
      <c r="R342" s="82"/>
      <c r="S342" s="82"/>
      <c r="T342" s="83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5" t="s">
        <v>119</v>
      </c>
      <c r="AU342" s="15" t="s">
        <v>78</v>
      </c>
    </row>
    <row r="343" s="2" customFormat="1" ht="16.5" customHeight="1">
      <c r="A343" s="36"/>
      <c r="B343" s="37"/>
      <c r="C343" s="191" t="s">
        <v>551</v>
      </c>
      <c r="D343" s="191" t="s">
        <v>114</v>
      </c>
      <c r="E343" s="192" t="s">
        <v>552</v>
      </c>
      <c r="F343" s="193" t="s">
        <v>553</v>
      </c>
      <c r="G343" s="194" t="s">
        <v>366</v>
      </c>
      <c r="H343" s="195">
        <v>12</v>
      </c>
      <c r="I343" s="196"/>
      <c r="J343" s="197">
        <f>ROUND(I343*H343,2)</f>
        <v>0</v>
      </c>
      <c r="K343" s="198"/>
      <c r="L343" s="42"/>
      <c r="M343" s="199" t="s">
        <v>19</v>
      </c>
      <c r="N343" s="200" t="s">
        <v>42</v>
      </c>
      <c r="O343" s="82"/>
      <c r="P343" s="201">
        <f>O343*H343</f>
        <v>0</v>
      </c>
      <c r="Q343" s="201">
        <v>0</v>
      </c>
      <c r="R343" s="201">
        <f>Q343*H343</f>
        <v>0</v>
      </c>
      <c r="S343" s="201">
        <v>0</v>
      </c>
      <c r="T343" s="202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03" t="s">
        <v>122</v>
      </c>
      <c r="AT343" s="203" t="s">
        <v>114</v>
      </c>
      <c r="AU343" s="203" t="s">
        <v>78</v>
      </c>
      <c r="AY343" s="15" t="s">
        <v>113</v>
      </c>
      <c r="BE343" s="204">
        <f>IF(N343="základní",J343,0)</f>
        <v>0</v>
      </c>
      <c r="BF343" s="204">
        <f>IF(N343="snížená",J343,0)</f>
        <v>0</v>
      </c>
      <c r="BG343" s="204">
        <f>IF(N343="zákl. přenesená",J343,0)</f>
        <v>0</v>
      </c>
      <c r="BH343" s="204">
        <f>IF(N343="sníž. přenesená",J343,0)</f>
        <v>0</v>
      </c>
      <c r="BI343" s="204">
        <f>IF(N343="nulová",J343,0)</f>
        <v>0</v>
      </c>
      <c r="BJ343" s="15" t="s">
        <v>78</v>
      </c>
      <c r="BK343" s="204">
        <f>ROUND(I343*H343,2)</f>
        <v>0</v>
      </c>
      <c r="BL343" s="15" t="s">
        <v>122</v>
      </c>
      <c r="BM343" s="203" t="s">
        <v>554</v>
      </c>
    </row>
    <row r="344" s="2" customFormat="1">
      <c r="A344" s="36"/>
      <c r="B344" s="37"/>
      <c r="C344" s="38"/>
      <c r="D344" s="205" t="s">
        <v>119</v>
      </c>
      <c r="E344" s="38"/>
      <c r="F344" s="206" t="s">
        <v>553</v>
      </c>
      <c r="G344" s="38"/>
      <c r="H344" s="38"/>
      <c r="I344" s="207"/>
      <c r="J344" s="38"/>
      <c r="K344" s="38"/>
      <c r="L344" s="42"/>
      <c r="M344" s="208"/>
      <c r="N344" s="209"/>
      <c r="O344" s="82"/>
      <c r="P344" s="82"/>
      <c r="Q344" s="82"/>
      <c r="R344" s="82"/>
      <c r="S344" s="82"/>
      <c r="T344" s="83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5" t="s">
        <v>119</v>
      </c>
      <c r="AU344" s="15" t="s">
        <v>78</v>
      </c>
    </row>
    <row r="345" s="2" customFormat="1" ht="16.5" customHeight="1">
      <c r="A345" s="36"/>
      <c r="B345" s="37"/>
      <c r="C345" s="191" t="s">
        <v>336</v>
      </c>
      <c r="D345" s="191" t="s">
        <v>114</v>
      </c>
      <c r="E345" s="192" t="s">
        <v>555</v>
      </c>
      <c r="F345" s="193" t="s">
        <v>556</v>
      </c>
      <c r="G345" s="194" t="s">
        <v>366</v>
      </c>
      <c r="H345" s="195">
        <v>74</v>
      </c>
      <c r="I345" s="196"/>
      <c r="J345" s="197">
        <f>ROUND(I345*H345,2)</f>
        <v>0</v>
      </c>
      <c r="K345" s="198"/>
      <c r="L345" s="42"/>
      <c r="M345" s="199" t="s">
        <v>19</v>
      </c>
      <c r="N345" s="200" t="s">
        <v>42</v>
      </c>
      <c r="O345" s="82"/>
      <c r="P345" s="201">
        <f>O345*H345</f>
        <v>0</v>
      </c>
      <c r="Q345" s="201">
        <v>0</v>
      </c>
      <c r="R345" s="201">
        <f>Q345*H345</f>
        <v>0</v>
      </c>
      <c r="S345" s="201">
        <v>0</v>
      </c>
      <c r="T345" s="202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03" t="s">
        <v>122</v>
      </c>
      <c r="AT345" s="203" t="s">
        <v>114</v>
      </c>
      <c r="AU345" s="203" t="s">
        <v>78</v>
      </c>
      <c r="AY345" s="15" t="s">
        <v>113</v>
      </c>
      <c r="BE345" s="204">
        <f>IF(N345="základní",J345,0)</f>
        <v>0</v>
      </c>
      <c r="BF345" s="204">
        <f>IF(N345="snížená",J345,0)</f>
        <v>0</v>
      </c>
      <c r="BG345" s="204">
        <f>IF(N345="zákl. přenesená",J345,0)</f>
        <v>0</v>
      </c>
      <c r="BH345" s="204">
        <f>IF(N345="sníž. přenesená",J345,0)</f>
        <v>0</v>
      </c>
      <c r="BI345" s="204">
        <f>IF(N345="nulová",J345,0)</f>
        <v>0</v>
      </c>
      <c r="BJ345" s="15" t="s">
        <v>78</v>
      </c>
      <c r="BK345" s="204">
        <f>ROUND(I345*H345,2)</f>
        <v>0</v>
      </c>
      <c r="BL345" s="15" t="s">
        <v>122</v>
      </c>
      <c r="BM345" s="203" t="s">
        <v>557</v>
      </c>
    </row>
    <row r="346" s="2" customFormat="1">
      <c r="A346" s="36"/>
      <c r="B346" s="37"/>
      <c r="C346" s="38"/>
      <c r="D346" s="205" t="s">
        <v>119</v>
      </c>
      <c r="E346" s="38"/>
      <c r="F346" s="206" t="s">
        <v>556</v>
      </c>
      <c r="G346" s="38"/>
      <c r="H346" s="38"/>
      <c r="I346" s="207"/>
      <c r="J346" s="38"/>
      <c r="K346" s="38"/>
      <c r="L346" s="42"/>
      <c r="M346" s="208"/>
      <c r="N346" s="209"/>
      <c r="O346" s="82"/>
      <c r="P346" s="82"/>
      <c r="Q346" s="82"/>
      <c r="R346" s="82"/>
      <c r="S346" s="82"/>
      <c r="T346" s="83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5" t="s">
        <v>119</v>
      </c>
      <c r="AU346" s="15" t="s">
        <v>78</v>
      </c>
    </row>
    <row r="347" s="2" customFormat="1" ht="16.5" customHeight="1">
      <c r="A347" s="36"/>
      <c r="B347" s="37"/>
      <c r="C347" s="191" t="s">
        <v>558</v>
      </c>
      <c r="D347" s="191" t="s">
        <v>114</v>
      </c>
      <c r="E347" s="192" t="s">
        <v>559</v>
      </c>
      <c r="F347" s="193" t="s">
        <v>560</v>
      </c>
      <c r="G347" s="194" t="s">
        <v>366</v>
      </c>
      <c r="H347" s="195">
        <v>3</v>
      </c>
      <c r="I347" s="196"/>
      <c r="J347" s="197">
        <f>ROUND(I347*H347,2)</f>
        <v>0</v>
      </c>
      <c r="K347" s="198"/>
      <c r="L347" s="42"/>
      <c r="M347" s="199" t="s">
        <v>19</v>
      </c>
      <c r="N347" s="200" t="s">
        <v>42</v>
      </c>
      <c r="O347" s="82"/>
      <c r="P347" s="201">
        <f>O347*H347</f>
        <v>0</v>
      </c>
      <c r="Q347" s="201">
        <v>0</v>
      </c>
      <c r="R347" s="201">
        <f>Q347*H347</f>
        <v>0</v>
      </c>
      <c r="S347" s="201">
        <v>0</v>
      </c>
      <c r="T347" s="202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03" t="s">
        <v>122</v>
      </c>
      <c r="AT347" s="203" t="s">
        <v>114</v>
      </c>
      <c r="AU347" s="203" t="s">
        <v>78</v>
      </c>
      <c r="AY347" s="15" t="s">
        <v>113</v>
      </c>
      <c r="BE347" s="204">
        <f>IF(N347="základní",J347,0)</f>
        <v>0</v>
      </c>
      <c r="BF347" s="204">
        <f>IF(N347="snížená",J347,0)</f>
        <v>0</v>
      </c>
      <c r="BG347" s="204">
        <f>IF(N347="zákl. přenesená",J347,0)</f>
        <v>0</v>
      </c>
      <c r="BH347" s="204">
        <f>IF(N347="sníž. přenesená",J347,0)</f>
        <v>0</v>
      </c>
      <c r="BI347" s="204">
        <f>IF(N347="nulová",J347,0)</f>
        <v>0</v>
      </c>
      <c r="BJ347" s="15" t="s">
        <v>78</v>
      </c>
      <c r="BK347" s="204">
        <f>ROUND(I347*H347,2)</f>
        <v>0</v>
      </c>
      <c r="BL347" s="15" t="s">
        <v>122</v>
      </c>
      <c r="BM347" s="203" t="s">
        <v>561</v>
      </c>
    </row>
    <row r="348" s="2" customFormat="1">
      <c r="A348" s="36"/>
      <c r="B348" s="37"/>
      <c r="C348" s="38"/>
      <c r="D348" s="205" t="s">
        <v>119</v>
      </c>
      <c r="E348" s="38"/>
      <c r="F348" s="206" t="s">
        <v>560</v>
      </c>
      <c r="G348" s="38"/>
      <c r="H348" s="38"/>
      <c r="I348" s="207"/>
      <c r="J348" s="38"/>
      <c r="K348" s="38"/>
      <c r="L348" s="42"/>
      <c r="M348" s="208"/>
      <c r="N348" s="209"/>
      <c r="O348" s="82"/>
      <c r="P348" s="82"/>
      <c r="Q348" s="82"/>
      <c r="R348" s="82"/>
      <c r="S348" s="82"/>
      <c r="T348" s="83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5" t="s">
        <v>119</v>
      </c>
      <c r="AU348" s="15" t="s">
        <v>78</v>
      </c>
    </row>
    <row r="349" s="2" customFormat="1" ht="16.5" customHeight="1">
      <c r="A349" s="36"/>
      <c r="B349" s="37"/>
      <c r="C349" s="191" t="s">
        <v>340</v>
      </c>
      <c r="D349" s="191" t="s">
        <v>114</v>
      </c>
      <c r="E349" s="192" t="s">
        <v>562</v>
      </c>
      <c r="F349" s="193" t="s">
        <v>563</v>
      </c>
      <c r="G349" s="194" t="s">
        <v>366</v>
      </c>
      <c r="H349" s="195">
        <v>2</v>
      </c>
      <c r="I349" s="196"/>
      <c r="J349" s="197">
        <f>ROUND(I349*H349,2)</f>
        <v>0</v>
      </c>
      <c r="K349" s="198"/>
      <c r="L349" s="42"/>
      <c r="M349" s="199" t="s">
        <v>19</v>
      </c>
      <c r="N349" s="200" t="s">
        <v>42</v>
      </c>
      <c r="O349" s="82"/>
      <c r="P349" s="201">
        <f>O349*H349</f>
        <v>0</v>
      </c>
      <c r="Q349" s="201">
        <v>0</v>
      </c>
      <c r="R349" s="201">
        <f>Q349*H349</f>
        <v>0</v>
      </c>
      <c r="S349" s="201">
        <v>0</v>
      </c>
      <c r="T349" s="202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03" t="s">
        <v>122</v>
      </c>
      <c r="AT349" s="203" t="s">
        <v>114</v>
      </c>
      <c r="AU349" s="203" t="s">
        <v>78</v>
      </c>
      <c r="AY349" s="15" t="s">
        <v>113</v>
      </c>
      <c r="BE349" s="204">
        <f>IF(N349="základní",J349,0)</f>
        <v>0</v>
      </c>
      <c r="BF349" s="204">
        <f>IF(N349="snížená",J349,0)</f>
        <v>0</v>
      </c>
      <c r="BG349" s="204">
        <f>IF(N349="zákl. přenesená",J349,0)</f>
        <v>0</v>
      </c>
      <c r="BH349" s="204">
        <f>IF(N349="sníž. přenesená",J349,0)</f>
        <v>0</v>
      </c>
      <c r="BI349" s="204">
        <f>IF(N349="nulová",J349,0)</f>
        <v>0</v>
      </c>
      <c r="BJ349" s="15" t="s">
        <v>78</v>
      </c>
      <c r="BK349" s="204">
        <f>ROUND(I349*H349,2)</f>
        <v>0</v>
      </c>
      <c r="BL349" s="15" t="s">
        <v>122</v>
      </c>
      <c r="BM349" s="203" t="s">
        <v>564</v>
      </c>
    </row>
    <row r="350" s="2" customFormat="1">
      <c r="A350" s="36"/>
      <c r="B350" s="37"/>
      <c r="C350" s="38"/>
      <c r="D350" s="205" t="s">
        <v>119</v>
      </c>
      <c r="E350" s="38"/>
      <c r="F350" s="206" t="s">
        <v>563</v>
      </c>
      <c r="G350" s="38"/>
      <c r="H350" s="38"/>
      <c r="I350" s="207"/>
      <c r="J350" s="38"/>
      <c r="K350" s="38"/>
      <c r="L350" s="42"/>
      <c r="M350" s="208"/>
      <c r="N350" s="209"/>
      <c r="O350" s="82"/>
      <c r="P350" s="82"/>
      <c r="Q350" s="82"/>
      <c r="R350" s="82"/>
      <c r="S350" s="82"/>
      <c r="T350" s="83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5" t="s">
        <v>119</v>
      </c>
      <c r="AU350" s="15" t="s">
        <v>78</v>
      </c>
    </row>
    <row r="351" s="2" customFormat="1" ht="16.5" customHeight="1">
      <c r="A351" s="36"/>
      <c r="B351" s="37"/>
      <c r="C351" s="191" t="s">
        <v>565</v>
      </c>
      <c r="D351" s="191" t="s">
        <v>114</v>
      </c>
      <c r="E351" s="192" t="s">
        <v>566</v>
      </c>
      <c r="F351" s="193" t="s">
        <v>567</v>
      </c>
      <c r="G351" s="194" t="s">
        <v>366</v>
      </c>
      <c r="H351" s="195">
        <v>1</v>
      </c>
      <c r="I351" s="196"/>
      <c r="J351" s="197">
        <f>ROUND(I351*H351,2)</f>
        <v>0</v>
      </c>
      <c r="K351" s="198"/>
      <c r="L351" s="42"/>
      <c r="M351" s="199" t="s">
        <v>19</v>
      </c>
      <c r="N351" s="200" t="s">
        <v>42</v>
      </c>
      <c r="O351" s="82"/>
      <c r="P351" s="201">
        <f>O351*H351</f>
        <v>0</v>
      </c>
      <c r="Q351" s="201">
        <v>0</v>
      </c>
      <c r="R351" s="201">
        <f>Q351*H351</f>
        <v>0</v>
      </c>
      <c r="S351" s="201">
        <v>0</v>
      </c>
      <c r="T351" s="202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03" t="s">
        <v>122</v>
      </c>
      <c r="AT351" s="203" t="s">
        <v>114</v>
      </c>
      <c r="AU351" s="203" t="s">
        <v>78</v>
      </c>
      <c r="AY351" s="15" t="s">
        <v>113</v>
      </c>
      <c r="BE351" s="204">
        <f>IF(N351="základní",J351,0)</f>
        <v>0</v>
      </c>
      <c r="BF351" s="204">
        <f>IF(N351="snížená",J351,0)</f>
        <v>0</v>
      </c>
      <c r="BG351" s="204">
        <f>IF(N351="zákl. přenesená",J351,0)</f>
        <v>0</v>
      </c>
      <c r="BH351" s="204">
        <f>IF(N351="sníž. přenesená",J351,0)</f>
        <v>0</v>
      </c>
      <c r="BI351" s="204">
        <f>IF(N351="nulová",J351,0)</f>
        <v>0</v>
      </c>
      <c r="BJ351" s="15" t="s">
        <v>78</v>
      </c>
      <c r="BK351" s="204">
        <f>ROUND(I351*H351,2)</f>
        <v>0</v>
      </c>
      <c r="BL351" s="15" t="s">
        <v>122</v>
      </c>
      <c r="BM351" s="203" t="s">
        <v>568</v>
      </c>
    </row>
    <row r="352" s="2" customFormat="1">
      <c r="A352" s="36"/>
      <c r="B352" s="37"/>
      <c r="C352" s="38"/>
      <c r="D352" s="205" t="s">
        <v>119</v>
      </c>
      <c r="E352" s="38"/>
      <c r="F352" s="206" t="s">
        <v>567</v>
      </c>
      <c r="G352" s="38"/>
      <c r="H352" s="38"/>
      <c r="I352" s="207"/>
      <c r="J352" s="38"/>
      <c r="K352" s="38"/>
      <c r="L352" s="42"/>
      <c r="M352" s="208"/>
      <c r="N352" s="209"/>
      <c r="O352" s="82"/>
      <c r="P352" s="82"/>
      <c r="Q352" s="82"/>
      <c r="R352" s="82"/>
      <c r="S352" s="82"/>
      <c r="T352" s="83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5" t="s">
        <v>119</v>
      </c>
      <c r="AU352" s="15" t="s">
        <v>78</v>
      </c>
    </row>
    <row r="353" s="2" customFormat="1" ht="16.5" customHeight="1">
      <c r="A353" s="36"/>
      <c r="B353" s="37"/>
      <c r="C353" s="191" t="s">
        <v>343</v>
      </c>
      <c r="D353" s="191" t="s">
        <v>114</v>
      </c>
      <c r="E353" s="192" t="s">
        <v>569</v>
      </c>
      <c r="F353" s="193" t="s">
        <v>570</v>
      </c>
      <c r="G353" s="194" t="s">
        <v>366</v>
      </c>
      <c r="H353" s="195">
        <v>1</v>
      </c>
      <c r="I353" s="196"/>
      <c r="J353" s="197">
        <f>ROUND(I353*H353,2)</f>
        <v>0</v>
      </c>
      <c r="K353" s="198"/>
      <c r="L353" s="42"/>
      <c r="M353" s="199" t="s">
        <v>19</v>
      </c>
      <c r="N353" s="200" t="s">
        <v>42</v>
      </c>
      <c r="O353" s="82"/>
      <c r="P353" s="201">
        <f>O353*H353</f>
        <v>0</v>
      </c>
      <c r="Q353" s="201">
        <v>0</v>
      </c>
      <c r="R353" s="201">
        <f>Q353*H353</f>
        <v>0</v>
      </c>
      <c r="S353" s="201">
        <v>0</v>
      </c>
      <c r="T353" s="202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03" t="s">
        <v>122</v>
      </c>
      <c r="AT353" s="203" t="s">
        <v>114</v>
      </c>
      <c r="AU353" s="203" t="s">
        <v>78</v>
      </c>
      <c r="AY353" s="15" t="s">
        <v>113</v>
      </c>
      <c r="BE353" s="204">
        <f>IF(N353="základní",J353,0)</f>
        <v>0</v>
      </c>
      <c r="BF353" s="204">
        <f>IF(N353="snížená",J353,0)</f>
        <v>0</v>
      </c>
      <c r="BG353" s="204">
        <f>IF(N353="zákl. přenesená",J353,0)</f>
        <v>0</v>
      </c>
      <c r="BH353" s="204">
        <f>IF(N353="sníž. přenesená",J353,0)</f>
        <v>0</v>
      </c>
      <c r="BI353" s="204">
        <f>IF(N353="nulová",J353,0)</f>
        <v>0</v>
      </c>
      <c r="BJ353" s="15" t="s">
        <v>78</v>
      </c>
      <c r="BK353" s="204">
        <f>ROUND(I353*H353,2)</f>
        <v>0</v>
      </c>
      <c r="BL353" s="15" t="s">
        <v>122</v>
      </c>
      <c r="BM353" s="203" t="s">
        <v>571</v>
      </c>
    </row>
    <row r="354" s="2" customFormat="1">
      <c r="A354" s="36"/>
      <c r="B354" s="37"/>
      <c r="C354" s="38"/>
      <c r="D354" s="205" t="s">
        <v>119</v>
      </c>
      <c r="E354" s="38"/>
      <c r="F354" s="206" t="s">
        <v>570</v>
      </c>
      <c r="G354" s="38"/>
      <c r="H354" s="38"/>
      <c r="I354" s="207"/>
      <c r="J354" s="38"/>
      <c r="K354" s="38"/>
      <c r="L354" s="42"/>
      <c r="M354" s="208"/>
      <c r="N354" s="209"/>
      <c r="O354" s="82"/>
      <c r="P354" s="82"/>
      <c r="Q354" s="82"/>
      <c r="R354" s="82"/>
      <c r="S354" s="82"/>
      <c r="T354" s="83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5" t="s">
        <v>119</v>
      </c>
      <c r="AU354" s="15" t="s">
        <v>78</v>
      </c>
    </row>
    <row r="355" s="2" customFormat="1" ht="16.5" customHeight="1">
      <c r="A355" s="36"/>
      <c r="B355" s="37"/>
      <c r="C355" s="191" t="s">
        <v>572</v>
      </c>
      <c r="D355" s="191" t="s">
        <v>114</v>
      </c>
      <c r="E355" s="192" t="s">
        <v>573</v>
      </c>
      <c r="F355" s="193" t="s">
        <v>574</v>
      </c>
      <c r="G355" s="194" t="s">
        <v>366</v>
      </c>
      <c r="H355" s="195">
        <v>1</v>
      </c>
      <c r="I355" s="196"/>
      <c r="J355" s="197">
        <f>ROUND(I355*H355,2)</f>
        <v>0</v>
      </c>
      <c r="K355" s="198"/>
      <c r="L355" s="42"/>
      <c r="M355" s="199" t="s">
        <v>19</v>
      </c>
      <c r="N355" s="200" t="s">
        <v>42</v>
      </c>
      <c r="O355" s="82"/>
      <c r="P355" s="201">
        <f>O355*H355</f>
        <v>0</v>
      </c>
      <c r="Q355" s="201">
        <v>0</v>
      </c>
      <c r="R355" s="201">
        <f>Q355*H355</f>
        <v>0</v>
      </c>
      <c r="S355" s="201">
        <v>0</v>
      </c>
      <c r="T355" s="202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203" t="s">
        <v>122</v>
      </c>
      <c r="AT355" s="203" t="s">
        <v>114</v>
      </c>
      <c r="AU355" s="203" t="s">
        <v>78</v>
      </c>
      <c r="AY355" s="15" t="s">
        <v>113</v>
      </c>
      <c r="BE355" s="204">
        <f>IF(N355="základní",J355,0)</f>
        <v>0</v>
      </c>
      <c r="BF355" s="204">
        <f>IF(N355="snížená",J355,0)</f>
        <v>0</v>
      </c>
      <c r="BG355" s="204">
        <f>IF(N355="zákl. přenesená",J355,0)</f>
        <v>0</v>
      </c>
      <c r="BH355" s="204">
        <f>IF(N355="sníž. přenesená",J355,0)</f>
        <v>0</v>
      </c>
      <c r="BI355" s="204">
        <f>IF(N355="nulová",J355,0)</f>
        <v>0</v>
      </c>
      <c r="BJ355" s="15" t="s">
        <v>78</v>
      </c>
      <c r="BK355" s="204">
        <f>ROUND(I355*H355,2)</f>
        <v>0</v>
      </c>
      <c r="BL355" s="15" t="s">
        <v>122</v>
      </c>
      <c r="BM355" s="203" t="s">
        <v>575</v>
      </c>
    </row>
    <row r="356" s="2" customFormat="1">
      <c r="A356" s="36"/>
      <c r="B356" s="37"/>
      <c r="C356" s="38"/>
      <c r="D356" s="205" t="s">
        <v>119</v>
      </c>
      <c r="E356" s="38"/>
      <c r="F356" s="206" t="s">
        <v>574</v>
      </c>
      <c r="G356" s="38"/>
      <c r="H356" s="38"/>
      <c r="I356" s="207"/>
      <c r="J356" s="38"/>
      <c r="K356" s="38"/>
      <c r="L356" s="42"/>
      <c r="M356" s="208"/>
      <c r="N356" s="209"/>
      <c r="O356" s="82"/>
      <c r="P356" s="82"/>
      <c r="Q356" s="82"/>
      <c r="R356" s="82"/>
      <c r="S356" s="82"/>
      <c r="T356" s="83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5" t="s">
        <v>119</v>
      </c>
      <c r="AU356" s="15" t="s">
        <v>78</v>
      </c>
    </row>
    <row r="357" s="2" customFormat="1" ht="16.5" customHeight="1">
      <c r="A357" s="36"/>
      <c r="B357" s="37"/>
      <c r="C357" s="191" t="s">
        <v>345</v>
      </c>
      <c r="D357" s="191" t="s">
        <v>114</v>
      </c>
      <c r="E357" s="192" t="s">
        <v>576</v>
      </c>
      <c r="F357" s="193" t="s">
        <v>577</v>
      </c>
      <c r="G357" s="194" t="s">
        <v>366</v>
      </c>
      <c r="H357" s="195">
        <v>1</v>
      </c>
      <c r="I357" s="196"/>
      <c r="J357" s="197">
        <f>ROUND(I357*H357,2)</f>
        <v>0</v>
      </c>
      <c r="K357" s="198"/>
      <c r="L357" s="42"/>
      <c r="M357" s="199" t="s">
        <v>19</v>
      </c>
      <c r="N357" s="200" t="s">
        <v>42</v>
      </c>
      <c r="O357" s="82"/>
      <c r="P357" s="201">
        <f>O357*H357</f>
        <v>0</v>
      </c>
      <c r="Q357" s="201">
        <v>0</v>
      </c>
      <c r="R357" s="201">
        <f>Q357*H357</f>
        <v>0</v>
      </c>
      <c r="S357" s="201">
        <v>0</v>
      </c>
      <c r="T357" s="202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03" t="s">
        <v>122</v>
      </c>
      <c r="AT357" s="203" t="s">
        <v>114</v>
      </c>
      <c r="AU357" s="203" t="s">
        <v>78</v>
      </c>
      <c r="AY357" s="15" t="s">
        <v>113</v>
      </c>
      <c r="BE357" s="204">
        <f>IF(N357="základní",J357,0)</f>
        <v>0</v>
      </c>
      <c r="BF357" s="204">
        <f>IF(N357="snížená",J357,0)</f>
        <v>0</v>
      </c>
      <c r="BG357" s="204">
        <f>IF(N357="zákl. přenesená",J357,0)</f>
        <v>0</v>
      </c>
      <c r="BH357" s="204">
        <f>IF(N357="sníž. přenesená",J357,0)</f>
        <v>0</v>
      </c>
      <c r="BI357" s="204">
        <f>IF(N357="nulová",J357,0)</f>
        <v>0</v>
      </c>
      <c r="BJ357" s="15" t="s">
        <v>78</v>
      </c>
      <c r="BK357" s="204">
        <f>ROUND(I357*H357,2)</f>
        <v>0</v>
      </c>
      <c r="BL357" s="15" t="s">
        <v>122</v>
      </c>
      <c r="BM357" s="203" t="s">
        <v>578</v>
      </c>
    </row>
    <row r="358" s="2" customFormat="1">
      <c r="A358" s="36"/>
      <c r="B358" s="37"/>
      <c r="C358" s="38"/>
      <c r="D358" s="205" t="s">
        <v>119</v>
      </c>
      <c r="E358" s="38"/>
      <c r="F358" s="206" t="s">
        <v>577</v>
      </c>
      <c r="G358" s="38"/>
      <c r="H358" s="38"/>
      <c r="I358" s="207"/>
      <c r="J358" s="38"/>
      <c r="K358" s="38"/>
      <c r="L358" s="42"/>
      <c r="M358" s="208"/>
      <c r="N358" s="209"/>
      <c r="O358" s="82"/>
      <c r="P358" s="82"/>
      <c r="Q358" s="82"/>
      <c r="R358" s="82"/>
      <c r="S358" s="82"/>
      <c r="T358" s="83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5" t="s">
        <v>119</v>
      </c>
      <c r="AU358" s="15" t="s">
        <v>78</v>
      </c>
    </row>
    <row r="359" s="2" customFormat="1" ht="16.5" customHeight="1">
      <c r="A359" s="36"/>
      <c r="B359" s="37"/>
      <c r="C359" s="191" t="s">
        <v>579</v>
      </c>
      <c r="D359" s="191" t="s">
        <v>114</v>
      </c>
      <c r="E359" s="192" t="s">
        <v>580</v>
      </c>
      <c r="F359" s="193" t="s">
        <v>581</v>
      </c>
      <c r="G359" s="194" t="s">
        <v>366</v>
      </c>
      <c r="H359" s="195">
        <v>1</v>
      </c>
      <c r="I359" s="196"/>
      <c r="J359" s="197">
        <f>ROUND(I359*H359,2)</f>
        <v>0</v>
      </c>
      <c r="K359" s="198"/>
      <c r="L359" s="42"/>
      <c r="M359" s="199" t="s">
        <v>19</v>
      </c>
      <c r="N359" s="200" t="s">
        <v>42</v>
      </c>
      <c r="O359" s="82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03" t="s">
        <v>122</v>
      </c>
      <c r="AT359" s="203" t="s">
        <v>114</v>
      </c>
      <c r="AU359" s="203" t="s">
        <v>78</v>
      </c>
      <c r="AY359" s="15" t="s">
        <v>113</v>
      </c>
      <c r="BE359" s="204">
        <f>IF(N359="základní",J359,0)</f>
        <v>0</v>
      </c>
      <c r="BF359" s="204">
        <f>IF(N359="snížená",J359,0)</f>
        <v>0</v>
      </c>
      <c r="BG359" s="204">
        <f>IF(N359="zákl. přenesená",J359,0)</f>
        <v>0</v>
      </c>
      <c r="BH359" s="204">
        <f>IF(N359="sníž. přenesená",J359,0)</f>
        <v>0</v>
      </c>
      <c r="BI359" s="204">
        <f>IF(N359="nulová",J359,0)</f>
        <v>0</v>
      </c>
      <c r="BJ359" s="15" t="s">
        <v>78</v>
      </c>
      <c r="BK359" s="204">
        <f>ROUND(I359*H359,2)</f>
        <v>0</v>
      </c>
      <c r="BL359" s="15" t="s">
        <v>122</v>
      </c>
      <c r="BM359" s="203" t="s">
        <v>582</v>
      </c>
    </row>
    <row r="360" s="2" customFormat="1">
      <c r="A360" s="36"/>
      <c r="B360" s="37"/>
      <c r="C360" s="38"/>
      <c r="D360" s="205" t="s">
        <v>119</v>
      </c>
      <c r="E360" s="38"/>
      <c r="F360" s="206" t="s">
        <v>581</v>
      </c>
      <c r="G360" s="38"/>
      <c r="H360" s="38"/>
      <c r="I360" s="207"/>
      <c r="J360" s="38"/>
      <c r="K360" s="38"/>
      <c r="L360" s="42"/>
      <c r="M360" s="208"/>
      <c r="N360" s="209"/>
      <c r="O360" s="82"/>
      <c r="P360" s="82"/>
      <c r="Q360" s="82"/>
      <c r="R360" s="82"/>
      <c r="S360" s="82"/>
      <c r="T360" s="83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5" t="s">
        <v>119</v>
      </c>
      <c r="AU360" s="15" t="s">
        <v>78</v>
      </c>
    </row>
    <row r="361" s="2" customFormat="1" ht="16.5" customHeight="1">
      <c r="A361" s="36"/>
      <c r="B361" s="37"/>
      <c r="C361" s="191" t="s">
        <v>348</v>
      </c>
      <c r="D361" s="191" t="s">
        <v>114</v>
      </c>
      <c r="E361" s="192" t="s">
        <v>583</v>
      </c>
      <c r="F361" s="193" t="s">
        <v>584</v>
      </c>
      <c r="G361" s="194" t="s">
        <v>366</v>
      </c>
      <c r="H361" s="195">
        <v>2</v>
      </c>
      <c r="I361" s="196"/>
      <c r="J361" s="197">
        <f>ROUND(I361*H361,2)</f>
        <v>0</v>
      </c>
      <c r="K361" s="198"/>
      <c r="L361" s="42"/>
      <c r="M361" s="199" t="s">
        <v>19</v>
      </c>
      <c r="N361" s="200" t="s">
        <v>42</v>
      </c>
      <c r="O361" s="82"/>
      <c r="P361" s="201">
        <f>O361*H361</f>
        <v>0</v>
      </c>
      <c r="Q361" s="201">
        <v>0</v>
      </c>
      <c r="R361" s="201">
        <f>Q361*H361</f>
        <v>0</v>
      </c>
      <c r="S361" s="201">
        <v>0</v>
      </c>
      <c r="T361" s="202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03" t="s">
        <v>122</v>
      </c>
      <c r="AT361" s="203" t="s">
        <v>114</v>
      </c>
      <c r="AU361" s="203" t="s">
        <v>78</v>
      </c>
      <c r="AY361" s="15" t="s">
        <v>113</v>
      </c>
      <c r="BE361" s="204">
        <f>IF(N361="základní",J361,0)</f>
        <v>0</v>
      </c>
      <c r="BF361" s="204">
        <f>IF(N361="snížená",J361,0)</f>
        <v>0</v>
      </c>
      <c r="BG361" s="204">
        <f>IF(N361="zákl. přenesená",J361,0)</f>
        <v>0</v>
      </c>
      <c r="BH361" s="204">
        <f>IF(N361="sníž. přenesená",J361,0)</f>
        <v>0</v>
      </c>
      <c r="BI361" s="204">
        <f>IF(N361="nulová",J361,0)</f>
        <v>0</v>
      </c>
      <c r="BJ361" s="15" t="s">
        <v>78</v>
      </c>
      <c r="BK361" s="204">
        <f>ROUND(I361*H361,2)</f>
        <v>0</v>
      </c>
      <c r="BL361" s="15" t="s">
        <v>122</v>
      </c>
      <c r="BM361" s="203" t="s">
        <v>585</v>
      </c>
    </row>
    <row r="362" s="2" customFormat="1">
      <c r="A362" s="36"/>
      <c r="B362" s="37"/>
      <c r="C362" s="38"/>
      <c r="D362" s="205" t="s">
        <v>119</v>
      </c>
      <c r="E362" s="38"/>
      <c r="F362" s="206" t="s">
        <v>584</v>
      </c>
      <c r="G362" s="38"/>
      <c r="H362" s="38"/>
      <c r="I362" s="207"/>
      <c r="J362" s="38"/>
      <c r="K362" s="38"/>
      <c r="L362" s="42"/>
      <c r="M362" s="208"/>
      <c r="N362" s="209"/>
      <c r="O362" s="82"/>
      <c r="P362" s="82"/>
      <c r="Q362" s="82"/>
      <c r="R362" s="82"/>
      <c r="S362" s="82"/>
      <c r="T362" s="83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5" t="s">
        <v>119</v>
      </c>
      <c r="AU362" s="15" t="s">
        <v>78</v>
      </c>
    </row>
    <row r="363" s="2" customFormat="1" ht="16.5" customHeight="1">
      <c r="A363" s="36"/>
      <c r="B363" s="37"/>
      <c r="C363" s="191" t="s">
        <v>586</v>
      </c>
      <c r="D363" s="191" t="s">
        <v>114</v>
      </c>
      <c r="E363" s="192" t="s">
        <v>587</v>
      </c>
      <c r="F363" s="193" t="s">
        <v>588</v>
      </c>
      <c r="G363" s="194" t="s">
        <v>366</v>
      </c>
      <c r="H363" s="195">
        <v>1</v>
      </c>
      <c r="I363" s="196"/>
      <c r="J363" s="197">
        <f>ROUND(I363*H363,2)</f>
        <v>0</v>
      </c>
      <c r="K363" s="198"/>
      <c r="L363" s="42"/>
      <c r="M363" s="199" t="s">
        <v>19</v>
      </c>
      <c r="N363" s="200" t="s">
        <v>42</v>
      </c>
      <c r="O363" s="82"/>
      <c r="P363" s="201">
        <f>O363*H363</f>
        <v>0</v>
      </c>
      <c r="Q363" s="201">
        <v>0</v>
      </c>
      <c r="R363" s="201">
        <f>Q363*H363</f>
        <v>0</v>
      </c>
      <c r="S363" s="201">
        <v>0</v>
      </c>
      <c r="T363" s="202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03" t="s">
        <v>122</v>
      </c>
      <c r="AT363" s="203" t="s">
        <v>114</v>
      </c>
      <c r="AU363" s="203" t="s">
        <v>78</v>
      </c>
      <c r="AY363" s="15" t="s">
        <v>113</v>
      </c>
      <c r="BE363" s="204">
        <f>IF(N363="základní",J363,0)</f>
        <v>0</v>
      </c>
      <c r="BF363" s="204">
        <f>IF(N363="snížená",J363,0)</f>
        <v>0</v>
      </c>
      <c r="BG363" s="204">
        <f>IF(N363="zákl. přenesená",J363,0)</f>
        <v>0</v>
      </c>
      <c r="BH363" s="204">
        <f>IF(N363="sníž. přenesená",J363,0)</f>
        <v>0</v>
      </c>
      <c r="BI363" s="204">
        <f>IF(N363="nulová",J363,0)</f>
        <v>0</v>
      </c>
      <c r="BJ363" s="15" t="s">
        <v>78</v>
      </c>
      <c r="BK363" s="204">
        <f>ROUND(I363*H363,2)</f>
        <v>0</v>
      </c>
      <c r="BL363" s="15" t="s">
        <v>122</v>
      </c>
      <c r="BM363" s="203" t="s">
        <v>589</v>
      </c>
    </row>
    <row r="364" s="2" customFormat="1">
      <c r="A364" s="36"/>
      <c r="B364" s="37"/>
      <c r="C364" s="38"/>
      <c r="D364" s="205" t="s">
        <v>119</v>
      </c>
      <c r="E364" s="38"/>
      <c r="F364" s="206" t="s">
        <v>588</v>
      </c>
      <c r="G364" s="38"/>
      <c r="H364" s="38"/>
      <c r="I364" s="207"/>
      <c r="J364" s="38"/>
      <c r="K364" s="38"/>
      <c r="L364" s="42"/>
      <c r="M364" s="208"/>
      <c r="N364" s="209"/>
      <c r="O364" s="82"/>
      <c r="P364" s="82"/>
      <c r="Q364" s="82"/>
      <c r="R364" s="82"/>
      <c r="S364" s="82"/>
      <c r="T364" s="83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5" t="s">
        <v>119</v>
      </c>
      <c r="AU364" s="15" t="s">
        <v>78</v>
      </c>
    </row>
    <row r="365" s="2" customFormat="1" ht="16.5" customHeight="1">
      <c r="A365" s="36"/>
      <c r="B365" s="37"/>
      <c r="C365" s="191" t="s">
        <v>352</v>
      </c>
      <c r="D365" s="191" t="s">
        <v>114</v>
      </c>
      <c r="E365" s="192" t="s">
        <v>590</v>
      </c>
      <c r="F365" s="193" t="s">
        <v>591</v>
      </c>
      <c r="G365" s="194" t="s">
        <v>366</v>
      </c>
      <c r="H365" s="195">
        <v>1</v>
      </c>
      <c r="I365" s="196"/>
      <c r="J365" s="197">
        <f>ROUND(I365*H365,2)</f>
        <v>0</v>
      </c>
      <c r="K365" s="198"/>
      <c r="L365" s="42"/>
      <c r="M365" s="199" t="s">
        <v>19</v>
      </c>
      <c r="N365" s="200" t="s">
        <v>42</v>
      </c>
      <c r="O365" s="82"/>
      <c r="P365" s="201">
        <f>O365*H365</f>
        <v>0</v>
      </c>
      <c r="Q365" s="201">
        <v>0</v>
      </c>
      <c r="R365" s="201">
        <f>Q365*H365</f>
        <v>0</v>
      </c>
      <c r="S365" s="201">
        <v>0</v>
      </c>
      <c r="T365" s="202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03" t="s">
        <v>122</v>
      </c>
      <c r="AT365" s="203" t="s">
        <v>114</v>
      </c>
      <c r="AU365" s="203" t="s">
        <v>78</v>
      </c>
      <c r="AY365" s="15" t="s">
        <v>113</v>
      </c>
      <c r="BE365" s="204">
        <f>IF(N365="základní",J365,0)</f>
        <v>0</v>
      </c>
      <c r="BF365" s="204">
        <f>IF(N365="snížená",J365,0)</f>
        <v>0</v>
      </c>
      <c r="BG365" s="204">
        <f>IF(N365="zákl. přenesená",J365,0)</f>
        <v>0</v>
      </c>
      <c r="BH365" s="204">
        <f>IF(N365="sníž. přenesená",J365,0)</f>
        <v>0</v>
      </c>
      <c r="BI365" s="204">
        <f>IF(N365="nulová",J365,0)</f>
        <v>0</v>
      </c>
      <c r="BJ365" s="15" t="s">
        <v>78</v>
      </c>
      <c r="BK365" s="204">
        <f>ROUND(I365*H365,2)</f>
        <v>0</v>
      </c>
      <c r="BL365" s="15" t="s">
        <v>122</v>
      </c>
      <c r="BM365" s="203" t="s">
        <v>592</v>
      </c>
    </row>
    <row r="366" s="2" customFormat="1">
      <c r="A366" s="36"/>
      <c r="B366" s="37"/>
      <c r="C366" s="38"/>
      <c r="D366" s="205" t="s">
        <v>119</v>
      </c>
      <c r="E366" s="38"/>
      <c r="F366" s="206" t="s">
        <v>591</v>
      </c>
      <c r="G366" s="38"/>
      <c r="H366" s="38"/>
      <c r="I366" s="207"/>
      <c r="J366" s="38"/>
      <c r="K366" s="38"/>
      <c r="L366" s="42"/>
      <c r="M366" s="208"/>
      <c r="N366" s="209"/>
      <c r="O366" s="82"/>
      <c r="P366" s="82"/>
      <c r="Q366" s="82"/>
      <c r="R366" s="82"/>
      <c r="S366" s="82"/>
      <c r="T366" s="83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5" t="s">
        <v>119</v>
      </c>
      <c r="AU366" s="15" t="s">
        <v>78</v>
      </c>
    </row>
    <row r="367" s="2" customFormat="1" ht="16.5" customHeight="1">
      <c r="A367" s="36"/>
      <c r="B367" s="37"/>
      <c r="C367" s="191" t="s">
        <v>593</v>
      </c>
      <c r="D367" s="191" t="s">
        <v>114</v>
      </c>
      <c r="E367" s="192" t="s">
        <v>594</v>
      </c>
      <c r="F367" s="193" t="s">
        <v>595</v>
      </c>
      <c r="G367" s="194" t="s">
        <v>366</v>
      </c>
      <c r="H367" s="195">
        <v>1</v>
      </c>
      <c r="I367" s="196"/>
      <c r="J367" s="197">
        <f>ROUND(I367*H367,2)</f>
        <v>0</v>
      </c>
      <c r="K367" s="198"/>
      <c r="L367" s="42"/>
      <c r="M367" s="199" t="s">
        <v>19</v>
      </c>
      <c r="N367" s="200" t="s">
        <v>42</v>
      </c>
      <c r="O367" s="82"/>
      <c r="P367" s="201">
        <f>O367*H367</f>
        <v>0</v>
      </c>
      <c r="Q367" s="201">
        <v>0</v>
      </c>
      <c r="R367" s="201">
        <f>Q367*H367</f>
        <v>0</v>
      </c>
      <c r="S367" s="201">
        <v>0</v>
      </c>
      <c r="T367" s="202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03" t="s">
        <v>122</v>
      </c>
      <c r="AT367" s="203" t="s">
        <v>114</v>
      </c>
      <c r="AU367" s="203" t="s">
        <v>78</v>
      </c>
      <c r="AY367" s="15" t="s">
        <v>113</v>
      </c>
      <c r="BE367" s="204">
        <f>IF(N367="základní",J367,0)</f>
        <v>0</v>
      </c>
      <c r="BF367" s="204">
        <f>IF(N367="snížená",J367,0)</f>
        <v>0</v>
      </c>
      <c r="BG367" s="204">
        <f>IF(N367="zákl. přenesená",J367,0)</f>
        <v>0</v>
      </c>
      <c r="BH367" s="204">
        <f>IF(N367="sníž. přenesená",J367,0)</f>
        <v>0</v>
      </c>
      <c r="BI367" s="204">
        <f>IF(N367="nulová",J367,0)</f>
        <v>0</v>
      </c>
      <c r="BJ367" s="15" t="s">
        <v>78</v>
      </c>
      <c r="BK367" s="204">
        <f>ROUND(I367*H367,2)</f>
        <v>0</v>
      </c>
      <c r="BL367" s="15" t="s">
        <v>122</v>
      </c>
      <c r="BM367" s="203" t="s">
        <v>596</v>
      </c>
    </row>
    <row r="368" s="2" customFormat="1">
      <c r="A368" s="36"/>
      <c r="B368" s="37"/>
      <c r="C368" s="38"/>
      <c r="D368" s="205" t="s">
        <v>119</v>
      </c>
      <c r="E368" s="38"/>
      <c r="F368" s="206" t="s">
        <v>595</v>
      </c>
      <c r="G368" s="38"/>
      <c r="H368" s="38"/>
      <c r="I368" s="207"/>
      <c r="J368" s="38"/>
      <c r="K368" s="38"/>
      <c r="L368" s="42"/>
      <c r="M368" s="208"/>
      <c r="N368" s="209"/>
      <c r="O368" s="82"/>
      <c r="P368" s="82"/>
      <c r="Q368" s="82"/>
      <c r="R368" s="82"/>
      <c r="S368" s="82"/>
      <c r="T368" s="83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5" t="s">
        <v>119</v>
      </c>
      <c r="AU368" s="15" t="s">
        <v>78</v>
      </c>
    </row>
    <row r="369" s="2" customFormat="1" ht="16.5" customHeight="1">
      <c r="A369" s="36"/>
      <c r="B369" s="37"/>
      <c r="C369" s="191" t="s">
        <v>355</v>
      </c>
      <c r="D369" s="191" t="s">
        <v>114</v>
      </c>
      <c r="E369" s="192" t="s">
        <v>597</v>
      </c>
      <c r="F369" s="193" t="s">
        <v>598</v>
      </c>
      <c r="G369" s="194" t="s">
        <v>366</v>
      </c>
      <c r="H369" s="195">
        <v>1</v>
      </c>
      <c r="I369" s="196"/>
      <c r="J369" s="197">
        <f>ROUND(I369*H369,2)</f>
        <v>0</v>
      </c>
      <c r="K369" s="198"/>
      <c r="L369" s="42"/>
      <c r="M369" s="199" t="s">
        <v>19</v>
      </c>
      <c r="N369" s="200" t="s">
        <v>42</v>
      </c>
      <c r="O369" s="82"/>
      <c r="P369" s="201">
        <f>O369*H369</f>
        <v>0</v>
      </c>
      <c r="Q369" s="201">
        <v>0</v>
      </c>
      <c r="R369" s="201">
        <f>Q369*H369</f>
        <v>0</v>
      </c>
      <c r="S369" s="201">
        <v>0</v>
      </c>
      <c r="T369" s="202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03" t="s">
        <v>122</v>
      </c>
      <c r="AT369" s="203" t="s">
        <v>114</v>
      </c>
      <c r="AU369" s="203" t="s">
        <v>78</v>
      </c>
      <c r="AY369" s="15" t="s">
        <v>113</v>
      </c>
      <c r="BE369" s="204">
        <f>IF(N369="základní",J369,0)</f>
        <v>0</v>
      </c>
      <c r="BF369" s="204">
        <f>IF(N369="snížená",J369,0)</f>
        <v>0</v>
      </c>
      <c r="BG369" s="204">
        <f>IF(N369="zákl. přenesená",J369,0)</f>
        <v>0</v>
      </c>
      <c r="BH369" s="204">
        <f>IF(N369="sníž. přenesená",J369,0)</f>
        <v>0</v>
      </c>
      <c r="BI369" s="204">
        <f>IF(N369="nulová",J369,0)</f>
        <v>0</v>
      </c>
      <c r="BJ369" s="15" t="s">
        <v>78</v>
      </c>
      <c r="BK369" s="204">
        <f>ROUND(I369*H369,2)</f>
        <v>0</v>
      </c>
      <c r="BL369" s="15" t="s">
        <v>122</v>
      </c>
      <c r="BM369" s="203" t="s">
        <v>599</v>
      </c>
    </row>
    <row r="370" s="2" customFormat="1">
      <c r="A370" s="36"/>
      <c r="B370" s="37"/>
      <c r="C370" s="38"/>
      <c r="D370" s="205" t="s">
        <v>119</v>
      </c>
      <c r="E370" s="38"/>
      <c r="F370" s="206" t="s">
        <v>598</v>
      </c>
      <c r="G370" s="38"/>
      <c r="H370" s="38"/>
      <c r="I370" s="207"/>
      <c r="J370" s="38"/>
      <c r="K370" s="38"/>
      <c r="L370" s="42"/>
      <c r="M370" s="208"/>
      <c r="N370" s="209"/>
      <c r="O370" s="82"/>
      <c r="P370" s="82"/>
      <c r="Q370" s="82"/>
      <c r="R370" s="82"/>
      <c r="S370" s="82"/>
      <c r="T370" s="83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5" t="s">
        <v>119</v>
      </c>
      <c r="AU370" s="15" t="s">
        <v>78</v>
      </c>
    </row>
    <row r="371" s="2" customFormat="1" ht="16.5" customHeight="1">
      <c r="A371" s="36"/>
      <c r="B371" s="37"/>
      <c r="C371" s="191" t="s">
        <v>600</v>
      </c>
      <c r="D371" s="191" t="s">
        <v>114</v>
      </c>
      <c r="E371" s="192" t="s">
        <v>601</v>
      </c>
      <c r="F371" s="193" t="s">
        <v>602</v>
      </c>
      <c r="G371" s="194" t="s">
        <v>366</v>
      </c>
      <c r="H371" s="195">
        <v>1</v>
      </c>
      <c r="I371" s="196"/>
      <c r="J371" s="197">
        <f>ROUND(I371*H371,2)</f>
        <v>0</v>
      </c>
      <c r="K371" s="198"/>
      <c r="L371" s="42"/>
      <c r="M371" s="199" t="s">
        <v>19</v>
      </c>
      <c r="N371" s="200" t="s">
        <v>42</v>
      </c>
      <c r="O371" s="82"/>
      <c r="P371" s="201">
        <f>O371*H371</f>
        <v>0</v>
      </c>
      <c r="Q371" s="201">
        <v>0</v>
      </c>
      <c r="R371" s="201">
        <f>Q371*H371</f>
        <v>0</v>
      </c>
      <c r="S371" s="201">
        <v>0</v>
      </c>
      <c r="T371" s="202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203" t="s">
        <v>122</v>
      </c>
      <c r="AT371" s="203" t="s">
        <v>114</v>
      </c>
      <c r="AU371" s="203" t="s">
        <v>78</v>
      </c>
      <c r="AY371" s="15" t="s">
        <v>113</v>
      </c>
      <c r="BE371" s="204">
        <f>IF(N371="základní",J371,0)</f>
        <v>0</v>
      </c>
      <c r="BF371" s="204">
        <f>IF(N371="snížená",J371,0)</f>
        <v>0</v>
      </c>
      <c r="BG371" s="204">
        <f>IF(N371="zákl. přenesená",J371,0)</f>
        <v>0</v>
      </c>
      <c r="BH371" s="204">
        <f>IF(N371="sníž. přenesená",J371,0)</f>
        <v>0</v>
      </c>
      <c r="BI371" s="204">
        <f>IF(N371="nulová",J371,0)</f>
        <v>0</v>
      </c>
      <c r="BJ371" s="15" t="s">
        <v>78</v>
      </c>
      <c r="BK371" s="204">
        <f>ROUND(I371*H371,2)</f>
        <v>0</v>
      </c>
      <c r="BL371" s="15" t="s">
        <v>122</v>
      </c>
      <c r="BM371" s="203" t="s">
        <v>603</v>
      </c>
    </row>
    <row r="372" s="2" customFormat="1">
      <c r="A372" s="36"/>
      <c r="B372" s="37"/>
      <c r="C372" s="38"/>
      <c r="D372" s="205" t="s">
        <v>119</v>
      </c>
      <c r="E372" s="38"/>
      <c r="F372" s="206" t="s">
        <v>602</v>
      </c>
      <c r="G372" s="38"/>
      <c r="H372" s="38"/>
      <c r="I372" s="207"/>
      <c r="J372" s="38"/>
      <c r="K372" s="38"/>
      <c r="L372" s="42"/>
      <c r="M372" s="208"/>
      <c r="N372" s="209"/>
      <c r="O372" s="82"/>
      <c r="P372" s="82"/>
      <c r="Q372" s="82"/>
      <c r="R372" s="82"/>
      <c r="S372" s="82"/>
      <c r="T372" s="83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5" t="s">
        <v>119</v>
      </c>
      <c r="AU372" s="15" t="s">
        <v>78</v>
      </c>
    </row>
    <row r="373" s="2" customFormat="1" ht="16.5" customHeight="1">
      <c r="A373" s="36"/>
      <c r="B373" s="37"/>
      <c r="C373" s="191" t="s">
        <v>359</v>
      </c>
      <c r="D373" s="191" t="s">
        <v>114</v>
      </c>
      <c r="E373" s="192" t="s">
        <v>604</v>
      </c>
      <c r="F373" s="193" t="s">
        <v>605</v>
      </c>
      <c r="G373" s="194" t="s">
        <v>366</v>
      </c>
      <c r="H373" s="195">
        <v>10</v>
      </c>
      <c r="I373" s="196"/>
      <c r="J373" s="197">
        <f>ROUND(I373*H373,2)</f>
        <v>0</v>
      </c>
      <c r="K373" s="198"/>
      <c r="L373" s="42"/>
      <c r="M373" s="199" t="s">
        <v>19</v>
      </c>
      <c r="N373" s="200" t="s">
        <v>42</v>
      </c>
      <c r="O373" s="82"/>
      <c r="P373" s="201">
        <f>O373*H373</f>
        <v>0</v>
      </c>
      <c r="Q373" s="201">
        <v>0</v>
      </c>
      <c r="R373" s="201">
        <f>Q373*H373</f>
        <v>0</v>
      </c>
      <c r="S373" s="201">
        <v>0</v>
      </c>
      <c r="T373" s="202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03" t="s">
        <v>122</v>
      </c>
      <c r="AT373" s="203" t="s">
        <v>114</v>
      </c>
      <c r="AU373" s="203" t="s">
        <v>78</v>
      </c>
      <c r="AY373" s="15" t="s">
        <v>113</v>
      </c>
      <c r="BE373" s="204">
        <f>IF(N373="základní",J373,0)</f>
        <v>0</v>
      </c>
      <c r="BF373" s="204">
        <f>IF(N373="snížená",J373,0)</f>
        <v>0</v>
      </c>
      <c r="BG373" s="204">
        <f>IF(N373="zákl. přenesená",J373,0)</f>
        <v>0</v>
      </c>
      <c r="BH373" s="204">
        <f>IF(N373="sníž. přenesená",J373,0)</f>
        <v>0</v>
      </c>
      <c r="BI373" s="204">
        <f>IF(N373="nulová",J373,0)</f>
        <v>0</v>
      </c>
      <c r="BJ373" s="15" t="s">
        <v>78</v>
      </c>
      <c r="BK373" s="204">
        <f>ROUND(I373*H373,2)</f>
        <v>0</v>
      </c>
      <c r="BL373" s="15" t="s">
        <v>122</v>
      </c>
      <c r="BM373" s="203" t="s">
        <v>606</v>
      </c>
    </row>
    <row r="374" s="2" customFormat="1">
      <c r="A374" s="36"/>
      <c r="B374" s="37"/>
      <c r="C374" s="38"/>
      <c r="D374" s="205" t="s">
        <v>119</v>
      </c>
      <c r="E374" s="38"/>
      <c r="F374" s="206" t="s">
        <v>605</v>
      </c>
      <c r="G374" s="38"/>
      <c r="H374" s="38"/>
      <c r="I374" s="207"/>
      <c r="J374" s="38"/>
      <c r="K374" s="38"/>
      <c r="L374" s="42"/>
      <c r="M374" s="208"/>
      <c r="N374" s="209"/>
      <c r="O374" s="82"/>
      <c r="P374" s="82"/>
      <c r="Q374" s="82"/>
      <c r="R374" s="82"/>
      <c r="S374" s="82"/>
      <c r="T374" s="83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5" t="s">
        <v>119</v>
      </c>
      <c r="AU374" s="15" t="s">
        <v>78</v>
      </c>
    </row>
    <row r="375" s="2" customFormat="1" ht="16.5" customHeight="1">
      <c r="A375" s="36"/>
      <c r="B375" s="37"/>
      <c r="C375" s="191" t="s">
        <v>607</v>
      </c>
      <c r="D375" s="191" t="s">
        <v>114</v>
      </c>
      <c r="E375" s="192" t="s">
        <v>608</v>
      </c>
      <c r="F375" s="193" t="s">
        <v>609</v>
      </c>
      <c r="G375" s="194" t="s">
        <v>366</v>
      </c>
      <c r="H375" s="195">
        <v>1</v>
      </c>
      <c r="I375" s="196"/>
      <c r="J375" s="197">
        <f>ROUND(I375*H375,2)</f>
        <v>0</v>
      </c>
      <c r="K375" s="198"/>
      <c r="L375" s="42"/>
      <c r="M375" s="199" t="s">
        <v>19</v>
      </c>
      <c r="N375" s="200" t="s">
        <v>42</v>
      </c>
      <c r="O375" s="82"/>
      <c r="P375" s="201">
        <f>O375*H375</f>
        <v>0</v>
      </c>
      <c r="Q375" s="201">
        <v>0</v>
      </c>
      <c r="R375" s="201">
        <f>Q375*H375</f>
        <v>0</v>
      </c>
      <c r="S375" s="201">
        <v>0</v>
      </c>
      <c r="T375" s="202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203" t="s">
        <v>122</v>
      </c>
      <c r="AT375" s="203" t="s">
        <v>114</v>
      </c>
      <c r="AU375" s="203" t="s">
        <v>78</v>
      </c>
      <c r="AY375" s="15" t="s">
        <v>113</v>
      </c>
      <c r="BE375" s="204">
        <f>IF(N375="základní",J375,0)</f>
        <v>0</v>
      </c>
      <c r="BF375" s="204">
        <f>IF(N375="snížená",J375,0)</f>
        <v>0</v>
      </c>
      <c r="BG375" s="204">
        <f>IF(N375="zákl. přenesená",J375,0)</f>
        <v>0</v>
      </c>
      <c r="BH375" s="204">
        <f>IF(N375="sníž. přenesená",J375,0)</f>
        <v>0</v>
      </c>
      <c r="BI375" s="204">
        <f>IF(N375="nulová",J375,0)</f>
        <v>0</v>
      </c>
      <c r="BJ375" s="15" t="s">
        <v>78</v>
      </c>
      <c r="BK375" s="204">
        <f>ROUND(I375*H375,2)</f>
        <v>0</v>
      </c>
      <c r="BL375" s="15" t="s">
        <v>122</v>
      </c>
      <c r="BM375" s="203" t="s">
        <v>610</v>
      </c>
    </row>
    <row r="376" s="2" customFormat="1">
      <c r="A376" s="36"/>
      <c r="B376" s="37"/>
      <c r="C376" s="38"/>
      <c r="D376" s="205" t="s">
        <v>119</v>
      </c>
      <c r="E376" s="38"/>
      <c r="F376" s="206" t="s">
        <v>609</v>
      </c>
      <c r="G376" s="38"/>
      <c r="H376" s="38"/>
      <c r="I376" s="207"/>
      <c r="J376" s="38"/>
      <c r="K376" s="38"/>
      <c r="L376" s="42"/>
      <c r="M376" s="208"/>
      <c r="N376" s="209"/>
      <c r="O376" s="82"/>
      <c r="P376" s="82"/>
      <c r="Q376" s="82"/>
      <c r="R376" s="82"/>
      <c r="S376" s="82"/>
      <c r="T376" s="83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5" t="s">
        <v>119</v>
      </c>
      <c r="AU376" s="15" t="s">
        <v>78</v>
      </c>
    </row>
    <row r="377" s="2" customFormat="1" ht="16.5" customHeight="1">
      <c r="A377" s="36"/>
      <c r="B377" s="37"/>
      <c r="C377" s="191" t="s">
        <v>362</v>
      </c>
      <c r="D377" s="191" t="s">
        <v>114</v>
      </c>
      <c r="E377" s="192" t="s">
        <v>611</v>
      </c>
      <c r="F377" s="193" t="s">
        <v>612</v>
      </c>
      <c r="G377" s="194" t="s">
        <v>366</v>
      </c>
      <c r="H377" s="195">
        <v>1</v>
      </c>
      <c r="I377" s="196"/>
      <c r="J377" s="197">
        <f>ROUND(I377*H377,2)</f>
        <v>0</v>
      </c>
      <c r="K377" s="198"/>
      <c r="L377" s="42"/>
      <c r="M377" s="199" t="s">
        <v>19</v>
      </c>
      <c r="N377" s="200" t="s">
        <v>42</v>
      </c>
      <c r="O377" s="82"/>
      <c r="P377" s="201">
        <f>O377*H377</f>
        <v>0</v>
      </c>
      <c r="Q377" s="201">
        <v>0</v>
      </c>
      <c r="R377" s="201">
        <f>Q377*H377</f>
        <v>0</v>
      </c>
      <c r="S377" s="201">
        <v>0</v>
      </c>
      <c r="T377" s="202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03" t="s">
        <v>122</v>
      </c>
      <c r="AT377" s="203" t="s">
        <v>114</v>
      </c>
      <c r="AU377" s="203" t="s">
        <v>78</v>
      </c>
      <c r="AY377" s="15" t="s">
        <v>113</v>
      </c>
      <c r="BE377" s="204">
        <f>IF(N377="základní",J377,0)</f>
        <v>0</v>
      </c>
      <c r="BF377" s="204">
        <f>IF(N377="snížená",J377,0)</f>
        <v>0</v>
      </c>
      <c r="BG377" s="204">
        <f>IF(N377="zákl. přenesená",J377,0)</f>
        <v>0</v>
      </c>
      <c r="BH377" s="204">
        <f>IF(N377="sníž. přenesená",J377,0)</f>
        <v>0</v>
      </c>
      <c r="BI377" s="204">
        <f>IF(N377="nulová",J377,0)</f>
        <v>0</v>
      </c>
      <c r="BJ377" s="15" t="s">
        <v>78</v>
      </c>
      <c r="BK377" s="204">
        <f>ROUND(I377*H377,2)</f>
        <v>0</v>
      </c>
      <c r="BL377" s="15" t="s">
        <v>122</v>
      </c>
      <c r="BM377" s="203" t="s">
        <v>613</v>
      </c>
    </row>
    <row r="378" s="2" customFormat="1">
      <c r="A378" s="36"/>
      <c r="B378" s="37"/>
      <c r="C378" s="38"/>
      <c r="D378" s="205" t="s">
        <v>119</v>
      </c>
      <c r="E378" s="38"/>
      <c r="F378" s="206" t="s">
        <v>612</v>
      </c>
      <c r="G378" s="38"/>
      <c r="H378" s="38"/>
      <c r="I378" s="207"/>
      <c r="J378" s="38"/>
      <c r="K378" s="38"/>
      <c r="L378" s="42"/>
      <c r="M378" s="208"/>
      <c r="N378" s="209"/>
      <c r="O378" s="82"/>
      <c r="P378" s="82"/>
      <c r="Q378" s="82"/>
      <c r="R378" s="82"/>
      <c r="S378" s="82"/>
      <c r="T378" s="83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5" t="s">
        <v>119</v>
      </c>
      <c r="AU378" s="15" t="s">
        <v>78</v>
      </c>
    </row>
    <row r="379" s="2" customFormat="1" ht="16.5" customHeight="1">
      <c r="A379" s="36"/>
      <c r="B379" s="37"/>
      <c r="C379" s="191" t="s">
        <v>614</v>
      </c>
      <c r="D379" s="191" t="s">
        <v>114</v>
      </c>
      <c r="E379" s="192" t="s">
        <v>615</v>
      </c>
      <c r="F379" s="193" t="s">
        <v>616</v>
      </c>
      <c r="G379" s="194" t="s">
        <v>366</v>
      </c>
      <c r="H379" s="195">
        <v>1</v>
      </c>
      <c r="I379" s="196"/>
      <c r="J379" s="197">
        <f>ROUND(I379*H379,2)</f>
        <v>0</v>
      </c>
      <c r="K379" s="198"/>
      <c r="L379" s="42"/>
      <c r="M379" s="199" t="s">
        <v>19</v>
      </c>
      <c r="N379" s="200" t="s">
        <v>42</v>
      </c>
      <c r="O379" s="82"/>
      <c r="P379" s="201">
        <f>O379*H379</f>
        <v>0</v>
      </c>
      <c r="Q379" s="201">
        <v>0</v>
      </c>
      <c r="R379" s="201">
        <f>Q379*H379</f>
        <v>0</v>
      </c>
      <c r="S379" s="201">
        <v>0</v>
      </c>
      <c r="T379" s="202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03" t="s">
        <v>122</v>
      </c>
      <c r="AT379" s="203" t="s">
        <v>114</v>
      </c>
      <c r="AU379" s="203" t="s">
        <v>78</v>
      </c>
      <c r="AY379" s="15" t="s">
        <v>113</v>
      </c>
      <c r="BE379" s="204">
        <f>IF(N379="základní",J379,0)</f>
        <v>0</v>
      </c>
      <c r="BF379" s="204">
        <f>IF(N379="snížená",J379,0)</f>
        <v>0</v>
      </c>
      <c r="BG379" s="204">
        <f>IF(N379="zákl. přenesená",J379,0)</f>
        <v>0</v>
      </c>
      <c r="BH379" s="204">
        <f>IF(N379="sníž. přenesená",J379,0)</f>
        <v>0</v>
      </c>
      <c r="BI379" s="204">
        <f>IF(N379="nulová",J379,0)</f>
        <v>0</v>
      </c>
      <c r="BJ379" s="15" t="s">
        <v>78</v>
      </c>
      <c r="BK379" s="204">
        <f>ROUND(I379*H379,2)</f>
        <v>0</v>
      </c>
      <c r="BL379" s="15" t="s">
        <v>122</v>
      </c>
      <c r="BM379" s="203" t="s">
        <v>617</v>
      </c>
    </row>
    <row r="380" s="2" customFormat="1">
      <c r="A380" s="36"/>
      <c r="B380" s="37"/>
      <c r="C380" s="38"/>
      <c r="D380" s="205" t="s">
        <v>119</v>
      </c>
      <c r="E380" s="38"/>
      <c r="F380" s="206" t="s">
        <v>616</v>
      </c>
      <c r="G380" s="38"/>
      <c r="H380" s="38"/>
      <c r="I380" s="207"/>
      <c r="J380" s="38"/>
      <c r="K380" s="38"/>
      <c r="L380" s="42"/>
      <c r="M380" s="208"/>
      <c r="N380" s="209"/>
      <c r="O380" s="82"/>
      <c r="P380" s="82"/>
      <c r="Q380" s="82"/>
      <c r="R380" s="82"/>
      <c r="S380" s="82"/>
      <c r="T380" s="83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5" t="s">
        <v>119</v>
      </c>
      <c r="AU380" s="15" t="s">
        <v>78</v>
      </c>
    </row>
    <row r="381" s="2" customFormat="1" ht="16.5" customHeight="1">
      <c r="A381" s="36"/>
      <c r="B381" s="37"/>
      <c r="C381" s="191" t="s">
        <v>367</v>
      </c>
      <c r="D381" s="191" t="s">
        <v>114</v>
      </c>
      <c r="E381" s="192" t="s">
        <v>618</v>
      </c>
      <c r="F381" s="193" t="s">
        <v>619</v>
      </c>
      <c r="G381" s="194" t="s">
        <v>366</v>
      </c>
      <c r="H381" s="195">
        <v>1</v>
      </c>
      <c r="I381" s="196"/>
      <c r="J381" s="197">
        <f>ROUND(I381*H381,2)</f>
        <v>0</v>
      </c>
      <c r="K381" s="198"/>
      <c r="L381" s="42"/>
      <c r="M381" s="199" t="s">
        <v>19</v>
      </c>
      <c r="N381" s="200" t="s">
        <v>42</v>
      </c>
      <c r="O381" s="82"/>
      <c r="P381" s="201">
        <f>O381*H381</f>
        <v>0</v>
      </c>
      <c r="Q381" s="201">
        <v>0</v>
      </c>
      <c r="R381" s="201">
        <f>Q381*H381</f>
        <v>0</v>
      </c>
      <c r="S381" s="201">
        <v>0</v>
      </c>
      <c r="T381" s="202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203" t="s">
        <v>122</v>
      </c>
      <c r="AT381" s="203" t="s">
        <v>114</v>
      </c>
      <c r="AU381" s="203" t="s">
        <v>78</v>
      </c>
      <c r="AY381" s="15" t="s">
        <v>113</v>
      </c>
      <c r="BE381" s="204">
        <f>IF(N381="základní",J381,0)</f>
        <v>0</v>
      </c>
      <c r="BF381" s="204">
        <f>IF(N381="snížená",J381,0)</f>
        <v>0</v>
      </c>
      <c r="BG381" s="204">
        <f>IF(N381="zákl. přenesená",J381,0)</f>
        <v>0</v>
      </c>
      <c r="BH381" s="204">
        <f>IF(N381="sníž. přenesená",J381,0)</f>
        <v>0</v>
      </c>
      <c r="BI381" s="204">
        <f>IF(N381="nulová",J381,0)</f>
        <v>0</v>
      </c>
      <c r="BJ381" s="15" t="s">
        <v>78</v>
      </c>
      <c r="BK381" s="204">
        <f>ROUND(I381*H381,2)</f>
        <v>0</v>
      </c>
      <c r="BL381" s="15" t="s">
        <v>122</v>
      </c>
      <c r="BM381" s="203" t="s">
        <v>620</v>
      </c>
    </row>
    <row r="382" s="2" customFormat="1">
      <c r="A382" s="36"/>
      <c r="B382" s="37"/>
      <c r="C382" s="38"/>
      <c r="D382" s="205" t="s">
        <v>119</v>
      </c>
      <c r="E382" s="38"/>
      <c r="F382" s="206" t="s">
        <v>619</v>
      </c>
      <c r="G382" s="38"/>
      <c r="H382" s="38"/>
      <c r="I382" s="207"/>
      <c r="J382" s="38"/>
      <c r="K382" s="38"/>
      <c r="L382" s="42"/>
      <c r="M382" s="208"/>
      <c r="N382" s="209"/>
      <c r="O382" s="82"/>
      <c r="P382" s="82"/>
      <c r="Q382" s="82"/>
      <c r="R382" s="82"/>
      <c r="S382" s="82"/>
      <c r="T382" s="83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5" t="s">
        <v>119</v>
      </c>
      <c r="AU382" s="15" t="s">
        <v>78</v>
      </c>
    </row>
    <row r="383" s="2" customFormat="1" ht="16.5" customHeight="1">
      <c r="A383" s="36"/>
      <c r="B383" s="37"/>
      <c r="C383" s="191" t="s">
        <v>621</v>
      </c>
      <c r="D383" s="191" t="s">
        <v>114</v>
      </c>
      <c r="E383" s="192" t="s">
        <v>622</v>
      </c>
      <c r="F383" s="193" t="s">
        <v>623</v>
      </c>
      <c r="G383" s="194" t="s">
        <v>366</v>
      </c>
      <c r="H383" s="195">
        <v>1</v>
      </c>
      <c r="I383" s="196"/>
      <c r="J383" s="197">
        <f>ROUND(I383*H383,2)</f>
        <v>0</v>
      </c>
      <c r="K383" s="198"/>
      <c r="L383" s="42"/>
      <c r="M383" s="199" t="s">
        <v>19</v>
      </c>
      <c r="N383" s="200" t="s">
        <v>42</v>
      </c>
      <c r="O383" s="82"/>
      <c r="P383" s="201">
        <f>O383*H383</f>
        <v>0</v>
      </c>
      <c r="Q383" s="201">
        <v>0</v>
      </c>
      <c r="R383" s="201">
        <f>Q383*H383</f>
        <v>0</v>
      </c>
      <c r="S383" s="201">
        <v>0</v>
      </c>
      <c r="T383" s="202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203" t="s">
        <v>122</v>
      </c>
      <c r="AT383" s="203" t="s">
        <v>114</v>
      </c>
      <c r="AU383" s="203" t="s">
        <v>78</v>
      </c>
      <c r="AY383" s="15" t="s">
        <v>113</v>
      </c>
      <c r="BE383" s="204">
        <f>IF(N383="základní",J383,0)</f>
        <v>0</v>
      </c>
      <c r="BF383" s="204">
        <f>IF(N383="snížená",J383,0)</f>
        <v>0</v>
      </c>
      <c r="BG383" s="204">
        <f>IF(N383="zákl. přenesená",J383,0)</f>
        <v>0</v>
      </c>
      <c r="BH383" s="204">
        <f>IF(N383="sníž. přenesená",J383,0)</f>
        <v>0</v>
      </c>
      <c r="BI383" s="204">
        <f>IF(N383="nulová",J383,0)</f>
        <v>0</v>
      </c>
      <c r="BJ383" s="15" t="s">
        <v>78</v>
      </c>
      <c r="BK383" s="204">
        <f>ROUND(I383*H383,2)</f>
        <v>0</v>
      </c>
      <c r="BL383" s="15" t="s">
        <v>122</v>
      </c>
      <c r="BM383" s="203" t="s">
        <v>624</v>
      </c>
    </row>
    <row r="384" s="2" customFormat="1">
      <c r="A384" s="36"/>
      <c r="B384" s="37"/>
      <c r="C384" s="38"/>
      <c r="D384" s="205" t="s">
        <v>119</v>
      </c>
      <c r="E384" s="38"/>
      <c r="F384" s="206" t="s">
        <v>623</v>
      </c>
      <c r="G384" s="38"/>
      <c r="H384" s="38"/>
      <c r="I384" s="207"/>
      <c r="J384" s="38"/>
      <c r="K384" s="38"/>
      <c r="L384" s="42"/>
      <c r="M384" s="208"/>
      <c r="N384" s="209"/>
      <c r="O384" s="82"/>
      <c r="P384" s="82"/>
      <c r="Q384" s="82"/>
      <c r="R384" s="82"/>
      <c r="S384" s="82"/>
      <c r="T384" s="83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5" t="s">
        <v>119</v>
      </c>
      <c r="AU384" s="15" t="s">
        <v>78</v>
      </c>
    </row>
    <row r="385" s="2" customFormat="1" ht="16.5" customHeight="1">
      <c r="A385" s="36"/>
      <c r="B385" s="37"/>
      <c r="C385" s="191" t="s">
        <v>370</v>
      </c>
      <c r="D385" s="191" t="s">
        <v>114</v>
      </c>
      <c r="E385" s="192" t="s">
        <v>625</v>
      </c>
      <c r="F385" s="193" t="s">
        <v>553</v>
      </c>
      <c r="G385" s="194" t="s">
        <v>366</v>
      </c>
      <c r="H385" s="195">
        <v>2</v>
      </c>
      <c r="I385" s="196"/>
      <c r="J385" s="197">
        <f>ROUND(I385*H385,2)</f>
        <v>0</v>
      </c>
      <c r="K385" s="198"/>
      <c r="L385" s="42"/>
      <c r="M385" s="199" t="s">
        <v>19</v>
      </c>
      <c r="N385" s="200" t="s">
        <v>42</v>
      </c>
      <c r="O385" s="82"/>
      <c r="P385" s="201">
        <f>O385*H385</f>
        <v>0</v>
      </c>
      <c r="Q385" s="201">
        <v>0</v>
      </c>
      <c r="R385" s="201">
        <f>Q385*H385</f>
        <v>0</v>
      </c>
      <c r="S385" s="201">
        <v>0</v>
      </c>
      <c r="T385" s="202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03" t="s">
        <v>122</v>
      </c>
      <c r="AT385" s="203" t="s">
        <v>114</v>
      </c>
      <c r="AU385" s="203" t="s">
        <v>78</v>
      </c>
      <c r="AY385" s="15" t="s">
        <v>113</v>
      </c>
      <c r="BE385" s="204">
        <f>IF(N385="základní",J385,0)</f>
        <v>0</v>
      </c>
      <c r="BF385" s="204">
        <f>IF(N385="snížená",J385,0)</f>
        <v>0</v>
      </c>
      <c r="BG385" s="204">
        <f>IF(N385="zákl. přenesená",J385,0)</f>
        <v>0</v>
      </c>
      <c r="BH385" s="204">
        <f>IF(N385="sníž. přenesená",J385,0)</f>
        <v>0</v>
      </c>
      <c r="BI385" s="204">
        <f>IF(N385="nulová",J385,0)</f>
        <v>0</v>
      </c>
      <c r="BJ385" s="15" t="s">
        <v>78</v>
      </c>
      <c r="BK385" s="204">
        <f>ROUND(I385*H385,2)</f>
        <v>0</v>
      </c>
      <c r="BL385" s="15" t="s">
        <v>122</v>
      </c>
      <c r="BM385" s="203" t="s">
        <v>626</v>
      </c>
    </row>
    <row r="386" s="2" customFormat="1">
      <c r="A386" s="36"/>
      <c r="B386" s="37"/>
      <c r="C386" s="38"/>
      <c r="D386" s="205" t="s">
        <v>119</v>
      </c>
      <c r="E386" s="38"/>
      <c r="F386" s="206" t="s">
        <v>553</v>
      </c>
      <c r="G386" s="38"/>
      <c r="H386" s="38"/>
      <c r="I386" s="207"/>
      <c r="J386" s="38"/>
      <c r="K386" s="38"/>
      <c r="L386" s="42"/>
      <c r="M386" s="208"/>
      <c r="N386" s="209"/>
      <c r="O386" s="82"/>
      <c r="P386" s="82"/>
      <c r="Q386" s="82"/>
      <c r="R386" s="82"/>
      <c r="S386" s="82"/>
      <c r="T386" s="83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5" t="s">
        <v>119</v>
      </c>
      <c r="AU386" s="15" t="s">
        <v>78</v>
      </c>
    </row>
    <row r="387" s="2" customFormat="1" ht="16.5" customHeight="1">
      <c r="A387" s="36"/>
      <c r="B387" s="37"/>
      <c r="C387" s="191" t="s">
        <v>627</v>
      </c>
      <c r="D387" s="191" t="s">
        <v>114</v>
      </c>
      <c r="E387" s="192" t="s">
        <v>628</v>
      </c>
      <c r="F387" s="193" t="s">
        <v>629</v>
      </c>
      <c r="G387" s="194" t="s">
        <v>366</v>
      </c>
      <c r="H387" s="195">
        <v>1</v>
      </c>
      <c r="I387" s="196"/>
      <c r="J387" s="197">
        <f>ROUND(I387*H387,2)</f>
        <v>0</v>
      </c>
      <c r="K387" s="198"/>
      <c r="L387" s="42"/>
      <c r="M387" s="199" t="s">
        <v>19</v>
      </c>
      <c r="N387" s="200" t="s">
        <v>42</v>
      </c>
      <c r="O387" s="82"/>
      <c r="P387" s="201">
        <f>O387*H387</f>
        <v>0</v>
      </c>
      <c r="Q387" s="201">
        <v>0</v>
      </c>
      <c r="R387" s="201">
        <f>Q387*H387</f>
        <v>0</v>
      </c>
      <c r="S387" s="201">
        <v>0</v>
      </c>
      <c r="T387" s="202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03" t="s">
        <v>122</v>
      </c>
      <c r="AT387" s="203" t="s">
        <v>114</v>
      </c>
      <c r="AU387" s="203" t="s">
        <v>78</v>
      </c>
      <c r="AY387" s="15" t="s">
        <v>113</v>
      </c>
      <c r="BE387" s="204">
        <f>IF(N387="základní",J387,0)</f>
        <v>0</v>
      </c>
      <c r="BF387" s="204">
        <f>IF(N387="snížená",J387,0)</f>
        <v>0</v>
      </c>
      <c r="BG387" s="204">
        <f>IF(N387="zákl. přenesená",J387,0)</f>
        <v>0</v>
      </c>
      <c r="BH387" s="204">
        <f>IF(N387="sníž. přenesená",J387,0)</f>
        <v>0</v>
      </c>
      <c r="BI387" s="204">
        <f>IF(N387="nulová",J387,0)</f>
        <v>0</v>
      </c>
      <c r="BJ387" s="15" t="s">
        <v>78</v>
      </c>
      <c r="BK387" s="204">
        <f>ROUND(I387*H387,2)</f>
        <v>0</v>
      </c>
      <c r="BL387" s="15" t="s">
        <v>122</v>
      </c>
      <c r="BM387" s="203" t="s">
        <v>630</v>
      </c>
    </row>
    <row r="388" s="2" customFormat="1">
      <c r="A388" s="36"/>
      <c r="B388" s="37"/>
      <c r="C388" s="38"/>
      <c r="D388" s="205" t="s">
        <v>119</v>
      </c>
      <c r="E388" s="38"/>
      <c r="F388" s="206" t="s">
        <v>629</v>
      </c>
      <c r="G388" s="38"/>
      <c r="H388" s="38"/>
      <c r="I388" s="207"/>
      <c r="J388" s="38"/>
      <c r="K388" s="38"/>
      <c r="L388" s="42"/>
      <c r="M388" s="208"/>
      <c r="N388" s="209"/>
      <c r="O388" s="82"/>
      <c r="P388" s="82"/>
      <c r="Q388" s="82"/>
      <c r="R388" s="82"/>
      <c r="S388" s="82"/>
      <c r="T388" s="83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5" t="s">
        <v>119</v>
      </c>
      <c r="AU388" s="15" t="s">
        <v>78</v>
      </c>
    </row>
    <row r="389" s="2" customFormat="1" ht="16.5" customHeight="1">
      <c r="A389" s="36"/>
      <c r="B389" s="37"/>
      <c r="C389" s="191" t="s">
        <v>374</v>
      </c>
      <c r="D389" s="191" t="s">
        <v>114</v>
      </c>
      <c r="E389" s="192" t="s">
        <v>631</v>
      </c>
      <c r="F389" s="193" t="s">
        <v>632</v>
      </c>
      <c r="G389" s="194" t="s">
        <v>366</v>
      </c>
      <c r="H389" s="195">
        <v>1</v>
      </c>
      <c r="I389" s="196"/>
      <c r="J389" s="197">
        <f>ROUND(I389*H389,2)</f>
        <v>0</v>
      </c>
      <c r="K389" s="198"/>
      <c r="L389" s="42"/>
      <c r="M389" s="199" t="s">
        <v>19</v>
      </c>
      <c r="N389" s="200" t="s">
        <v>42</v>
      </c>
      <c r="O389" s="82"/>
      <c r="P389" s="201">
        <f>O389*H389</f>
        <v>0</v>
      </c>
      <c r="Q389" s="201">
        <v>0</v>
      </c>
      <c r="R389" s="201">
        <f>Q389*H389</f>
        <v>0</v>
      </c>
      <c r="S389" s="201">
        <v>0</v>
      </c>
      <c r="T389" s="202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03" t="s">
        <v>122</v>
      </c>
      <c r="AT389" s="203" t="s">
        <v>114</v>
      </c>
      <c r="AU389" s="203" t="s">
        <v>78</v>
      </c>
      <c r="AY389" s="15" t="s">
        <v>113</v>
      </c>
      <c r="BE389" s="204">
        <f>IF(N389="základní",J389,0)</f>
        <v>0</v>
      </c>
      <c r="BF389" s="204">
        <f>IF(N389="snížená",J389,0)</f>
        <v>0</v>
      </c>
      <c r="BG389" s="204">
        <f>IF(N389="zákl. přenesená",J389,0)</f>
        <v>0</v>
      </c>
      <c r="BH389" s="204">
        <f>IF(N389="sníž. přenesená",J389,0)</f>
        <v>0</v>
      </c>
      <c r="BI389" s="204">
        <f>IF(N389="nulová",J389,0)</f>
        <v>0</v>
      </c>
      <c r="BJ389" s="15" t="s">
        <v>78</v>
      </c>
      <c r="BK389" s="204">
        <f>ROUND(I389*H389,2)</f>
        <v>0</v>
      </c>
      <c r="BL389" s="15" t="s">
        <v>122</v>
      </c>
      <c r="BM389" s="203" t="s">
        <v>633</v>
      </c>
    </row>
    <row r="390" s="2" customFormat="1">
      <c r="A390" s="36"/>
      <c r="B390" s="37"/>
      <c r="C390" s="38"/>
      <c r="D390" s="205" t="s">
        <v>119</v>
      </c>
      <c r="E390" s="38"/>
      <c r="F390" s="206" t="s">
        <v>632</v>
      </c>
      <c r="G390" s="38"/>
      <c r="H390" s="38"/>
      <c r="I390" s="207"/>
      <c r="J390" s="38"/>
      <c r="K390" s="38"/>
      <c r="L390" s="42"/>
      <c r="M390" s="208"/>
      <c r="N390" s="209"/>
      <c r="O390" s="82"/>
      <c r="P390" s="82"/>
      <c r="Q390" s="82"/>
      <c r="R390" s="82"/>
      <c r="S390" s="82"/>
      <c r="T390" s="83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5" t="s">
        <v>119</v>
      </c>
      <c r="AU390" s="15" t="s">
        <v>78</v>
      </c>
    </row>
    <row r="391" s="2" customFormat="1" ht="16.5" customHeight="1">
      <c r="A391" s="36"/>
      <c r="B391" s="37"/>
      <c r="C391" s="191" t="s">
        <v>634</v>
      </c>
      <c r="D391" s="191" t="s">
        <v>114</v>
      </c>
      <c r="E391" s="192" t="s">
        <v>635</v>
      </c>
      <c r="F391" s="193" t="s">
        <v>636</v>
      </c>
      <c r="G391" s="194" t="s">
        <v>366</v>
      </c>
      <c r="H391" s="195">
        <v>1</v>
      </c>
      <c r="I391" s="196"/>
      <c r="J391" s="197">
        <f>ROUND(I391*H391,2)</f>
        <v>0</v>
      </c>
      <c r="K391" s="198"/>
      <c r="L391" s="42"/>
      <c r="M391" s="199" t="s">
        <v>19</v>
      </c>
      <c r="N391" s="200" t="s">
        <v>42</v>
      </c>
      <c r="O391" s="82"/>
      <c r="P391" s="201">
        <f>O391*H391</f>
        <v>0</v>
      </c>
      <c r="Q391" s="201">
        <v>0</v>
      </c>
      <c r="R391" s="201">
        <f>Q391*H391</f>
        <v>0</v>
      </c>
      <c r="S391" s="201">
        <v>0</v>
      </c>
      <c r="T391" s="202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03" t="s">
        <v>122</v>
      </c>
      <c r="AT391" s="203" t="s">
        <v>114</v>
      </c>
      <c r="AU391" s="203" t="s">
        <v>78</v>
      </c>
      <c r="AY391" s="15" t="s">
        <v>113</v>
      </c>
      <c r="BE391" s="204">
        <f>IF(N391="základní",J391,0)</f>
        <v>0</v>
      </c>
      <c r="BF391" s="204">
        <f>IF(N391="snížená",J391,0)</f>
        <v>0</v>
      </c>
      <c r="BG391" s="204">
        <f>IF(N391="zákl. přenesená",J391,0)</f>
        <v>0</v>
      </c>
      <c r="BH391" s="204">
        <f>IF(N391="sníž. přenesená",J391,0)</f>
        <v>0</v>
      </c>
      <c r="BI391" s="204">
        <f>IF(N391="nulová",J391,0)</f>
        <v>0</v>
      </c>
      <c r="BJ391" s="15" t="s">
        <v>78</v>
      </c>
      <c r="BK391" s="204">
        <f>ROUND(I391*H391,2)</f>
        <v>0</v>
      </c>
      <c r="BL391" s="15" t="s">
        <v>122</v>
      </c>
      <c r="BM391" s="203" t="s">
        <v>637</v>
      </c>
    </row>
    <row r="392" s="2" customFormat="1">
      <c r="A392" s="36"/>
      <c r="B392" s="37"/>
      <c r="C392" s="38"/>
      <c r="D392" s="205" t="s">
        <v>119</v>
      </c>
      <c r="E392" s="38"/>
      <c r="F392" s="206" t="s">
        <v>636</v>
      </c>
      <c r="G392" s="38"/>
      <c r="H392" s="38"/>
      <c r="I392" s="207"/>
      <c r="J392" s="38"/>
      <c r="K392" s="38"/>
      <c r="L392" s="42"/>
      <c r="M392" s="208"/>
      <c r="N392" s="209"/>
      <c r="O392" s="82"/>
      <c r="P392" s="82"/>
      <c r="Q392" s="82"/>
      <c r="R392" s="82"/>
      <c r="S392" s="82"/>
      <c r="T392" s="83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5" t="s">
        <v>119</v>
      </c>
      <c r="AU392" s="15" t="s">
        <v>78</v>
      </c>
    </row>
    <row r="393" s="2" customFormat="1" ht="16.5" customHeight="1">
      <c r="A393" s="36"/>
      <c r="B393" s="37"/>
      <c r="C393" s="191" t="s">
        <v>377</v>
      </c>
      <c r="D393" s="191" t="s">
        <v>114</v>
      </c>
      <c r="E393" s="192" t="s">
        <v>638</v>
      </c>
      <c r="F393" s="193" t="s">
        <v>639</v>
      </c>
      <c r="G393" s="194" t="s">
        <v>366</v>
      </c>
      <c r="H393" s="195">
        <v>1</v>
      </c>
      <c r="I393" s="196"/>
      <c r="J393" s="197">
        <f>ROUND(I393*H393,2)</f>
        <v>0</v>
      </c>
      <c r="K393" s="198"/>
      <c r="L393" s="42"/>
      <c r="M393" s="199" t="s">
        <v>19</v>
      </c>
      <c r="N393" s="200" t="s">
        <v>42</v>
      </c>
      <c r="O393" s="82"/>
      <c r="P393" s="201">
        <f>O393*H393</f>
        <v>0</v>
      </c>
      <c r="Q393" s="201">
        <v>0</v>
      </c>
      <c r="R393" s="201">
        <f>Q393*H393</f>
        <v>0</v>
      </c>
      <c r="S393" s="201">
        <v>0</v>
      </c>
      <c r="T393" s="202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03" t="s">
        <v>122</v>
      </c>
      <c r="AT393" s="203" t="s">
        <v>114</v>
      </c>
      <c r="AU393" s="203" t="s">
        <v>78</v>
      </c>
      <c r="AY393" s="15" t="s">
        <v>113</v>
      </c>
      <c r="BE393" s="204">
        <f>IF(N393="základní",J393,0)</f>
        <v>0</v>
      </c>
      <c r="BF393" s="204">
        <f>IF(N393="snížená",J393,0)</f>
        <v>0</v>
      </c>
      <c r="BG393" s="204">
        <f>IF(N393="zákl. přenesená",J393,0)</f>
        <v>0</v>
      </c>
      <c r="BH393" s="204">
        <f>IF(N393="sníž. přenesená",J393,0)</f>
        <v>0</v>
      </c>
      <c r="BI393" s="204">
        <f>IF(N393="nulová",J393,0)</f>
        <v>0</v>
      </c>
      <c r="BJ393" s="15" t="s">
        <v>78</v>
      </c>
      <c r="BK393" s="204">
        <f>ROUND(I393*H393,2)</f>
        <v>0</v>
      </c>
      <c r="BL393" s="15" t="s">
        <v>122</v>
      </c>
      <c r="BM393" s="203" t="s">
        <v>640</v>
      </c>
    </row>
    <row r="394" s="2" customFormat="1">
      <c r="A394" s="36"/>
      <c r="B394" s="37"/>
      <c r="C394" s="38"/>
      <c r="D394" s="205" t="s">
        <v>119</v>
      </c>
      <c r="E394" s="38"/>
      <c r="F394" s="206" t="s">
        <v>639</v>
      </c>
      <c r="G394" s="38"/>
      <c r="H394" s="38"/>
      <c r="I394" s="207"/>
      <c r="J394" s="38"/>
      <c r="K394" s="38"/>
      <c r="L394" s="42"/>
      <c r="M394" s="208"/>
      <c r="N394" s="209"/>
      <c r="O394" s="82"/>
      <c r="P394" s="82"/>
      <c r="Q394" s="82"/>
      <c r="R394" s="82"/>
      <c r="S394" s="82"/>
      <c r="T394" s="83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5" t="s">
        <v>119</v>
      </c>
      <c r="AU394" s="15" t="s">
        <v>78</v>
      </c>
    </row>
    <row r="395" s="2" customFormat="1" ht="16.5" customHeight="1">
      <c r="A395" s="36"/>
      <c r="B395" s="37"/>
      <c r="C395" s="191" t="s">
        <v>641</v>
      </c>
      <c r="D395" s="191" t="s">
        <v>114</v>
      </c>
      <c r="E395" s="192" t="s">
        <v>642</v>
      </c>
      <c r="F395" s="193" t="s">
        <v>643</v>
      </c>
      <c r="G395" s="194" t="s">
        <v>366</v>
      </c>
      <c r="H395" s="195">
        <v>10</v>
      </c>
      <c r="I395" s="196"/>
      <c r="J395" s="197">
        <f>ROUND(I395*H395,2)</f>
        <v>0</v>
      </c>
      <c r="K395" s="198"/>
      <c r="L395" s="42"/>
      <c r="M395" s="199" t="s">
        <v>19</v>
      </c>
      <c r="N395" s="200" t="s">
        <v>42</v>
      </c>
      <c r="O395" s="82"/>
      <c r="P395" s="201">
        <f>O395*H395</f>
        <v>0</v>
      </c>
      <c r="Q395" s="201">
        <v>0</v>
      </c>
      <c r="R395" s="201">
        <f>Q395*H395</f>
        <v>0</v>
      </c>
      <c r="S395" s="201">
        <v>0</v>
      </c>
      <c r="T395" s="202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203" t="s">
        <v>122</v>
      </c>
      <c r="AT395" s="203" t="s">
        <v>114</v>
      </c>
      <c r="AU395" s="203" t="s">
        <v>78</v>
      </c>
      <c r="AY395" s="15" t="s">
        <v>113</v>
      </c>
      <c r="BE395" s="204">
        <f>IF(N395="základní",J395,0)</f>
        <v>0</v>
      </c>
      <c r="BF395" s="204">
        <f>IF(N395="snížená",J395,0)</f>
        <v>0</v>
      </c>
      <c r="BG395" s="204">
        <f>IF(N395="zákl. přenesená",J395,0)</f>
        <v>0</v>
      </c>
      <c r="BH395" s="204">
        <f>IF(N395="sníž. přenesená",J395,0)</f>
        <v>0</v>
      </c>
      <c r="BI395" s="204">
        <f>IF(N395="nulová",J395,0)</f>
        <v>0</v>
      </c>
      <c r="BJ395" s="15" t="s">
        <v>78</v>
      </c>
      <c r="BK395" s="204">
        <f>ROUND(I395*H395,2)</f>
        <v>0</v>
      </c>
      <c r="BL395" s="15" t="s">
        <v>122</v>
      </c>
      <c r="BM395" s="203" t="s">
        <v>644</v>
      </c>
    </row>
    <row r="396" s="2" customFormat="1">
      <c r="A396" s="36"/>
      <c r="B396" s="37"/>
      <c r="C396" s="38"/>
      <c r="D396" s="205" t="s">
        <v>119</v>
      </c>
      <c r="E396" s="38"/>
      <c r="F396" s="206" t="s">
        <v>643</v>
      </c>
      <c r="G396" s="38"/>
      <c r="H396" s="38"/>
      <c r="I396" s="207"/>
      <c r="J396" s="38"/>
      <c r="K396" s="38"/>
      <c r="L396" s="42"/>
      <c r="M396" s="208"/>
      <c r="N396" s="209"/>
      <c r="O396" s="82"/>
      <c r="P396" s="82"/>
      <c r="Q396" s="82"/>
      <c r="R396" s="82"/>
      <c r="S396" s="82"/>
      <c r="T396" s="83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5" t="s">
        <v>119</v>
      </c>
      <c r="AU396" s="15" t="s">
        <v>78</v>
      </c>
    </row>
    <row r="397" s="2" customFormat="1" ht="16.5" customHeight="1">
      <c r="A397" s="36"/>
      <c r="B397" s="37"/>
      <c r="C397" s="191" t="s">
        <v>382</v>
      </c>
      <c r="D397" s="191" t="s">
        <v>114</v>
      </c>
      <c r="E397" s="192" t="s">
        <v>645</v>
      </c>
      <c r="F397" s="193" t="s">
        <v>646</v>
      </c>
      <c r="G397" s="194" t="s">
        <v>133</v>
      </c>
      <c r="H397" s="195">
        <v>1</v>
      </c>
      <c r="I397" s="196"/>
      <c r="J397" s="197">
        <f>ROUND(I397*H397,2)</f>
        <v>0</v>
      </c>
      <c r="K397" s="198"/>
      <c r="L397" s="42"/>
      <c r="M397" s="199" t="s">
        <v>19</v>
      </c>
      <c r="N397" s="200" t="s">
        <v>42</v>
      </c>
      <c r="O397" s="82"/>
      <c r="P397" s="201">
        <f>O397*H397</f>
        <v>0</v>
      </c>
      <c r="Q397" s="201">
        <v>0</v>
      </c>
      <c r="R397" s="201">
        <f>Q397*H397</f>
        <v>0</v>
      </c>
      <c r="S397" s="201">
        <v>0</v>
      </c>
      <c r="T397" s="202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03" t="s">
        <v>122</v>
      </c>
      <c r="AT397" s="203" t="s">
        <v>114</v>
      </c>
      <c r="AU397" s="203" t="s">
        <v>78</v>
      </c>
      <c r="AY397" s="15" t="s">
        <v>113</v>
      </c>
      <c r="BE397" s="204">
        <f>IF(N397="základní",J397,0)</f>
        <v>0</v>
      </c>
      <c r="BF397" s="204">
        <f>IF(N397="snížená",J397,0)</f>
        <v>0</v>
      </c>
      <c r="BG397" s="204">
        <f>IF(N397="zákl. přenesená",J397,0)</f>
        <v>0</v>
      </c>
      <c r="BH397" s="204">
        <f>IF(N397="sníž. přenesená",J397,0)</f>
        <v>0</v>
      </c>
      <c r="BI397" s="204">
        <f>IF(N397="nulová",J397,0)</f>
        <v>0</v>
      </c>
      <c r="BJ397" s="15" t="s">
        <v>78</v>
      </c>
      <c r="BK397" s="204">
        <f>ROUND(I397*H397,2)</f>
        <v>0</v>
      </c>
      <c r="BL397" s="15" t="s">
        <v>122</v>
      </c>
      <c r="BM397" s="203" t="s">
        <v>647</v>
      </c>
    </row>
    <row r="398" s="2" customFormat="1">
      <c r="A398" s="36"/>
      <c r="B398" s="37"/>
      <c r="C398" s="38"/>
      <c r="D398" s="205" t="s">
        <v>119</v>
      </c>
      <c r="E398" s="38"/>
      <c r="F398" s="206" t="s">
        <v>646</v>
      </c>
      <c r="G398" s="38"/>
      <c r="H398" s="38"/>
      <c r="I398" s="207"/>
      <c r="J398" s="38"/>
      <c r="K398" s="38"/>
      <c r="L398" s="42"/>
      <c r="M398" s="208"/>
      <c r="N398" s="209"/>
      <c r="O398" s="82"/>
      <c r="P398" s="82"/>
      <c r="Q398" s="82"/>
      <c r="R398" s="82"/>
      <c r="S398" s="82"/>
      <c r="T398" s="83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5" t="s">
        <v>119</v>
      </c>
      <c r="AU398" s="15" t="s">
        <v>78</v>
      </c>
    </row>
    <row r="399" s="2" customFormat="1" ht="16.5" customHeight="1">
      <c r="A399" s="36"/>
      <c r="B399" s="37"/>
      <c r="C399" s="191" t="s">
        <v>648</v>
      </c>
      <c r="D399" s="191" t="s">
        <v>114</v>
      </c>
      <c r="E399" s="192" t="s">
        <v>649</v>
      </c>
      <c r="F399" s="193" t="s">
        <v>650</v>
      </c>
      <c r="G399" s="194" t="s">
        <v>133</v>
      </c>
      <c r="H399" s="195">
        <v>1</v>
      </c>
      <c r="I399" s="196"/>
      <c r="J399" s="197">
        <f>ROUND(I399*H399,2)</f>
        <v>0</v>
      </c>
      <c r="K399" s="198"/>
      <c r="L399" s="42"/>
      <c r="M399" s="199" t="s">
        <v>19</v>
      </c>
      <c r="N399" s="200" t="s">
        <v>42</v>
      </c>
      <c r="O399" s="82"/>
      <c r="P399" s="201">
        <f>O399*H399</f>
        <v>0</v>
      </c>
      <c r="Q399" s="201">
        <v>0</v>
      </c>
      <c r="R399" s="201">
        <f>Q399*H399</f>
        <v>0</v>
      </c>
      <c r="S399" s="201">
        <v>0</v>
      </c>
      <c r="T399" s="202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203" t="s">
        <v>122</v>
      </c>
      <c r="AT399" s="203" t="s">
        <v>114</v>
      </c>
      <c r="AU399" s="203" t="s">
        <v>78</v>
      </c>
      <c r="AY399" s="15" t="s">
        <v>113</v>
      </c>
      <c r="BE399" s="204">
        <f>IF(N399="základní",J399,0)</f>
        <v>0</v>
      </c>
      <c r="BF399" s="204">
        <f>IF(N399="snížená",J399,0)</f>
        <v>0</v>
      </c>
      <c r="BG399" s="204">
        <f>IF(N399="zákl. přenesená",J399,0)</f>
        <v>0</v>
      </c>
      <c r="BH399" s="204">
        <f>IF(N399="sníž. přenesená",J399,0)</f>
        <v>0</v>
      </c>
      <c r="BI399" s="204">
        <f>IF(N399="nulová",J399,0)</f>
        <v>0</v>
      </c>
      <c r="BJ399" s="15" t="s">
        <v>78</v>
      </c>
      <c r="BK399" s="204">
        <f>ROUND(I399*H399,2)</f>
        <v>0</v>
      </c>
      <c r="BL399" s="15" t="s">
        <v>122</v>
      </c>
      <c r="BM399" s="203" t="s">
        <v>651</v>
      </c>
    </row>
    <row r="400" s="2" customFormat="1">
      <c r="A400" s="36"/>
      <c r="B400" s="37"/>
      <c r="C400" s="38"/>
      <c r="D400" s="205" t="s">
        <v>119</v>
      </c>
      <c r="E400" s="38"/>
      <c r="F400" s="206" t="s">
        <v>650</v>
      </c>
      <c r="G400" s="38"/>
      <c r="H400" s="38"/>
      <c r="I400" s="207"/>
      <c r="J400" s="38"/>
      <c r="K400" s="38"/>
      <c r="L400" s="42"/>
      <c r="M400" s="208"/>
      <c r="N400" s="209"/>
      <c r="O400" s="82"/>
      <c r="P400" s="82"/>
      <c r="Q400" s="82"/>
      <c r="R400" s="82"/>
      <c r="S400" s="82"/>
      <c r="T400" s="83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5" t="s">
        <v>119</v>
      </c>
      <c r="AU400" s="15" t="s">
        <v>78</v>
      </c>
    </row>
    <row r="401" s="11" customFormat="1" ht="25.92" customHeight="1">
      <c r="A401" s="11"/>
      <c r="B401" s="177"/>
      <c r="C401" s="178"/>
      <c r="D401" s="179" t="s">
        <v>70</v>
      </c>
      <c r="E401" s="180" t="s">
        <v>652</v>
      </c>
      <c r="F401" s="180" t="s">
        <v>653</v>
      </c>
      <c r="G401" s="178"/>
      <c r="H401" s="178"/>
      <c r="I401" s="181"/>
      <c r="J401" s="182">
        <f>BK401</f>
        <v>0</v>
      </c>
      <c r="K401" s="178"/>
      <c r="L401" s="183"/>
      <c r="M401" s="184"/>
      <c r="N401" s="185"/>
      <c r="O401" s="185"/>
      <c r="P401" s="186">
        <f>SUM(P402:P413)</f>
        <v>0</v>
      </c>
      <c r="Q401" s="185"/>
      <c r="R401" s="186">
        <f>SUM(R402:R413)</f>
        <v>0</v>
      </c>
      <c r="S401" s="185"/>
      <c r="T401" s="187">
        <f>SUM(T402:T413)</f>
        <v>0</v>
      </c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R401" s="188" t="s">
        <v>78</v>
      </c>
      <c r="AT401" s="189" t="s">
        <v>70</v>
      </c>
      <c r="AU401" s="189" t="s">
        <v>71</v>
      </c>
      <c r="AY401" s="188" t="s">
        <v>113</v>
      </c>
      <c r="BK401" s="190">
        <f>SUM(BK402:BK413)</f>
        <v>0</v>
      </c>
    </row>
    <row r="402" s="2" customFormat="1" ht="16.5" customHeight="1">
      <c r="A402" s="36"/>
      <c r="B402" s="37"/>
      <c r="C402" s="191" t="s">
        <v>385</v>
      </c>
      <c r="D402" s="191" t="s">
        <v>114</v>
      </c>
      <c r="E402" s="192" t="s">
        <v>654</v>
      </c>
      <c r="F402" s="193" t="s">
        <v>655</v>
      </c>
      <c r="G402" s="194" t="s">
        <v>411</v>
      </c>
      <c r="H402" s="195">
        <v>746</v>
      </c>
      <c r="I402" s="196"/>
      <c r="J402" s="197">
        <f>ROUND(I402*H402,2)</f>
        <v>0</v>
      </c>
      <c r="K402" s="198"/>
      <c r="L402" s="42"/>
      <c r="M402" s="199" t="s">
        <v>19</v>
      </c>
      <c r="N402" s="200" t="s">
        <v>42</v>
      </c>
      <c r="O402" s="82"/>
      <c r="P402" s="201">
        <f>O402*H402</f>
        <v>0</v>
      </c>
      <c r="Q402" s="201">
        <v>0</v>
      </c>
      <c r="R402" s="201">
        <f>Q402*H402</f>
        <v>0</v>
      </c>
      <c r="S402" s="201">
        <v>0</v>
      </c>
      <c r="T402" s="202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03" t="s">
        <v>122</v>
      </c>
      <c r="AT402" s="203" t="s">
        <v>114</v>
      </c>
      <c r="AU402" s="203" t="s">
        <v>78</v>
      </c>
      <c r="AY402" s="15" t="s">
        <v>113</v>
      </c>
      <c r="BE402" s="204">
        <f>IF(N402="základní",J402,0)</f>
        <v>0</v>
      </c>
      <c r="BF402" s="204">
        <f>IF(N402="snížená",J402,0)</f>
        <v>0</v>
      </c>
      <c r="BG402" s="204">
        <f>IF(N402="zákl. přenesená",J402,0)</f>
        <v>0</v>
      </c>
      <c r="BH402" s="204">
        <f>IF(N402="sníž. přenesená",J402,0)</f>
        <v>0</v>
      </c>
      <c r="BI402" s="204">
        <f>IF(N402="nulová",J402,0)</f>
        <v>0</v>
      </c>
      <c r="BJ402" s="15" t="s">
        <v>78</v>
      </c>
      <c r="BK402" s="204">
        <f>ROUND(I402*H402,2)</f>
        <v>0</v>
      </c>
      <c r="BL402" s="15" t="s">
        <v>122</v>
      </c>
      <c r="BM402" s="203" t="s">
        <v>656</v>
      </c>
    </row>
    <row r="403" s="2" customFormat="1">
      <c r="A403" s="36"/>
      <c r="B403" s="37"/>
      <c r="C403" s="38"/>
      <c r="D403" s="205" t="s">
        <v>119</v>
      </c>
      <c r="E403" s="38"/>
      <c r="F403" s="206" t="s">
        <v>655</v>
      </c>
      <c r="G403" s="38"/>
      <c r="H403" s="38"/>
      <c r="I403" s="207"/>
      <c r="J403" s="38"/>
      <c r="K403" s="38"/>
      <c r="L403" s="42"/>
      <c r="M403" s="208"/>
      <c r="N403" s="209"/>
      <c r="O403" s="82"/>
      <c r="P403" s="82"/>
      <c r="Q403" s="82"/>
      <c r="R403" s="82"/>
      <c r="S403" s="82"/>
      <c r="T403" s="83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5" t="s">
        <v>119</v>
      </c>
      <c r="AU403" s="15" t="s">
        <v>78</v>
      </c>
    </row>
    <row r="404" s="2" customFormat="1" ht="16.5" customHeight="1">
      <c r="A404" s="36"/>
      <c r="B404" s="37"/>
      <c r="C404" s="191" t="s">
        <v>657</v>
      </c>
      <c r="D404" s="191" t="s">
        <v>114</v>
      </c>
      <c r="E404" s="192" t="s">
        <v>658</v>
      </c>
      <c r="F404" s="193" t="s">
        <v>659</v>
      </c>
      <c r="G404" s="194" t="s">
        <v>133</v>
      </c>
      <c r="H404" s="195">
        <v>12</v>
      </c>
      <c r="I404" s="196"/>
      <c r="J404" s="197">
        <f>ROUND(I404*H404,2)</f>
        <v>0</v>
      </c>
      <c r="K404" s="198"/>
      <c r="L404" s="42"/>
      <c r="M404" s="199" t="s">
        <v>19</v>
      </c>
      <c r="N404" s="200" t="s">
        <v>42</v>
      </c>
      <c r="O404" s="82"/>
      <c r="P404" s="201">
        <f>O404*H404</f>
        <v>0</v>
      </c>
      <c r="Q404" s="201">
        <v>0</v>
      </c>
      <c r="R404" s="201">
        <f>Q404*H404</f>
        <v>0</v>
      </c>
      <c r="S404" s="201">
        <v>0</v>
      </c>
      <c r="T404" s="202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03" t="s">
        <v>122</v>
      </c>
      <c r="AT404" s="203" t="s">
        <v>114</v>
      </c>
      <c r="AU404" s="203" t="s">
        <v>78</v>
      </c>
      <c r="AY404" s="15" t="s">
        <v>113</v>
      </c>
      <c r="BE404" s="204">
        <f>IF(N404="základní",J404,0)</f>
        <v>0</v>
      </c>
      <c r="BF404" s="204">
        <f>IF(N404="snížená",J404,0)</f>
        <v>0</v>
      </c>
      <c r="BG404" s="204">
        <f>IF(N404="zákl. přenesená",J404,0)</f>
        <v>0</v>
      </c>
      <c r="BH404" s="204">
        <f>IF(N404="sníž. přenesená",J404,0)</f>
        <v>0</v>
      </c>
      <c r="BI404" s="204">
        <f>IF(N404="nulová",J404,0)</f>
        <v>0</v>
      </c>
      <c r="BJ404" s="15" t="s">
        <v>78</v>
      </c>
      <c r="BK404" s="204">
        <f>ROUND(I404*H404,2)</f>
        <v>0</v>
      </c>
      <c r="BL404" s="15" t="s">
        <v>122</v>
      </c>
      <c r="BM404" s="203" t="s">
        <v>660</v>
      </c>
    </row>
    <row r="405" s="2" customFormat="1">
      <c r="A405" s="36"/>
      <c r="B405" s="37"/>
      <c r="C405" s="38"/>
      <c r="D405" s="205" t="s">
        <v>119</v>
      </c>
      <c r="E405" s="38"/>
      <c r="F405" s="206" t="s">
        <v>659</v>
      </c>
      <c r="G405" s="38"/>
      <c r="H405" s="38"/>
      <c r="I405" s="207"/>
      <c r="J405" s="38"/>
      <c r="K405" s="38"/>
      <c r="L405" s="42"/>
      <c r="M405" s="208"/>
      <c r="N405" s="209"/>
      <c r="O405" s="82"/>
      <c r="P405" s="82"/>
      <c r="Q405" s="82"/>
      <c r="R405" s="82"/>
      <c r="S405" s="82"/>
      <c r="T405" s="83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5" t="s">
        <v>119</v>
      </c>
      <c r="AU405" s="15" t="s">
        <v>78</v>
      </c>
    </row>
    <row r="406" s="2" customFormat="1" ht="16.5" customHeight="1">
      <c r="A406" s="36"/>
      <c r="B406" s="37"/>
      <c r="C406" s="191" t="s">
        <v>390</v>
      </c>
      <c r="D406" s="191" t="s">
        <v>114</v>
      </c>
      <c r="E406" s="192" t="s">
        <v>661</v>
      </c>
      <c r="F406" s="193" t="s">
        <v>662</v>
      </c>
      <c r="G406" s="194" t="s">
        <v>411</v>
      </c>
      <c r="H406" s="195">
        <v>16.199999999999999</v>
      </c>
      <c r="I406" s="196"/>
      <c r="J406" s="197">
        <f>ROUND(I406*H406,2)</f>
        <v>0</v>
      </c>
      <c r="K406" s="198"/>
      <c r="L406" s="42"/>
      <c r="M406" s="199" t="s">
        <v>19</v>
      </c>
      <c r="N406" s="200" t="s">
        <v>42</v>
      </c>
      <c r="O406" s="82"/>
      <c r="P406" s="201">
        <f>O406*H406</f>
        <v>0</v>
      </c>
      <c r="Q406" s="201">
        <v>0</v>
      </c>
      <c r="R406" s="201">
        <f>Q406*H406</f>
        <v>0</v>
      </c>
      <c r="S406" s="201">
        <v>0</v>
      </c>
      <c r="T406" s="202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203" t="s">
        <v>122</v>
      </c>
      <c r="AT406" s="203" t="s">
        <v>114</v>
      </c>
      <c r="AU406" s="203" t="s">
        <v>78</v>
      </c>
      <c r="AY406" s="15" t="s">
        <v>113</v>
      </c>
      <c r="BE406" s="204">
        <f>IF(N406="základní",J406,0)</f>
        <v>0</v>
      </c>
      <c r="BF406" s="204">
        <f>IF(N406="snížená",J406,0)</f>
        <v>0</v>
      </c>
      <c r="BG406" s="204">
        <f>IF(N406="zákl. přenesená",J406,0)</f>
        <v>0</v>
      </c>
      <c r="BH406" s="204">
        <f>IF(N406="sníž. přenesená",J406,0)</f>
        <v>0</v>
      </c>
      <c r="BI406" s="204">
        <f>IF(N406="nulová",J406,0)</f>
        <v>0</v>
      </c>
      <c r="BJ406" s="15" t="s">
        <v>78</v>
      </c>
      <c r="BK406" s="204">
        <f>ROUND(I406*H406,2)</f>
        <v>0</v>
      </c>
      <c r="BL406" s="15" t="s">
        <v>122</v>
      </c>
      <c r="BM406" s="203" t="s">
        <v>663</v>
      </c>
    </row>
    <row r="407" s="2" customFormat="1">
      <c r="A407" s="36"/>
      <c r="B407" s="37"/>
      <c r="C407" s="38"/>
      <c r="D407" s="205" t="s">
        <v>119</v>
      </c>
      <c r="E407" s="38"/>
      <c r="F407" s="206" t="s">
        <v>662</v>
      </c>
      <c r="G407" s="38"/>
      <c r="H407" s="38"/>
      <c r="I407" s="207"/>
      <c r="J407" s="38"/>
      <c r="K407" s="38"/>
      <c r="L407" s="42"/>
      <c r="M407" s="208"/>
      <c r="N407" s="209"/>
      <c r="O407" s="82"/>
      <c r="P407" s="82"/>
      <c r="Q407" s="82"/>
      <c r="R407" s="82"/>
      <c r="S407" s="82"/>
      <c r="T407" s="83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5" t="s">
        <v>119</v>
      </c>
      <c r="AU407" s="15" t="s">
        <v>78</v>
      </c>
    </row>
    <row r="408" s="2" customFormat="1" ht="16.5" customHeight="1">
      <c r="A408" s="36"/>
      <c r="B408" s="37"/>
      <c r="C408" s="191" t="s">
        <v>664</v>
      </c>
      <c r="D408" s="191" t="s">
        <v>114</v>
      </c>
      <c r="E408" s="192" t="s">
        <v>665</v>
      </c>
      <c r="F408" s="193" t="s">
        <v>666</v>
      </c>
      <c r="G408" s="194" t="s">
        <v>127</v>
      </c>
      <c r="H408" s="195">
        <v>72</v>
      </c>
      <c r="I408" s="196"/>
      <c r="J408" s="197">
        <f>ROUND(I408*H408,2)</f>
        <v>0</v>
      </c>
      <c r="K408" s="198"/>
      <c r="L408" s="42"/>
      <c r="M408" s="199" t="s">
        <v>19</v>
      </c>
      <c r="N408" s="200" t="s">
        <v>42</v>
      </c>
      <c r="O408" s="82"/>
      <c r="P408" s="201">
        <f>O408*H408</f>
        <v>0</v>
      </c>
      <c r="Q408" s="201">
        <v>0</v>
      </c>
      <c r="R408" s="201">
        <f>Q408*H408</f>
        <v>0</v>
      </c>
      <c r="S408" s="201">
        <v>0</v>
      </c>
      <c r="T408" s="202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03" t="s">
        <v>122</v>
      </c>
      <c r="AT408" s="203" t="s">
        <v>114</v>
      </c>
      <c r="AU408" s="203" t="s">
        <v>78</v>
      </c>
      <c r="AY408" s="15" t="s">
        <v>113</v>
      </c>
      <c r="BE408" s="204">
        <f>IF(N408="základní",J408,0)</f>
        <v>0</v>
      </c>
      <c r="BF408" s="204">
        <f>IF(N408="snížená",J408,0)</f>
        <v>0</v>
      </c>
      <c r="BG408" s="204">
        <f>IF(N408="zákl. přenesená",J408,0)</f>
        <v>0</v>
      </c>
      <c r="BH408" s="204">
        <f>IF(N408="sníž. přenesená",J408,0)</f>
        <v>0</v>
      </c>
      <c r="BI408" s="204">
        <f>IF(N408="nulová",J408,0)</f>
        <v>0</v>
      </c>
      <c r="BJ408" s="15" t="s">
        <v>78</v>
      </c>
      <c r="BK408" s="204">
        <f>ROUND(I408*H408,2)</f>
        <v>0</v>
      </c>
      <c r="BL408" s="15" t="s">
        <v>122</v>
      </c>
      <c r="BM408" s="203" t="s">
        <v>667</v>
      </c>
    </row>
    <row r="409" s="2" customFormat="1">
      <c r="A409" s="36"/>
      <c r="B409" s="37"/>
      <c r="C409" s="38"/>
      <c r="D409" s="205" t="s">
        <v>119</v>
      </c>
      <c r="E409" s="38"/>
      <c r="F409" s="206" t="s">
        <v>666</v>
      </c>
      <c r="G409" s="38"/>
      <c r="H409" s="38"/>
      <c r="I409" s="207"/>
      <c r="J409" s="38"/>
      <c r="K409" s="38"/>
      <c r="L409" s="42"/>
      <c r="M409" s="208"/>
      <c r="N409" s="209"/>
      <c r="O409" s="82"/>
      <c r="P409" s="82"/>
      <c r="Q409" s="82"/>
      <c r="R409" s="82"/>
      <c r="S409" s="82"/>
      <c r="T409" s="83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5" t="s">
        <v>119</v>
      </c>
      <c r="AU409" s="15" t="s">
        <v>78</v>
      </c>
    </row>
    <row r="410" s="2" customFormat="1" ht="16.5" customHeight="1">
      <c r="A410" s="36"/>
      <c r="B410" s="37"/>
      <c r="C410" s="191" t="s">
        <v>393</v>
      </c>
      <c r="D410" s="191" t="s">
        <v>114</v>
      </c>
      <c r="E410" s="192" t="s">
        <v>668</v>
      </c>
      <c r="F410" s="193" t="s">
        <v>669</v>
      </c>
      <c r="G410" s="194" t="s">
        <v>366</v>
      </c>
      <c r="H410" s="195">
        <v>306</v>
      </c>
      <c r="I410" s="196"/>
      <c r="J410" s="197">
        <f>ROUND(I410*H410,2)</f>
        <v>0</v>
      </c>
      <c r="K410" s="198"/>
      <c r="L410" s="42"/>
      <c r="M410" s="199" t="s">
        <v>19</v>
      </c>
      <c r="N410" s="200" t="s">
        <v>42</v>
      </c>
      <c r="O410" s="82"/>
      <c r="P410" s="201">
        <f>O410*H410</f>
        <v>0</v>
      </c>
      <c r="Q410" s="201">
        <v>0</v>
      </c>
      <c r="R410" s="201">
        <f>Q410*H410</f>
        <v>0</v>
      </c>
      <c r="S410" s="201">
        <v>0</v>
      </c>
      <c r="T410" s="202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203" t="s">
        <v>122</v>
      </c>
      <c r="AT410" s="203" t="s">
        <v>114</v>
      </c>
      <c r="AU410" s="203" t="s">
        <v>78</v>
      </c>
      <c r="AY410" s="15" t="s">
        <v>113</v>
      </c>
      <c r="BE410" s="204">
        <f>IF(N410="základní",J410,0)</f>
        <v>0</v>
      </c>
      <c r="BF410" s="204">
        <f>IF(N410="snížená",J410,0)</f>
        <v>0</v>
      </c>
      <c r="BG410" s="204">
        <f>IF(N410="zákl. přenesená",J410,0)</f>
        <v>0</v>
      </c>
      <c r="BH410" s="204">
        <f>IF(N410="sníž. přenesená",J410,0)</f>
        <v>0</v>
      </c>
      <c r="BI410" s="204">
        <f>IF(N410="nulová",J410,0)</f>
        <v>0</v>
      </c>
      <c r="BJ410" s="15" t="s">
        <v>78</v>
      </c>
      <c r="BK410" s="204">
        <f>ROUND(I410*H410,2)</f>
        <v>0</v>
      </c>
      <c r="BL410" s="15" t="s">
        <v>122</v>
      </c>
      <c r="BM410" s="203" t="s">
        <v>670</v>
      </c>
    </row>
    <row r="411" s="2" customFormat="1">
      <c r="A411" s="36"/>
      <c r="B411" s="37"/>
      <c r="C411" s="38"/>
      <c r="D411" s="205" t="s">
        <v>119</v>
      </c>
      <c r="E411" s="38"/>
      <c r="F411" s="206" t="s">
        <v>669</v>
      </c>
      <c r="G411" s="38"/>
      <c r="H411" s="38"/>
      <c r="I411" s="207"/>
      <c r="J411" s="38"/>
      <c r="K411" s="38"/>
      <c r="L411" s="42"/>
      <c r="M411" s="208"/>
      <c r="N411" s="209"/>
      <c r="O411" s="82"/>
      <c r="P411" s="82"/>
      <c r="Q411" s="82"/>
      <c r="R411" s="82"/>
      <c r="S411" s="82"/>
      <c r="T411" s="83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5" t="s">
        <v>119</v>
      </c>
      <c r="AU411" s="15" t="s">
        <v>78</v>
      </c>
    </row>
    <row r="412" s="2" customFormat="1" ht="16.5" customHeight="1">
      <c r="A412" s="36"/>
      <c r="B412" s="37"/>
      <c r="C412" s="191" t="s">
        <v>671</v>
      </c>
      <c r="D412" s="191" t="s">
        <v>114</v>
      </c>
      <c r="E412" s="192" t="s">
        <v>672</v>
      </c>
      <c r="F412" s="193" t="s">
        <v>673</v>
      </c>
      <c r="G412" s="194" t="s">
        <v>366</v>
      </c>
      <c r="H412" s="195">
        <v>228</v>
      </c>
      <c r="I412" s="196"/>
      <c r="J412" s="197">
        <f>ROUND(I412*H412,2)</f>
        <v>0</v>
      </c>
      <c r="K412" s="198"/>
      <c r="L412" s="42"/>
      <c r="M412" s="199" t="s">
        <v>19</v>
      </c>
      <c r="N412" s="200" t="s">
        <v>42</v>
      </c>
      <c r="O412" s="82"/>
      <c r="P412" s="201">
        <f>O412*H412</f>
        <v>0</v>
      </c>
      <c r="Q412" s="201">
        <v>0</v>
      </c>
      <c r="R412" s="201">
        <f>Q412*H412</f>
        <v>0</v>
      </c>
      <c r="S412" s="201">
        <v>0</v>
      </c>
      <c r="T412" s="202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03" t="s">
        <v>122</v>
      </c>
      <c r="AT412" s="203" t="s">
        <v>114</v>
      </c>
      <c r="AU412" s="203" t="s">
        <v>78</v>
      </c>
      <c r="AY412" s="15" t="s">
        <v>113</v>
      </c>
      <c r="BE412" s="204">
        <f>IF(N412="základní",J412,0)</f>
        <v>0</v>
      </c>
      <c r="BF412" s="204">
        <f>IF(N412="snížená",J412,0)</f>
        <v>0</v>
      </c>
      <c r="BG412" s="204">
        <f>IF(N412="zákl. přenesená",J412,0)</f>
        <v>0</v>
      </c>
      <c r="BH412" s="204">
        <f>IF(N412="sníž. přenesená",J412,0)</f>
        <v>0</v>
      </c>
      <c r="BI412" s="204">
        <f>IF(N412="nulová",J412,0)</f>
        <v>0</v>
      </c>
      <c r="BJ412" s="15" t="s">
        <v>78</v>
      </c>
      <c r="BK412" s="204">
        <f>ROUND(I412*H412,2)</f>
        <v>0</v>
      </c>
      <c r="BL412" s="15" t="s">
        <v>122</v>
      </c>
      <c r="BM412" s="203" t="s">
        <v>674</v>
      </c>
    </row>
    <row r="413" s="2" customFormat="1">
      <c r="A413" s="36"/>
      <c r="B413" s="37"/>
      <c r="C413" s="38"/>
      <c r="D413" s="205" t="s">
        <v>119</v>
      </c>
      <c r="E413" s="38"/>
      <c r="F413" s="206" t="s">
        <v>673</v>
      </c>
      <c r="G413" s="38"/>
      <c r="H413" s="38"/>
      <c r="I413" s="207"/>
      <c r="J413" s="38"/>
      <c r="K413" s="38"/>
      <c r="L413" s="42"/>
      <c r="M413" s="210"/>
      <c r="N413" s="211"/>
      <c r="O413" s="212"/>
      <c r="P413" s="212"/>
      <c r="Q413" s="212"/>
      <c r="R413" s="212"/>
      <c r="S413" s="212"/>
      <c r="T413" s="213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5" t="s">
        <v>119</v>
      </c>
      <c r="AU413" s="15" t="s">
        <v>78</v>
      </c>
    </row>
    <row r="414" s="2" customFormat="1" ht="6.96" customHeight="1">
      <c r="A414" s="36"/>
      <c r="B414" s="57"/>
      <c r="C414" s="58"/>
      <c r="D414" s="58"/>
      <c r="E414" s="58"/>
      <c r="F414" s="58"/>
      <c r="G414" s="58"/>
      <c r="H414" s="58"/>
      <c r="I414" s="58"/>
      <c r="J414" s="58"/>
      <c r="K414" s="58"/>
      <c r="L414" s="42"/>
      <c r="M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</row>
  </sheetData>
  <sheetProtection sheet="1" autoFilter="0" formatColumns="0" formatRows="0" objects="1" scenarios="1" spinCount="100000" saltValue="X/KAcF2xKTRDz4Gkbrq3mw/JlarqUZ5Wge7uaNfybB6jFmvBqX0ZARaIQE29JmBKLz0qsa/VPO96P7nq7izLxQ==" hashValue="xHxO3/FOpgXkAFTMpNX4KAklAugnh5pZBkJTsUpNrEULY9GwnsVtfzoH93FMvuYoBaI6BW7SJonABXUkbsKdZQ==" algorithmName="SHA-512" password="CC35"/>
  <autoFilter ref="C88:K41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14" customWidth="1"/>
    <col min="2" max="2" width="1.667969" style="214" customWidth="1"/>
    <col min="3" max="4" width="5" style="214" customWidth="1"/>
    <col min="5" max="5" width="11.66016" style="214" customWidth="1"/>
    <col min="6" max="6" width="9.160156" style="214" customWidth="1"/>
    <col min="7" max="7" width="5" style="214" customWidth="1"/>
    <col min="8" max="8" width="77.83203" style="214" customWidth="1"/>
    <col min="9" max="10" width="20" style="214" customWidth="1"/>
    <col min="11" max="11" width="1.667969" style="214" customWidth="1"/>
  </cols>
  <sheetData>
    <row r="1" s="1" customFormat="1" ht="37.5" customHeight="1"/>
    <row r="2" s="1" customFormat="1" ht="7.5" customHeight="1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="12" customFormat="1" ht="45" customHeight="1">
      <c r="B3" s="218"/>
      <c r="C3" s="219" t="s">
        <v>675</v>
      </c>
      <c r="D3" s="219"/>
      <c r="E3" s="219"/>
      <c r="F3" s="219"/>
      <c r="G3" s="219"/>
      <c r="H3" s="219"/>
      <c r="I3" s="219"/>
      <c r="J3" s="219"/>
      <c r="K3" s="220"/>
    </row>
    <row r="4" s="1" customFormat="1" ht="25.5" customHeight="1">
      <c r="B4" s="221"/>
      <c r="C4" s="222" t="s">
        <v>676</v>
      </c>
      <c r="D4" s="222"/>
      <c r="E4" s="222"/>
      <c r="F4" s="222"/>
      <c r="G4" s="222"/>
      <c r="H4" s="222"/>
      <c r="I4" s="222"/>
      <c r="J4" s="222"/>
      <c r="K4" s="223"/>
    </row>
    <row r="5" s="1" customFormat="1" ht="5.25" customHeight="1">
      <c r="B5" s="221"/>
      <c r="C5" s="224"/>
      <c r="D5" s="224"/>
      <c r="E5" s="224"/>
      <c r="F5" s="224"/>
      <c r="G5" s="224"/>
      <c r="H5" s="224"/>
      <c r="I5" s="224"/>
      <c r="J5" s="224"/>
      <c r="K5" s="223"/>
    </row>
    <row r="6" s="1" customFormat="1" ht="15" customHeight="1">
      <c r="B6" s="221"/>
      <c r="C6" s="225" t="s">
        <v>677</v>
      </c>
      <c r="D6" s="225"/>
      <c r="E6" s="225"/>
      <c r="F6" s="225"/>
      <c r="G6" s="225"/>
      <c r="H6" s="225"/>
      <c r="I6" s="225"/>
      <c r="J6" s="225"/>
      <c r="K6" s="223"/>
    </row>
    <row r="7" s="1" customFormat="1" ht="15" customHeight="1">
      <c r="B7" s="226"/>
      <c r="C7" s="225" t="s">
        <v>678</v>
      </c>
      <c r="D7" s="225"/>
      <c r="E7" s="225"/>
      <c r="F7" s="225"/>
      <c r="G7" s="225"/>
      <c r="H7" s="225"/>
      <c r="I7" s="225"/>
      <c r="J7" s="225"/>
      <c r="K7" s="223"/>
    </row>
    <row r="8" s="1" customFormat="1" ht="12.75" customHeight="1">
      <c r="B8" s="226"/>
      <c r="C8" s="225"/>
      <c r="D8" s="225"/>
      <c r="E8" s="225"/>
      <c r="F8" s="225"/>
      <c r="G8" s="225"/>
      <c r="H8" s="225"/>
      <c r="I8" s="225"/>
      <c r="J8" s="225"/>
      <c r="K8" s="223"/>
    </row>
    <row r="9" s="1" customFormat="1" ht="15" customHeight="1">
      <c r="B9" s="226"/>
      <c r="C9" s="225" t="s">
        <v>679</v>
      </c>
      <c r="D9" s="225"/>
      <c r="E9" s="225"/>
      <c r="F9" s="225"/>
      <c r="G9" s="225"/>
      <c r="H9" s="225"/>
      <c r="I9" s="225"/>
      <c r="J9" s="225"/>
      <c r="K9" s="223"/>
    </row>
    <row r="10" s="1" customFormat="1" ht="15" customHeight="1">
      <c r="B10" s="226"/>
      <c r="C10" s="225"/>
      <c r="D10" s="225" t="s">
        <v>680</v>
      </c>
      <c r="E10" s="225"/>
      <c r="F10" s="225"/>
      <c r="G10" s="225"/>
      <c r="H10" s="225"/>
      <c r="I10" s="225"/>
      <c r="J10" s="225"/>
      <c r="K10" s="223"/>
    </row>
    <row r="11" s="1" customFormat="1" ht="15" customHeight="1">
      <c r="B11" s="226"/>
      <c r="C11" s="227"/>
      <c r="D11" s="225" t="s">
        <v>681</v>
      </c>
      <c r="E11" s="225"/>
      <c r="F11" s="225"/>
      <c r="G11" s="225"/>
      <c r="H11" s="225"/>
      <c r="I11" s="225"/>
      <c r="J11" s="225"/>
      <c r="K11" s="223"/>
    </row>
    <row r="12" s="1" customFormat="1" ht="15" customHeight="1">
      <c r="B12" s="226"/>
      <c r="C12" s="227"/>
      <c r="D12" s="225"/>
      <c r="E12" s="225"/>
      <c r="F12" s="225"/>
      <c r="G12" s="225"/>
      <c r="H12" s="225"/>
      <c r="I12" s="225"/>
      <c r="J12" s="225"/>
      <c r="K12" s="223"/>
    </row>
    <row r="13" s="1" customFormat="1" ht="15" customHeight="1">
      <c r="B13" s="226"/>
      <c r="C13" s="227"/>
      <c r="D13" s="228" t="s">
        <v>682</v>
      </c>
      <c r="E13" s="225"/>
      <c r="F13" s="225"/>
      <c r="G13" s="225"/>
      <c r="H13" s="225"/>
      <c r="I13" s="225"/>
      <c r="J13" s="225"/>
      <c r="K13" s="223"/>
    </row>
    <row r="14" s="1" customFormat="1" ht="12.75" customHeight="1">
      <c r="B14" s="226"/>
      <c r="C14" s="227"/>
      <c r="D14" s="227"/>
      <c r="E14" s="227"/>
      <c r="F14" s="227"/>
      <c r="G14" s="227"/>
      <c r="H14" s="227"/>
      <c r="I14" s="227"/>
      <c r="J14" s="227"/>
      <c r="K14" s="223"/>
    </row>
    <row r="15" s="1" customFormat="1" ht="15" customHeight="1">
      <c r="B15" s="226"/>
      <c r="C15" s="227"/>
      <c r="D15" s="225" t="s">
        <v>683</v>
      </c>
      <c r="E15" s="225"/>
      <c r="F15" s="225"/>
      <c r="G15" s="225"/>
      <c r="H15" s="225"/>
      <c r="I15" s="225"/>
      <c r="J15" s="225"/>
      <c r="K15" s="223"/>
    </row>
    <row r="16" s="1" customFormat="1" ht="15" customHeight="1">
      <c r="B16" s="226"/>
      <c r="C16" s="227"/>
      <c r="D16" s="225" t="s">
        <v>684</v>
      </c>
      <c r="E16" s="225"/>
      <c r="F16" s="225"/>
      <c r="G16" s="225"/>
      <c r="H16" s="225"/>
      <c r="I16" s="225"/>
      <c r="J16" s="225"/>
      <c r="K16" s="223"/>
    </row>
    <row r="17" s="1" customFormat="1" ht="15" customHeight="1">
      <c r="B17" s="226"/>
      <c r="C17" s="227"/>
      <c r="D17" s="225" t="s">
        <v>685</v>
      </c>
      <c r="E17" s="225"/>
      <c r="F17" s="225"/>
      <c r="G17" s="225"/>
      <c r="H17" s="225"/>
      <c r="I17" s="225"/>
      <c r="J17" s="225"/>
      <c r="K17" s="223"/>
    </row>
    <row r="18" s="1" customFormat="1" ht="15" customHeight="1">
      <c r="B18" s="226"/>
      <c r="C18" s="227"/>
      <c r="D18" s="227"/>
      <c r="E18" s="229" t="s">
        <v>77</v>
      </c>
      <c r="F18" s="225" t="s">
        <v>686</v>
      </c>
      <c r="G18" s="225"/>
      <c r="H18" s="225"/>
      <c r="I18" s="225"/>
      <c r="J18" s="225"/>
      <c r="K18" s="223"/>
    </row>
    <row r="19" s="1" customFormat="1" ht="15" customHeight="1">
      <c r="B19" s="226"/>
      <c r="C19" s="227"/>
      <c r="D19" s="227"/>
      <c r="E19" s="229" t="s">
        <v>687</v>
      </c>
      <c r="F19" s="225" t="s">
        <v>688</v>
      </c>
      <c r="G19" s="225"/>
      <c r="H19" s="225"/>
      <c r="I19" s="225"/>
      <c r="J19" s="225"/>
      <c r="K19" s="223"/>
    </row>
    <row r="20" s="1" customFormat="1" ht="15" customHeight="1">
      <c r="B20" s="226"/>
      <c r="C20" s="227"/>
      <c r="D20" s="227"/>
      <c r="E20" s="229" t="s">
        <v>689</v>
      </c>
      <c r="F20" s="225" t="s">
        <v>690</v>
      </c>
      <c r="G20" s="225"/>
      <c r="H20" s="225"/>
      <c r="I20" s="225"/>
      <c r="J20" s="225"/>
      <c r="K20" s="223"/>
    </row>
    <row r="21" s="1" customFormat="1" ht="15" customHeight="1">
      <c r="B21" s="226"/>
      <c r="C21" s="227"/>
      <c r="D21" s="227"/>
      <c r="E21" s="229" t="s">
        <v>691</v>
      </c>
      <c r="F21" s="225" t="s">
        <v>692</v>
      </c>
      <c r="G21" s="225"/>
      <c r="H21" s="225"/>
      <c r="I21" s="225"/>
      <c r="J21" s="225"/>
      <c r="K21" s="223"/>
    </row>
    <row r="22" s="1" customFormat="1" ht="15" customHeight="1">
      <c r="B22" s="226"/>
      <c r="C22" s="227"/>
      <c r="D22" s="227"/>
      <c r="E22" s="229" t="s">
        <v>693</v>
      </c>
      <c r="F22" s="225" t="s">
        <v>694</v>
      </c>
      <c r="G22" s="225"/>
      <c r="H22" s="225"/>
      <c r="I22" s="225"/>
      <c r="J22" s="225"/>
      <c r="K22" s="223"/>
    </row>
    <row r="23" s="1" customFormat="1" ht="15" customHeight="1">
      <c r="B23" s="226"/>
      <c r="C23" s="227"/>
      <c r="D23" s="227"/>
      <c r="E23" s="229" t="s">
        <v>695</v>
      </c>
      <c r="F23" s="225" t="s">
        <v>696</v>
      </c>
      <c r="G23" s="225"/>
      <c r="H23" s="225"/>
      <c r="I23" s="225"/>
      <c r="J23" s="225"/>
      <c r="K23" s="223"/>
    </row>
    <row r="24" s="1" customFormat="1" ht="12.75" customHeight="1">
      <c r="B24" s="226"/>
      <c r="C24" s="227"/>
      <c r="D24" s="227"/>
      <c r="E24" s="227"/>
      <c r="F24" s="227"/>
      <c r="G24" s="227"/>
      <c r="H24" s="227"/>
      <c r="I24" s="227"/>
      <c r="J24" s="227"/>
      <c r="K24" s="223"/>
    </row>
    <row r="25" s="1" customFormat="1" ht="15" customHeight="1">
      <c r="B25" s="226"/>
      <c r="C25" s="225" t="s">
        <v>697</v>
      </c>
      <c r="D25" s="225"/>
      <c r="E25" s="225"/>
      <c r="F25" s="225"/>
      <c r="G25" s="225"/>
      <c r="H25" s="225"/>
      <c r="I25" s="225"/>
      <c r="J25" s="225"/>
      <c r="K25" s="223"/>
    </row>
    <row r="26" s="1" customFormat="1" ht="15" customHeight="1">
      <c r="B26" s="226"/>
      <c r="C26" s="225" t="s">
        <v>698</v>
      </c>
      <c r="D26" s="225"/>
      <c r="E26" s="225"/>
      <c r="F26" s="225"/>
      <c r="G26" s="225"/>
      <c r="H26" s="225"/>
      <c r="I26" s="225"/>
      <c r="J26" s="225"/>
      <c r="K26" s="223"/>
    </row>
    <row r="27" s="1" customFormat="1" ht="15" customHeight="1">
      <c r="B27" s="226"/>
      <c r="C27" s="225"/>
      <c r="D27" s="225" t="s">
        <v>699</v>
      </c>
      <c r="E27" s="225"/>
      <c r="F27" s="225"/>
      <c r="G27" s="225"/>
      <c r="H27" s="225"/>
      <c r="I27" s="225"/>
      <c r="J27" s="225"/>
      <c r="K27" s="223"/>
    </row>
    <row r="28" s="1" customFormat="1" ht="15" customHeight="1">
      <c r="B28" s="226"/>
      <c r="C28" s="227"/>
      <c r="D28" s="225" t="s">
        <v>700</v>
      </c>
      <c r="E28" s="225"/>
      <c r="F28" s="225"/>
      <c r="G28" s="225"/>
      <c r="H28" s="225"/>
      <c r="I28" s="225"/>
      <c r="J28" s="225"/>
      <c r="K28" s="223"/>
    </row>
    <row r="29" s="1" customFormat="1" ht="12.75" customHeight="1">
      <c r="B29" s="226"/>
      <c r="C29" s="227"/>
      <c r="D29" s="227"/>
      <c r="E29" s="227"/>
      <c r="F29" s="227"/>
      <c r="G29" s="227"/>
      <c r="H29" s="227"/>
      <c r="I29" s="227"/>
      <c r="J29" s="227"/>
      <c r="K29" s="223"/>
    </row>
    <row r="30" s="1" customFormat="1" ht="15" customHeight="1">
      <c r="B30" s="226"/>
      <c r="C30" s="227"/>
      <c r="D30" s="225" t="s">
        <v>701</v>
      </c>
      <c r="E30" s="225"/>
      <c r="F30" s="225"/>
      <c r="G30" s="225"/>
      <c r="H30" s="225"/>
      <c r="I30" s="225"/>
      <c r="J30" s="225"/>
      <c r="K30" s="223"/>
    </row>
    <row r="31" s="1" customFormat="1" ht="15" customHeight="1">
      <c r="B31" s="226"/>
      <c r="C31" s="227"/>
      <c r="D31" s="225" t="s">
        <v>702</v>
      </c>
      <c r="E31" s="225"/>
      <c r="F31" s="225"/>
      <c r="G31" s="225"/>
      <c r="H31" s="225"/>
      <c r="I31" s="225"/>
      <c r="J31" s="225"/>
      <c r="K31" s="223"/>
    </row>
    <row r="32" s="1" customFormat="1" ht="12.75" customHeight="1">
      <c r="B32" s="226"/>
      <c r="C32" s="227"/>
      <c r="D32" s="227"/>
      <c r="E32" s="227"/>
      <c r="F32" s="227"/>
      <c r="G32" s="227"/>
      <c r="H32" s="227"/>
      <c r="I32" s="227"/>
      <c r="J32" s="227"/>
      <c r="K32" s="223"/>
    </row>
    <row r="33" s="1" customFormat="1" ht="15" customHeight="1">
      <c r="B33" s="226"/>
      <c r="C33" s="227"/>
      <c r="D33" s="225" t="s">
        <v>703</v>
      </c>
      <c r="E33" s="225"/>
      <c r="F33" s="225"/>
      <c r="G33" s="225"/>
      <c r="H33" s="225"/>
      <c r="I33" s="225"/>
      <c r="J33" s="225"/>
      <c r="K33" s="223"/>
    </row>
    <row r="34" s="1" customFormat="1" ht="15" customHeight="1">
      <c r="B34" s="226"/>
      <c r="C34" s="227"/>
      <c r="D34" s="225" t="s">
        <v>704</v>
      </c>
      <c r="E34" s="225"/>
      <c r="F34" s="225"/>
      <c r="G34" s="225"/>
      <c r="H34" s="225"/>
      <c r="I34" s="225"/>
      <c r="J34" s="225"/>
      <c r="K34" s="223"/>
    </row>
    <row r="35" s="1" customFormat="1" ht="15" customHeight="1">
      <c r="B35" s="226"/>
      <c r="C35" s="227"/>
      <c r="D35" s="225" t="s">
        <v>705</v>
      </c>
      <c r="E35" s="225"/>
      <c r="F35" s="225"/>
      <c r="G35" s="225"/>
      <c r="H35" s="225"/>
      <c r="I35" s="225"/>
      <c r="J35" s="225"/>
      <c r="K35" s="223"/>
    </row>
    <row r="36" s="1" customFormat="1" ht="15" customHeight="1">
      <c r="B36" s="226"/>
      <c r="C36" s="227"/>
      <c r="D36" s="225"/>
      <c r="E36" s="228" t="s">
        <v>99</v>
      </c>
      <c r="F36" s="225"/>
      <c r="G36" s="225" t="s">
        <v>706</v>
      </c>
      <c r="H36" s="225"/>
      <c r="I36" s="225"/>
      <c r="J36" s="225"/>
      <c r="K36" s="223"/>
    </row>
    <row r="37" s="1" customFormat="1" ht="30.75" customHeight="1">
      <c r="B37" s="226"/>
      <c r="C37" s="227"/>
      <c r="D37" s="225"/>
      <c r="E37" s="228" t="s">
        <v>707</v>
      </c>
      <c r="F37" s="225"/>
      <c r="G37" s="225" t="s">
        <v>708</v>
      </c>
      <c r="H37" s="225"/>
      <c r="I37" s="225"/>
      <c r="J37" s="225"/>
      <c r="K37" s="223"/>
    </row>
    <row r="38" s="1" customFormat="1" ht="15" customHeight="1">
      <c r="B38" s="226"/>
      <c r="C38" s="227"/>
      <c r="D38" s="225"/>
      <c r="E38" s="228" t="s">
        <v>52</v>
      </c>
      <c r="F38" s="225"/>
      <c r="G38" s="225" t="s">
        <v>709</v>
      </c>
      <c r="H38" s="225"/>
      <c r="I38" s="225"/>
      <c r="J38" s="225"/>
      <c r="K38" s="223"/>
    </row>
    <row r="39" s="1" customFormat="1" ht="15" customHeight="1">
      <c r="B39" s="226"/>
      <c r="C39" s="227"/>
      <c r="D39" s="225"/>
      <c r="E39" s="228" t="s">
        <v>53</v>
      </c>
      <c r="F39" s="225"/>
      <c r="G39" s="225" t="s">
        <v>710</v>
      </c>
      <c r="H39" s="225"/>
      <c r="I39" s="225"/>
      <c r="J39" s="225"/>
      <c r="K39" s="223"/>
    </row>
    <row r="40" s="1" customFormat="1" ht="15" customHeight="1">
      <c r="B40" s="226"/>
      <c r="C40" s="227"/>
      <c r="D40" s="225"/>
      <c r="E40" s="228" t="s">
        <v>100</v>
      </c>
      <c r="F40" s="225"/>
      <c r="G40" s="225" t="s">
        <v>711</v>
      </c>
      <c r="H40" s="225"/>
      <c r="I40" s="225"/>
      <c r="J40" s="225"/>
      <c r="K40" s="223"/>
    </row>
    <row r="41" s="1" customFormat="1" ht="15" customHeight="1">
      <c r="B41" s="226"/>
      <c r="C41" s="227"/>
      <c r="D41" s="225"/>
      <c r="E41" s="228" t="s">
        <v>101</v>
      </c>
      <c r="F41" s="225"/>
      <c r="G41" s="225" t="s">
        <v>712</v>
      </c>
      <c r="H41" s="225"/>
      <c r="I41" s="225"/>
      <c r="J41" s="225"/>
      <c r="K41" s="223"/>
    </row>
    <row r="42" s="1" customFormat="1" ht="15" customHeight="1">
      <c r="B42" s="226"/>
      <c r="C42" s="227"/>
      <c r="D42" s="225"/>
      <c r="E42" s="228" t="s">
        <v>713</v>
      </c>
      <c r="F42" s="225"/>
      <c r="G42" s="225" t="s">
        <v>714</v>
      </c>
      <c r="H42" s="225"/>
      <c r="I42" s="225"/>
      <c r="J42" s="225"/>
      <c r="K42" s="223"/>
    </row>
    <row r="43" s="1" customFormat="1" ht="15" customHeight="1">
      <c r="B43" s="226"/>
      <c r="C43" s="227"/>
      <c r="D43" s="225"/>
      <c r="E43" s="228"/>
      <c r="F43" s="225"/>
      <c r="G43" s="225" t="s">
        <v>715</v>
      </c>
      <c r="H43" s="225"/>
      <c r="I43" s="225"/>
      <c r="J43" s="225"/>
      <c r="K43" s="223"/>
    </row>
    <row r="44" s="1" customFormat="1" ht="15" customHeight="1">
      <c r="B44" s="226"/>
      <c r="C44" s="227"/>
      <c r="D44" s="225"/>
      <c r="E44" s="228" t="s">
        <v>716</v>
      </c>
      <c r="F44" s="225"/>
      <c r="G44" s="225" t="s">
        <v>717</v>
      </c>
      <c r="H44" s="225"/>
      <c r="I44" s="225"/>
      <c r="J44" s="225"/>
      <c r="K44" s="223"/>
    </row>
    <row r="45" s="1" customFormat="1" ht="15" customHeight="1">
      <c r="B45" s="226"/>
      <c r="C45" s="227"/>
      <c r="D45" s="225"/>
      <c r="E45" s="228" t="s">
        <v>103</v>
      </c>
      <c r="F45" s="225"/>
      <c r="G45" s="225" t="s">
        <v>718</v>
      </c>
      <c r="H45" s="225"/>
      <c r="I45" s="225"/>
      <c r="J45" s="225"/>
      <c r="K45" s="223"/>
    </row>
    <row r="46" s="1" customFormat="1" ht="12.75" customHeight="1">
      <c r="B46" s="226"/>
      <c r="C46" s="227"/>
      <c r="D46" s="225"/>
      <c r="E46" s="225"/>
      <c r="F46" s="225"/>
      <c r="G46" s="225"/>
      <c r="H46" s="225"/>
      <c r="I46" s="225"/>
      <c r="J46" s="225"/>
      <c r="K46" s="223"/>
    </row>
    <row r="47" s="1" customFormat="1" ht="15" customHeight="1">
      <c r="B47" s="226"/>
      <c r="C47" s="227"/>
      <c r="D47" s="225" t="s">
        <v>719</v>
      </c>
      <c r="E47" s="225"/>
      <c r="F47" s="225"/>
      <c r="G47" s="225"/>
      <c r="H47" s="225"/>
      <c r="I47" s="225"/>
      <c r="J47" s="225"/>
      <c r="K47" s="223"/>
    </row>
    <row r="48" s="1" customFormat="1" ht="15" customHeight="1">
      <c r="B48" s="226"/>
      <c r="C48" s="227"/>
      <c r="D48" s="227"/>
      <c r="E48" s="225" t="s">
        <v>720</v>
      </c>
      <c r="F48" s="225"/>
      <c r="G48" s="225"/>
      <c r="H48" s="225"/>
      <c r="I48" s="225"/>
      <c r="J48" s="225"/>
      <c r="K48" s="223"/>
    </row>
    <row r="49" s="1" customFormat="1" ht="15" customHeight="1">
      <c r="B49" s="226"/>
      <c r="C49" s="227"/>
      <c r="D49" s="227"/>
      <c r="E49" s="225" t="s">
        <v>721</v>
      </c>
      <c r="F49" s="225"/>
      <c r="G49" s="225"/>
      <c r="H49" s="225"/>
      <c r="I49" s="225"/>
      <c r="J49" s="225"/>
      <c r="K49" s="223"/>
    </row>
    <row r="50" s="1" customFormat="1" ht="15" customHeight="1">
      <c r="B50" s="226"/>
      <c r="C50" s="227"/>
      <c r="D50" s="227"/>
      <c r="E50" s="225" t="s">
        <v>722</v>
      </c>
      <c r="F50" s="225"/>
      <c r="G50" s="225"/>
      <c r="H50" s="225"/>
      <c r="I50" s="225"/>
      <c r="J50" s="225"/>
      <c r="K50" s="223"/>
    </row>
    <row r="51" s="1" customFormat="1" ht="15" customHeight="1">
      <c r="B51" s="226"/>
      <c r="C51" s="227"/>
      <c r="D51" s="225" t="s">
        <v>723</v>
      </c>
      <c r="E51" s="225"/>
      <c r="F51" s="225"/>
      <c r="G51" s="225"/>
      <c r="H51" s="225"/>
      <c r="I51" s="225"/>
      <c r="J51" s="225"/>
      <c r="K51" s="223"/>
    </row>
    <row r="52" s="1" customFormat="1" ht="25.5" customHeight="1">
      <c r="B52" s="221"/>
      <c r="C52" s="222" t="s">
        <v>724</v>
      </c>
      <c r="D52" s="222"/>
      <c r="E52" s="222"/>
      <c r="F52" s="222"/>
      <c r="G52" s="222"/>
      <c r="H52" s="222"/>
      <c r="I52" s="222"/>
      <c r="J52" s="222"/>
      <c r="K52" s="223"/>
    </row>
    <row r="53" s="1" customFormat="1" ht="5.25" customHeight="1">
      <c r="B53" s="221"/>
      <c r="C53" s="224"/>
      <c r="D53" s="224"/>
      <c r="E53" s="224"/>
      <c r="F53" s="224"/>
      <c r="G53" s="224"/>
      <c r="H53" s="224"/>
      <c r="I53" s="224"/>
      <c r="J53" s="224"/>
      <c r="K53" s="223"/>
    </row>
    <row r="54" s="1" customFormat="1" ht="15" customHeight="1">
      <c r="B54" s="221"/>
      <c r="C54" s="225" t="s">
        <v>725</v>
      </c>
      <c r="D54" s="225"/>
      <c r="E54" s="225"/>
      <c r="F54" s="225"/>
      <c r="G54" s="225"/>
      <c r="H54" s="225"/>
      <c r="I54" s="225"/>
      <c r="J54" s="225"/>
      <c r="K54" s="223"/>
    </row>
    <row r="55" s="1" customFormat="1" ht="15" customHeight="1">
      <c r="B55" s="221"/>
      <c r="C55" s="225" t="s">
        <v>726</v>
      </c>
      <c r="D55" s="225"/>
      <c r="E55" s="225"/>
      <c r="F55" s="225"/>
      <c r="G55" s="225"/>
      <c r="H55" s="225"/>
      <c r="I55" s="225"/>
      <c r="J55" s="225"/>
      <c r="K55" s="223"/>
    </row>
    <row r="56" s="1" customFormat="1" ht="12.75" customHeight="1">
      <c r="B56" s="221"/>
      <c r="C56" s="225"/>
      <c r="D56" s="225"/>
      <c r="E56" s="225"/>
      <c r="F56" s="225"/>
      <c r="G56" s="225"/>
      <c r="H56" s="225"/>
      <c r="I56" s="225"/>
      <c r="J56" s="225"/>
      <c r="K56" s="223"/>
    </row>
    <row r="57" s="1" customFormat="1" ht="15" customHeight="1">
      <c r="B57" s="221"/>
      <c r="C57" s="225" t="s">
        <v>727</v>
      </c>
      <c r="D57" s="225"/>
      <c r="E57" s="225"/>
      <c r="F57" s="225"/>
      <c r="G57" s="225"/>
      <c r="H57" s="225"/>
      <c r="I57" s="225"/>
      <c r="J57" s="225"/>
      <c r="K57" s="223"/>
    </row>
    <row r="58" s="1" customFormat="1" ht="15" customHeight="1">
      <c r="B58" s="221"/>
      <c r="C58" s="227"/>
      <c r="D58" s="225" t="s">
        <v>728</v>
      </c>
      <c r="E58" s="225"/>
      <c r="F58" s="225"/>
      <c r="G58" s="225"/>
      <c r="H58" s="225"/>
      <c r="I58" s="225"/>
      <c r="J58" s="225"/>
      <c r="K58" s="223"/>
    </row>
    <row r="59" s="1" customFormat="1" ht="15" customHeight="1">
      <c r="B59" s="221"/>
      <c r="C59" s="227"/>
      <c r="D59" s="225" t="s">
        <v>729</v>
      </c>
      <c r="E59" s="225"/>
      <c r="F59" s="225"/>
      <c r="G59" s="225"/>
      <c r="H59" s="225"/>
      <c r="I59" s="225"/>
      <c r="J59" s="225"/>
      <c r="K59" s="223"/>
    </row>
    <row r="60" s="1" customFormat="1" ht="15" customHeight="1">
      <c r="B60" s="221"/>
      <c r="C60" s="227"/>
      <c r="D60" s="225" t="s">
        <v>730</v>
      </c>
      <c r="E60" s="225"/>
      <c r="F60" s="225"/>
      <c r="G60" s="225"/>
      <c r="H60" s="225"/>
      <c r="I60" s="225"/>
      <c r="J60" s="225"/>
      <c r="K60" s="223"/>
    </row>
    <row r="61" s="1" customFormat="1" ht="15" customHeight="1">
      <c r="B61" s="221"/>
      <c r="C61" s="227"/>
      <c r="D61" s="225" t="s">
        <v>731</v>
      </c>
      <c r="E61" s="225"/>
      <c r="F61" s="225"/>
      <c r="G61" s="225"/>
      <c r="H61" s="225"/>
      <c r="I61" s="225"/>
      <c r="J61" s="225"/>
      <c r="K61" s="223"/>
    </row>
    <row r="62" s="1" customFormat="1" ht="15" customHeight="1">
      <c r="B62" s="221"/>
      <c r="C62" s="227"/>
      <c r="D62" s="230" t="s">
        <v>732</v>
      </c>
      <c r="E62" s="230"/>
      <c r="F62" s="230"/>
      <c r="G62" s="230"/>
      <c r="H62" s="230"/>
      <c r="I62" s="230"/>
      <c r="J62" s="230"/>
      <c r="K62" s="223"/>
    </row>
    <row r="63" s="1" customFormat="1" ht="15" customHeight="1">
      <c r="B63" s="221"/>
      <c r="C63" s="227"/>
      <c r="D63" s="225" t="s">
        <v>733</v>
      </c>
      <c r="E63" s="225"/>
      <c r="F63" s="225"/>
      <c r="G63" s="225"/>
      <c r="H63" s="225"/>
      <c r="I63" s="225"/>
      <c r="J63" s="225"/>
      <c r="K63" s="223"/>
    </row>
    <row r="64" s="1" customFormat="1" ht="12.75" customHeight="1">
      <c r="B64" s="221"/>
      <c r="C64" s="227"/>
      <c r="D64" s="227"/>
      <c r="E64" s="231"/>
      <c r="F64" s="227"/>
      <c r="G64" s="227"/>
      <c r="H64" s="227"/>
      <c r="I64" s="227"/>
      <c r="J64" s="227"/>
      <c r="K64" s="223"/>
    </row>
    <row r="65" s="1" customFormat="1" ht="15" customHeight="1">
      <c r="B65" s="221"/>
      <c r="C65" s="227"/>
      <c r="D65" s="225" t="s">
        <v>734</v>
      </c>
      <c r="E65" s="225"/>
      <c r="F65" s="225"/>
      <c r="G65" s="225"/>
      <c r="H65" s="225"/>
      <c r="I65" s="225"/>
      <c r="J65" s="225"/>
      <c r="K65" s="223"/>
    </row>
    <row r="66" s="1" customFormat="1" ht="15" customHeight="1">
      <c r="B66" s="221"/>
      <c r="C66" s="227"/>
      <c r="D66" s="230" t="s">
        <v>735</v>
      </c>
      <c r="E66" s="230"/>
      <c r="F66" s="230"/>
      <c r="G66" s="230"/>
      <c r="H66" s="230"/>
      <c r="I66" s="230"/>
      <c r="J66" s="230"/>
      <c r="K66" s="223"/>
    </row>
    <row r="67" s="1" customFormat="1" ht="15" customHeight="1">
      <c r="B67" s="221"/>
      <c r="C67" s="227"/>
      <c r="D67" s="225" t="s">
        <v>736</v>
      </c>
      <c r="E67" s="225"/>
      <c r="F67" s="225"/>
      <c r="G67" s="225"/>
      <c r="H67" s="225"/>
      <c r="I67" s="225"/>
      <c r="J67" s="225"/>
      <c r="K67" s="223"/>
    </row>
    <row r="68" s="1" customFormat="1" ht="15" customHeight="1">
      <c r="B68" s="221"/>
      <c r="C68" s="227"/>
      <c r="D68" s="225" t="s">
        <v>737</v>
      </c>
      <c r="E68" s="225"/>
      <c r="F68" s="225"/>
      <c r="G68" s="225"/>
      <c r="H68" s="225"/>
      <c r="I68" s="225"/>
      <c r="J68" s="225"/>
      <c r="K68" s="223"/>
    </row>
    <row r="69" s="1" customFormat="1" ht="15" customHeight="1">
      <c r="B69" s="221"/>
      <c r="C69" s="227"/>
      <c r="D69" s="225" t="s">
        <v>738</v>
      </c>
      <c r="E69" s="225"/>
      <c r="F69" s="225"/>
      <c r="G69" s="225"/>
      <c r="H69" s="225"/>
      <c r="I69" s="225"/>
      <c r="J69" s="225"/>
      <c r="K69" s="223"/>
    </row>
    <row r="70" s="1" customFormat="1" ht="15" customHeight="1">
      <c r="B70" s="221"/>
      <c r="C70" s="227"/>
      <c r="D70" s="225" t="s">
        <v>739</v>
      </c>
      <c r="E70" s="225"/>
      <c r="F70" s="225"/>
      <c r="G70" s="225"/>
      <c r="H70" s="225"/>
      <c r="I70" s="225"/>
      <c r="J70" s="225"/>
      <c r="K70" s="223"/>
    </row>
    <row r="71" s="1" customFormat="1" ht="12.75" customHeight="1">
      <c r="B71" s="232"/>
      <c r="C71" s="233"/>
      <c r="D71" s="233"/>
      <c r="E71" s="233"/>
      <c r="F71" s="233"/>
      <c r="G71" s="233"/>
      <c r="H71" s="233"/>
      <c r="I71" s="233"/>
      <c r="J71" s="233"/>
      <c r="K71" s="234"/>
    </row>
    <row r="72" s="1" customFormat="1" ht="18.75" customHeight="1">
      <c r="B72" s="235"/>
      <c r="C72" s="235"/>
      <c r="D72" s="235"/>
      <c r="E72" s="235"/>
      <c r="F72" s="235"/>
      <c r="G72" s="235"/>
      <c r="H72" s="235"/>
      <c r="I72" s="235"/>
      <c r="J72" s="235"/>
      <c r="K72" s="236"/>
    </row>
    <row r="73" s="1" customFormat="1" ht="18.75" customHeight="1">
      <c r="B73" s="236"/>
      <c r="C73" s="236"/>
      <c r="D73" s="236"/>
      <c r="E73" s="236"/>
      <c r="F73" s="236"/>
      <c r="G73" s="236"/>
      <c r="H73" s="236"/>
      <c r="I73" s="236"/>
      <c r="J73" s="236"/>
      <c r="K73" s="236"/>
    </row>
    <row r="74" s="1" customFormat="1" ht="7.5" customHeight="1">
      <c r="B74" s="237"/>
      <c r="C74" s="238"/>
      <c r="D74" s="238"/>
      <c r="E74" s="238"/>
      <c r="F74" s="238"/>
      <c r="G74" s="238"/>
      <c r="H74" s="238"/>
      <c r="I74" s="238"/>
      <c r="J74" s="238"/>
      <c r="K74" s="239"/>
    </row>
    <row r="75" s="1" customFormat="1" ht="45" customHeight="1">
      <c r="B75" s="240"/>
      <c r="C75" s="241" t="s">
        <v>740</v>
      </c>
      <c r="D75" s="241"/>
      <c r="E75" s="241"/>
      <c r="F75" s="241"/>
      <c r="G75" s="241"/>
      <c r="H75" s="241"/>
      <c r="I75" s="241"/>
      <c r="J75" s="241"/>
      <c r="K75" s="242"/>
    </row>
    <row r="76" s="1" customFormat="1" ht="17.25" customHeight="1">
      <c r="B76" s="240"/>
      <c r="C76" s="243" t="s">
        <v>741</v>
      </c>
      <c r="D76" s="243"/>
      <c r="E76" s="243"/>
      <c r="F76" s="243" t="s">
        <v>742</v>
      </c>
      <c r="G76" s="244"/>
      <c r="H76" s="243" t="s">
        <v>53</v>
      </c>
      <c r="I76" s="243" t="s">
        <v>56</v>
      </c>
      <c r="J76" s="243" t="s">
        <v>743</v>
      </c>
      <c r="K76" s="242"/>
    </row>
    <row r="77" s="1" customFormat="1" ht="17.25" customHeight="1">
      <c r="B77" s="240"/>
      <c r="C77" s="245" t="s">
        <v>744</v>
      </c>
      <c r="D77" s="245"/>
      <c r="E77" s="245"/>
      <c r="F77" s="246" t="s">
        <v>745</v>
      </c>
      <c r="G77" s="247"/>
      <c r="H77" s="245"/>
      <c r="I77" s="245"/>
      <c r="J77" s="245" t="s">
        <v>746</v>
      </c>
      <c r="K77" s="242"/>
    </row>
    <row r="78" s="1" customFormat="1" ht="5.25" customHeight="1">
      <c r="B78" s="240"/>
      <c r="C78" s="248"/>
      <c r="D78" s="248"/>
      <c r="E78" s="248"/>
      <c r="F78" s="248"/>
      <c r="G78" s="249"/>
      <c r="H78" s="248"/>
      <c r="I78" s="248"/>
      <c r="J78" s="248"/>
      <c r="K78" s="242"/>
    </row>
    <row r="79" s="1" customFormat="1" ht="15" customHeight="1">
      <c r="B79" s="240"/>
      <c r="C79" s="228" t="s">
        <v>52</v>
      </c>
      <c r="D79" s="250"/>
      <c r="E79" s="250"/>
      <c r="F79" s="251" t="s">
        <v>747</v>
      </c>
      <c r="G79" s="252"/>
      <c r="H79" s="228" t="s">
        <v>748</v>
      </c>
      <c r="I79" s="228" t="s">
        <v>749</v>
      </c>
      <c r="J79" s="228">
        <v>20</v>
      </c>
      <c r="K79" s="242"/>
    </row>
    <row r="80" s="1" customFormat="1" ht="15" customHeight="1">
      <c r="B80" s="240"/>
      <c r="C80" s="228" t="s">
        <v>750</v>
      </c>
      <c r="D80" s="228"/>
      <c r="E80" s="228"/>
      <c r="F80" s="251" t="s">
        <v>747</v>
      </c>
      <c r="G80" s="252"/>
      <c r="H80" s="228" t="s">
        <v>751</v>
      </c>
      <c r="I80" s="228" t="s">
        <v>749</v>
      </c>
      <c r="J80" s="228">
        <v>120</v>
      </c>
      <c r="K80" s="242"/>
    </row>
    <row r="81" s="1" customFormat="1" ht="15" customHeight="1">
      <c r="B81" s="253"/>
      <c r="C81" s="228" t="s">
        <v>752</v>
      </c>
      <c r="D81" s="228"/>
      <c r="E81" s="228"/>
      <c r="F81" s="251" t="s">
        <v>753</v>
      </c>
      <c r="G81" s="252"/>
      <c r="H81" s="228" t="s">
        <v>754</v>
      </c>
      <c r="I81" s="228" t="s">
        <v>749</v>
      </c>
      <c r="J81" s="228">
        <v>50</v>
      </c>
      <c r="K81" s="242"/>
    </row>
    <row r="82" s="1" customFormat="1" ht="15" customHeight="1">
      <c r="B82" s="253"/>
      <c r="C82" s="228" t="s">
        <v>755</v>
      </c>
      <c r="D82" s="228"/>
      <c r="E82" s="228"/>
      <c r="F82" s="251" t="s">
        <v>747</v>
      </c>
      <c r="G82" s="252"/>
      <c r="H82" s="228" t="s">
        <v>756</v>
      </c>
      <c r="I82" s="228" t="s">
        <v>757</v>
      </c>
      <c r="J82" s="228"/>
      <c r="K82" s="242"/>
    </row>
    <row r="83" s="1" customFormat="1" ht="15" customHeight="1">
      <c r="B83" s="253"/>
      <c r="C83" s="254" t="s">
        <v>758</v>
      </c>
      <c r="D83" s="254"/>
      <c r="E83" s="254"/>
      <c r="F83" s="255" t="s">
        <v>753</v>
      </c>
      <c r="G83" s="254"/>
      <c r="H83" s="254" t="s">
        <v>759</v>
      </c>
      <c r="I83" s="254" t="s">
        <v>749</v>
      </c>
      <c r="J83" s="254">
        <v>15</v>
      </c>
      <c r="K83" s="242"/>
    </row>
    <row r="84" s="1" customFormat="1" ht="15" customHeight="1">
      <c r="B84" s="253"/>
      <c r="C84" s="254" t="s">
        <v>760</v>
      </c>
      <c r="D84" s="254"/>
      <c r="E84" s="254"/>
      <c r="F84" s="255" t="s">
        <v>753</v>
      </c>
      <c r="G84" s="254"/>
      <c r="H84" s="254" t="s">
        <v>761</v>
      </c>
      <c r="I84" s="254" t="s">
        <v>749</v>
      </c>
      <c r="J84" s="254">
        <v>15</v>
      </c>
      <c r="K84" s="242"/>
    </row>
    <row r="85" s="1" customFormat="1" ht="15" customHeight="1">
      <c r="B85" s="253"/>
      <c r="C85" s="254" t="s">
        <v>762</v>
      </c>
      <c r="D85" s="254"/>
      <c r="E85" s="254"/>
      <c r="F85" s="255" t="s">
        <v>753</v>
      </c>
      <c r="G85" s="254"/>
      <c r="H85" s="254" t="s">
        <v>763</v>
      </c>
      <c r="I85" s="254" t="s">
        <v>749</v>
      </c>
      <c r="J85" s="254">
        <v>20</v>
      </c>
      <c r="K85" s="242"/>
    </row>
    <row r="86" s="1" customFormat="1" ht="15" customHeight="1">
      <c r="B86" s="253"/>
      <c r="C86" s="254" t="s">
        <v>764</v>
      </c>
      <c r="D86" s="254"/>
      <c r="E86" s="254"/>
      <c r="F86" s="255" t="s">
        <v>753</v>
      </c>
      <c r="G86" s="254"/>
      <c r="H86" s="254" t="s">
        <v>765</v>
      </c>
      <c r="I86" s="254" t="s">
        <v>749</v>
      </c>
      <c r="J86" s="254">
        <v>20</v>
      </c>
      <c r="K86" s="242"/>
    </row>
    <row r="87" s="1" customFormat="1" ht="15" customHeight="1">
      <c r="B87" s="253"/>
      <c r="C87" s="228" t="s">
        <v>766</v>
      </c>
      <c r="D87" s="228"/>
      <c r="E87" s="228"/>
      <c r="F87" s="251" t="s">
        <v>753</v>
      </c>
      <c r="G87" s="252"/>
      <c r="H87" s="228" t="s">
        <v>767</v>
      </c>
      <c r="I87" s="228" t="s">
        <v>749</v>
      </c>
      <c r="J87" s="228">
        <v>50</v>
      </c>
      <c r="K87" s="242"/>
    </row>
    <row r="88" s="1" customFormat="1" ht="15" customHeight="1">
      <c r="B88" s="253"/>
      <c r="C88" s="228" t="s">
        <v>768</v>
      </c>
      <c r="D88" s="228"/>
      <c r="E88" s="228"/>
      <c r="F88" s="251" t="s">
        <v>753</v>
      </c>
      <c r="G88" s="252"/>
      <c r="H88" s="228" t="s">
        <v>769</v>
      </c>
      <c r="I88" s="228" t="s">
        <v>749</v>
      </c>
      <c r="J88" s="228">
        <v>20</v>
      </c>
      <c r="K88" s="242"/>
    </row>
    <row r="89" s="1" customFormat="1" ht="15" customHeight="1">
      <c r="B89" s="253"/>
      <c r="C89" s="228" t="s">
        <v>770</v>
      </c>
      <c r="D89" s="228"/>
      <c r="E89" s="228"/>
      <c r="F89" s="251" t="s">
        <v>753</v>
      </c>
      <c r="G89" s="252"/>
      <c r="H89" s="228" t="s">
        <v>771</v>
      </c>
      <c r="I89" s="228" t="s">
        <v>749</v>
      </c>
      <c r="J89" s="228">
        <v>20</v>
      </c>
      <c r="K89" s="242"/>
    </row>
    <row r="90" s="1" customFormat="1" ht="15" customHeight="1">
      <c r="B90" s="253"/>
      <c r="C90" s="228" t="s">
        <v>772</v>
      </c>
      <c r="D90" s="228"/>
      <c r="E90" s="228"/>
      <c r="F90" s="251" t="s">
        <v>753</v>
      </c>
      <c r="G90" s="252"/>
      <c r="H90" s="228" t="s">
        <v>773</v>
      </c>
      <c r="I90" s="228" t="s">
        <v>749</v>
      </c>
      <c r="J90" s="228">
        <v>50</v>
      </c>
      <c r="K90" s="242"/>
    </row>
    <row r="91" s="1" customFormat="1" ht="15" customHeight="1">
      <c r="B91" s="253"/>
      <c r="C91" s="228" t="s">
        <v>774</v>
      </c>
      <c r="D91" s="228"/>
      <c r="E91" s="228"/>
      <c r="F91" s="251" t="s">
        <v>753</v>
      </c>
      <c r="G91" s="252"/>
      <c r="H91" s="228" t="s">
        <v>774</v>
      </c>
      <c r="I91" s="228" t="s">
        <v>749</v>
      </c>
      <c r="J91" s="228">
        <v>50</v>
      </c>
      <c r="K91" s="242"/>
    </row>
    <row r="92" s="1" customFormat="1" ht="15" customHeight="1">
      <c r="B92" s="253"/>
      <c r="C92" s="228" t="s">
        <v>775</v>
      </c>
      <c r="D92" s="228"/>
      <c r="E92" s="228"/>
      <c r="F92" s="251" t="s">
        <v>753</v>
      </c>
      <c r="G92" s="252"/>
      <c r="H92" s="228" t="s">
        <v>776</v>
      </c>
      <c r="I92" s="228" t="s">
        <v>749</v>
      </c>
      <c r="J92" s="228">
        <v>255</v>
      </c>
      <c r="K92" s="242"/>
    </row>
    <row r="93" s="1" customFormat="1" ht="15" customHeight="1">
      <c r="B93" s="253"/>
      <c r="C93" s="228" t="s">
        <v>777</v>
      </c>
      <c r="D93" s="228"/>
      <c r="E93" s="228"/>
      <c r="F93" s="251" t="s">
        <v>747</v>
      </c>
      <c r="G93" s="252"/>
      <c r="H93" s="228" t="s">
        <v>778</v>
      </c>
      <c r="I93" s="228" t="s">
        <v>779</v>
      </c>
      <c r="J93" s="228"/>
      <c r="K93" s="242"/>
    </row>
    <row r="94" s="1" customFormat="1" ht="15" customHeight="1">
      <c r="B94" s="253"/>
      <c r="C94" s="228" t="s">
        <v>780</v>
      </c>
      <c r="D94" s="228"/>
      <c r="E94" s="228"/>
      <c r="F94" s="251" t="s">
        <v>747</v>
      </c>
      <c r="G94" s="252"/>
      <c r="H94" s="228" t="s">
        <v>781</v>
      </c>
      <c r="I94" s="228" t="s">
        <v>782</v>
      </c>
      <c r="J94" s="228"/>
      <c r="K94" s="242"/>
    </row>
    <row r="95" s="1" customFormat="1" ht="15" customHeight="1">
      <c r="B95" s="253"/>
      <c r="C95" s="228" t="s">
        <v>783</v>
      </c>
      <c r="D95" s="228"/>
      <c r="E95" s="228"/>
      <c r="F95" s="251" t="s">
        <v>747</v>
      </c>
      <c r="G95" s="252"/>
      <c r="H95" s="228" t="s">
        <v>783</v>
      </c>
      <c r="I95" s="228" t="s">
        <v>782</v>
      </c>
      <c r="J95" s="228"/>
      <c r="K95" s="242"/>
    </row>
    <row r="96" s="1" customFormat="1" ht="15" customHeight="1">
      <c r="B96" s="253"/>
      <c r="C96" s="228" t="s">
        <v>37</v>
      </c>
      <c r="D96" s="228"/>
      <c r="E96" s="228"/>
      <c r="F96" s="251" t="s">
        <v>747</v>
      </c>
      <c r="G96" s="252"/>
      <c r="H96" s="228" t="s">
        <v>784</v>
      </c>
      <c r="I96" s="228" t="s">
        <v>782</v>
      </c>
      <c r="J96" s="228"/>
      <c r="K96" s="242"/>
    </row>
    <row r="97" s="1" customFormat="1" ht="15" customHeight="1">
      <c r="B97" s="253"/>
      <c r="C97" s="228" t="s">
        <v>47</v>
      </c>
      <c r="D97" s="228"/>
      <c r="E97" s="228"/>
      <c r="F97" s="251" t="s">
        <v>747</v>
      </c>
      <c r="G97" s="252"/>
      <c r="H97" s="228" t="s">
        <v>785</v>
      </c>
      <c r="I97" s="228" t="s">
        <v>782</v>
      </c>
      <c r="J97" s="228"/>
      <c r="K97" s="242"/>
    </row>
    <row r="98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="1" customFormat="1" ht="18.75" customHeight="1">
      <c r="B100" s="236"/>
      <c r="C100" s="236"/>
      <c r="D100" s="236"/>
      <c r="E100" s="236"/>
      <c r="F100" s="236"/>
      <c r="G100" s="236"/>
      <c r="H100" s="236"/>
      <c r="I100" s="236"/>
      <c r="J100" s="236"/>
      <c r="K100" s="236"/>
    </row>
    <row r="101" s="1" customFormat="1" ht="7.5" customHeight="1">
      <c r="B101" s="237"/>
      <c r="C101" s="238"/>
      <c r="D101" s="238"/>
      <c r="E101" s="238"/>
      <c r="F101" s="238"/>
      <c r="G101" s="238"/>
      <c r="H101" s="238"/>
      <c r="I101" s="238"/>
      <c r="J101" s="238"/>
      <c r="K101" s="239"/>
    </row>
    <row r="102" s="1" customFormat="1" ht="45" customHeight="1">
      <c r="B102" s="240"/>
      <c r="C102" s="241" t="s">
        <v>786</v>
      </c>
      <c r="D102" s="241"/>
      <c r="E102" s="241"/>
      <c r="F102" s="241"/>
      <c r="G102" s="241"/>
      <c r="H102" s="241"/>
      <c r="I102" s="241"/>
      <c r="J102" s="241"/>
      <c r="K102" s="242"/>
    </row>
    <row r="103" s="1" customFormat="1" ht="17.25" customHeight="1">
      <c r="B103" s="240"/>
      <c r="C103" s="243" t="s">
        <v>741</v>
      </c>
      <c r="D103" s="243"/>
      <c r="E103" s="243"/>
      <c r="F103" s="243" t="s">
        <v>742</v>
      </c>
      <c r="G103" s="244"/>
      <c r="H103" s="243" t="s">
        <v>53</v>
      </c>
      <c r="I103" s="243" t="s">
        <v>56</v>
      </c>
      <c r="J103" s="243" t="s">
        <v>743</v>
      </c>
      <c r="K103" s="242"/>
    </row>
    <row r="104" s="1" customFormat="1" ht="17.25" customHeight="1">
      <c r="B104" s="240"/>
      <c r="C104" s="245" t="s">
        <v>744</v>
      </c>
      <c r="D104" s="245"/>
      <c r="E104" s="245"/>
      <c r="F104" s="246" t="s">
        <v>745</v>
      </c>
      <c r="G104" s="247"/>
      <c r="H104" s="245"/>
      <c r="I104" s="245"/>
      <c r="J104" s="245" t="s">
        <v>746</v>
      </c>
      <c r="K104" s="242"/>
    </row>
    <row r="105" s="1" customFormat="1" ht="5.25" customHeight="1">
      <c r="B105" s="240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="1" customFormat="1" ht="15" customHeight="1">
      <c r="B106" s="240"/>
      <c r="C106" s="228" t="s">
        <v>52</v>
      </c>
      <c r="D106" s="250"/>
      <c r="E106" s="250"/>
      <c r="F106" s="251" t="s">
        <v>747</v>
      </c>
      <c r="G106" s="228"/>
      <c r="H106" s="228" t="s">
        <v>787</v>
      </c>
      <c r="I106" s="228" t="s">
        <v>749</v>
      </c>
      <c r="J106" s="228">
        <v>20</v>
      </c>
      <c r="K106" s="242"/>
    </row>
    <row r="107" s="1" customFormat="1" ht="15" customHeight="1">
      <c r="B107" s="240"/>
      <c r="C107" s="228" t="s">
        <v>750</v>
      </c>
      <c r="D107" s="228"/>
      <c r="E107" s="228"/>
      <c r="F107" s="251" t="s">
        <v>747</v>
      </c>
      <c r="G107" s="228"/>
      <c r="H107" s="228" t="s">
        <v>787</v>
      </c>
      <c r="I107" s="228" t="s">
        <v>749</v>
      </c>
      <c r="J107" s="228">
        <v>120</v>
      </c>
      <c r="K107" s="242"/>
    </row>
    <row r="108" s="1" customFormat="1" ht="15" customHeight="1">
      <c r="B108" s="253"/>
      <c r="C108" s="228" t="s">
        <v>752</v>
      </c>
      <c r="D108" s="228"/>
      <c r="E108" s="228"/>
      <c r="F108" s="251" t="s">
        <v>753</v>
      </c>
      <c r="G108" s="228"/>
      <c r="H108" s="228" t="s">
        <v>787</v>
      </c>
      <c r="I108" s="228" t="s">
        <v>749</v>
      </c>
      <c r="J108" s="228">
        <v>50</v>
      </c>
      <c r="K108" s="242"/>
    </row>
    <row r="109" s="1" customFormat="1" ht="15" customHeight="1">
      <c r="B109" s="253"/>
      <c r="C109" s="228" t="s">
        <v>755</v>
      </c>
      <c r="D109" s="228"/>
      <c r="E109" s="228"/>
      <c r="F109" s="251" t="s">
        <v>747</v>
      </c>
      <c r="G109" s="228"/>
      <c r="H109" s="228" t="s">
        <v>787</v>
      </c>
      <c r="I109" s="228" t="s">
        <v>757</v>
      </c>
      <c r="J109" s="228"/>
      <c r="K109" s="242"/>
    </row>
    <row r="110" s="1" customFormat="1" ht="15" customHeight="1">
      <c r="B110" s="253"/>
      <c r="C110" s="228" t="s">
        <v>766</v>
      </c>
      <c r="D110" s="228"/>
      <c r="E110" s="228"/>
      <c r="F110" s="251" t="s">
        <v>753</v>
      </c>
      <c r="G110" s="228"/>
      <c r="H110" s="228" t="s">
        <v>787</v>
      </c>
      <c r="I110" s="228" t="s">
        <v>749</v>
      </c>
      <c r="J110" s="228">
        <v>50</v>
      </c>
      <c r="K110" s="242"/>
    </row>
    <row r="111" s="1" customFormat="1" ht="15" customHeight="1">
      <c r="B111" s="253"/>
      <c r="C111" s="228" t="s">
        <v>774</v>
      </c>
      <c r="D111" s="228"/>
      <c r="E111" s="228"/>
      <c r="F111" s="251" t="s">
        <v>753</v>
      </c>
      <c r="G111" s="228"/>
      <c r="H111" s="228" t="s">
        <v>787</v>
      </c>
      <c r="I111" s="228" t="s">
        <v>749</v>
      </c>
      <c r="J111" s="228">
        <v>50</v>
      </c>
      <c r="K111" s="242"/>
    </row>
    <row r="112" s="1" customFormat="1" ht="15" customHeight="1">
      <c r="B112" s="253"/>
      <c r="C112" s="228" t="s">
        <v>772</v>
      </c>
      <c r="D112" s="228"/>
      <c r="E112" s="228"/>
      <c r="F112" s="251" t="s">
        <v>753</v>
      </c>
      <c r="G112" s="228"/>
      <c r="H112" s="228" t="s">
        <v>787</v>
      </c>
      <c r="I112" s="228" t="s">
        <v>749</v>
      </c>
      <c r="J112" s="228">
        <v>50</v>
      </c>
      <c r="K112" s="242"/>
    </row>
    <row r="113" s="1" customFormat="1" ht="15" customHeight="1">
      <c r="B113" s="253"/>
      <c r="C113" s="228" t="s">
        <v>52</v>
      </c>
      <c r="D113" s="228"/>
      <c r="E113" s="228"/>
      <c r="F113" s="251" t="s">
        <v>747</v>
      </c>
      <c r="G113" s="228"/>
      <c r="H113" s="228" t="s">
        <v>788</v>
      </c>
      <c r="I113" s="228" t="s">
        <v>749</v>
      </c>
      <c r="J113" s="228">
        <v>20</v>
      </c>
      <c r="K113" s="242"/>
    </row>
    <row r="114" s="1" customFormat="1" ht="15" customHeight="1">
      <c r="B114" s="253"/>
      <c r="C114" s="228" t="s">
        <v>789</v>
      </c>
      <c r="D114" s="228"/>
      <c r="E114" s="228"/>
      <c r="F114" s="251" t="s">
        <v>747</v>
      </c>
      <c r="G114" s="228"/>
      <c r="H114" s="228" t="s">
        <v>790</v>
      </c>
      <c r="I114" s="228" t="s">
        <v>749</v>
      </c>
      <c r="J114" s="228">
        <v>120</v>
      </c>
      <c r="K114" s="242"/>
    </row>
    <row r="115" s="1" customFormat="1" ht="15" customHeight="1">
      <c r="B115" s="253"/>
      <c r="C115" s="228" t="s">
        <v>37</v>
      </c>
      <c r="D115" s="228"/>
      <c r="E115" s="228"/>
      <c r="F115" s="251" t="s">
        <v>747</v>
      </c>
      <c r="G115" s="228"/>
      <c r="H115" s="228" t="s">
        <v>791</v>
      </c>
      <c r="I115" s="228" t="s">
        <v>782</v>
      </c>
      <c r="J115" s="228"/>
      <c r="K115" s="242"/>
    </row>
    <row r="116" s="1" customFormat="1" ht="15" customHeight="1">
      <c r="B116" s="253"/>
      <c r="C116" s="228" t="s">
        <v>47</v>
      </c>
      <c r="D116" s="228"/>
      <c r="E116" s="228"/>
      <c r="F116" s="251" t="s">
        <v>747</v>
      </c>
      <c r="G116" s="228"/>
      <c r="H116" s="228" t="s">
        <v>792</v>
      </c>
      <c r="I116" s="228" t="s">
        <v>782</v>
      </c>
      <c r="J116" s="228"/>
      <c r="K116" s="242"/>
    </row>
    <row r="117" s="1" customFormat="1" ht="15" customHeight="1">
      <c r="B117" s="253"/>
      <c r="C117" s="228" t="s">
        <v>56</v>
      </c>
      <c r="D117" s="228"/>
      <c r="E117" s="228"/>
      <c r="F117" s="251" t="s">
        <v>747</v>
      </c>
      <c r="G117" s="228"/>
      <c r="H117" s="228" t="s">
        <v>793</v>
      </c>
      <c r="I117" s="228" t="s">
        <v>794</v>
      </c>
      <c r="J117" s="228"/>
      <c r="K117" s="242"/>
    </row>
    <row r="118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="1" customFormat="1" ht="18.75" customHeight="1">
      <c r="B120" s="236"/>
      <c r="C120" s="236"/>
      <c r="D120" s="236"/>
      <c r="E120" s="236"/>
      <c r="F120" s="236"/>
      <c r="G120" s="236"/>
      <c r="H120" s="236"/>
      <c r="I120" s="236"/>
      <c r="J120" s="236"/>
      <c r="K120" s="236"/>
    </row>
    <row r="12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="1" customFormat="1" ht="45" customHeight="1">
      <c r="B122" s="269"/>
      <c r="C122" s="219" t="s">
        <v>795</v>
      </c>
      <c r="D122" s="219"/>
      <c r="E122" s="219"/>
      <c r="F122" s="219"/>
      <c r="G122" s="219"/>
      <c r="H122" s="219"/>
      <c r="I122" s="219"/>
      <c r="J122" s="219"/>
      <c r="K122" s="270"/>
    </row>
    <row r="123" s="1" customFormat="1" ht="17.25" customHeight="1">
      <c r="B123" s="271"/>
      <c r="C123" s="243" t="s">
        <v>741</v>
      </c>
      <c r="D123" s="243"/>
      <c r="E123" s="243"/>
      <c r="F123" s="243" t="s">
        <v>742</v>
      </c>
      <c r="G123" s="244"/>
      <c r="H123" s="243" t="s">
        <v>53</v>
      </c>
      <c r="I123" s="243" t="s">
        <v>56</v>
      </c>
      <c r="J123" s="243" t="s">
        <v>743</v>
      </c>
      <c r="K123" s="272"/>
    </row>
    <row r="124" s="1" customFormat="1" ht="17.25" customHeight="1">
      <c r="B124" s="271"/>
      <c r="C124" s="245" t="s">
        <v>744</v>
      </c>
      <c r="D124" s="245"/>
      <c r="E124" s="245"/>
      <c r="F124" s="246" t="s">
        <v>745</v>
      </c>
      <c r="G124" s="247"/>
      <c r="H124" s="245"/>
      <c r="I124" s="245"/>
      <c r="J124" s="245" t="s">
        <v>746</v>
      </c>
      <c r="K124" s="272"/>
    </row>
    <row r="125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="1" customFormat="1" ht="15" customHeight="1">
      <c r="B126" s="273"/>
      <c r="C126" s="228" t="s">
        <v>750</v>
      </c>
      <c r="D126" s="250"/>
      <c r="E126" s="250"/>
      <c r="F126" s="251" t="s">
        <v>747</v>
      </c>
      <c r="G126" s="228"/>
      <c r="H126" s="228" t="s">
        <v>787</v>
      </c>
      <c r="I126" s="228" t="s">
        <v>749</v>
      </c>
      <c r="J126" s="228">
        <v>120</v>
      </c>
      <c r="K126" s="276"/>
    </row>
    <row r="127" s="1" customFormat="1" ht="15" customHeight="1">
      <c r="B127" s="273"/>
      <c r="C127" s="228" t="s">
        <v>796</v>
      </c>
      <c r="D127" s="228"/>
      <c r="E127" s="228"/>
      <c r="F127" s="251" t="s">
        <v>747</v>
      </c>
      <c r="G127" s="228"/>
      <c r="H127" s="228" t="s">
        <v>797</v>
      </c>
      <c r="I127" s="228" t="s">
        <v>749</v>
      </c>
      <c r="J127" s="228" t="s">
        <v>798</v>
      </c>
      <c r="K127" s="276"/>
    </row>
    <row r="128" s="1" customFormat="1" ht="15" customHeight="1">
      <c r="B128" s="273"/>
      <c r="C128" s="228" t="s">
        <v>695</v>
      </c>
      <c r="D128" s="228"/>
      <c r="E128" s="228"/>
      <c r="F128" s="251" t="s">
        <v>747</v>
      </c>
      <c r="G128" s="228"/>
      <c r="H128" s="228" t="s">
        <v>799</v>
      </c>
      <c r="I128" s="228" t="s">
        <v>749</v>
      </c>
      <c r="J128" s="228" t="s">
        <v>798</v>
      </c>
      <c r="K128" s="276"/>
    </row>
    <row r="129" s="1" customFormat="1" ht="15" customHeight="1">
      <c r="B129" s="273"/>
      <c r="C129" s="228" t="s">
        <v>758</v>
      </c>
      <c r="D129" s="228"/>
      <c r="E129" s="228"/>
      <c r="F129" s="251" t="s">
        <v>753</v>
      </c>
      <c r="G129" s="228"/>
      <c r="H129" s="228" t="s">
        <v>759</v>
      </c>
      <c r="I129" s="228" t="s">
        <v>749</v>
      </c>
      <c r="J129" s="228">
        <v>15</v>
      </c>
      <c r="K129" s="276"/>
    </row>
    <row r="130" s="1" customFormat="1" ht="15" customHeight="1">
      <c r="B130" s="273"/>
      <c r="C130" s="254" t="s">
        <v>760</v>
      </c>
      <c r="D130" s="254"/>
      <c r="E130" s="254"/>
      <c r="F130" s="255" t="s">
        <v>753</v>
      </c>
      <c r="G130" s="254"/>
      <c r="H130" s="254" t="s">
        <v>761</v>
      </c>
      <c r="I130" s="254" t="s">
        <v>749</v>
      </c>
      <c r="J130" s="254">
        <v>15</v>
      </c>
      <c r="K130" s="276"/>
    </row>
    <row r="131" s="1" customFormat="1" ht="15" customHeight="1">
      <c r="B131" s="273"/>
      <c r="C131" s="254" t="s">
        <v>762</v>
      </c>
      <c r="D131" s="254"/>
      <c r="E131" s="254"/>
      <c r="F131" s="255" t="s">
        <v>753</v>
      </c>
      <c r="G131" s="254"/>
      <c r="H131" s="254" t="s">
        <v>763</v>
      </c>
      <c r="I131" s="254" t="s">
        <v>749</v>
      </c>
      <c r="J131" s="254">
        <v>20</v>
      </c>
      <c r="K131" s="276"/>
    </row>
    <row r="132" s="1" customFormat="1" ht="15" customHeight="1">
      <c r="B132" s="273"/>
      <c r="C132" s="254" t="s">
        <v>764</v>
      </c>
      <c r="D132" s="254"/>
      <c r="E132" s="254"/>
      <c r="F132" s="255" t="s">
        <v>753</v>
      </c>
      <c r="G132" s="254"/>
      <c r="H132" s="254" t="s">
        <v>765</v>
      </c>
      <c r="I132" s="254" t="s">
        <v>749</v>
      </c>
      <c r="J132" s="254">
        <v>20</v>
      </c>
      <c r="K132" s="276"/>
    </row>
    <row r="133" s="1" customFormat="1" ht="15" customHeight="1">
      <c r="B133" s="273"/>
      <c r="C133" s="228" t="s">
        <v>752</v>
      </c>
      <c r="D133" s="228"/>
      <c r="E133" s="228"/>
      <c r="F133" s="251" t="s">
        <v>753</v>
      </c>
      <c r="G133" s="228"/>
      <c r="H133" s="228" t="s">
        <v>787</v>
      </c>
      <c r="I133" s="228" t="s">
        <v>749</v>
      </c>
      <c r="J133" s="228">
        <v>50</v>
      </c>
      <c r="K133" s="276"/>
    </row>
    <row r="134" s="1" customFormat="1" ht="15" customHeight="1">
      <c r="B134" s="273"/>
      <c r="C134" s="228" t="s">
        <v>766</v>
      </c>
      <c r="D134" s="228"/>
      <c r="E134" s="228"/>
      <c r="F134" s="251" t="s">
        <v>753</v>
      </c>
      <c r="G134" s="228"/>
      <c r="H134" s="228" t="s">
        <v>787</v>
      </c>
      <c r="I134" s="228" t="s">
        <v>749</v>
      </c>
      <c r="J134" s="228">
        <v>50</v>
      </c>
      <c r="K134" s="276"/>
    </row>
    <row r="135" s="1" customFormat="1" ht="15" customHeight="1">
      <c r="B135" s="273"/>
      <c r="C135" s="228" t="s">
        <v>772</v>
      </c>
      <c r="D135" s="228"/>
      <c r="E135" s="228"/>
      <c r="F135" s="251" t="s">
        <v>753</v>
      </c>
      <c r="G135" s="228"/>
      <c r="H135" s="228" t="s">
        <v>787</v>
      </c>
      <c r="I135" s="228" t="s">
        <v>749</v>
      </c>
      <c r="J135" s="228">
        <v>50</v>
      </c>
      <c r="K135" s="276"/>
    </row>
    <row r="136" s="1" customFormat="1" ht="15" customHeight="1">
      <c r="B136" s="273"/>
      <c r="C136" s="228" t="s">
        <v>774</v>
      </c>
      <c r="D136" s="228"/>
      <c r="E136" s="228"/>
      <c r="F136" s="251" t="s">
        <v>753</v>
      </c>
      <c r="G136" s="228"/>
      <c r="H136" s="228" t="s">
        <v>787</v>
      </c>
      <c r="I136" s="228" t="s">
        <v>749</v>
      </c>
      <c r="J136" s="228">
        <v>50</v>
      </c>
      <c r="K136" s="276"/>
    </row>
    <row r="137" s="1" customFormat="1" ht="15" customHeight="1">
      <c r="B137" s="273"/>
      <c r="C137" s="228" t="s">
        <v>775</v>
      </c>
      <c r="D137" s="228"/>
      <c r="E137" s="228"/>
      <c r="F137" s="251" t="s">
        <v>753</v>
      </c>
      <c r="G137" s="228"/>
      <c r="H137" s="228" t="s">
        <v>800</v>
      </c>
      <c r="I137" s="228" t="s">
        <v>749</v>
      </c>
      <c r="J137" s="228">
        <v>255</v>
      </c>
      <c r="K137" s="276"/>
    </row>
    <row r="138" s="1" customFormat="1" ht="15" customHeight="1">
      <c r="B138" s="273"/>
      <c r="C138" s="228" t="s">
        <v>777</v>
      </c>
      <c r="D138" s="228"/>
      <c r="E138" s="228"/>
      <c r="F138" s="251" t="s">
        <v>747</v>
      </c>
      <c r="G138" s="228"/>
      <c r="H138" s="228" t="s">
        <v>801</v>
      </c>
      <c r="I138" s="228" t="s">
        <v>779</v>
      </c>
      <c r="J138" s="228"/>
      <c r="K138" s="276"/>
    </row>
    <row r="139" s="1" customFormat="1" ht="15" customHeight="1">
      <c r="B139" s="273"/>
      <c r="C139" s="228" t="s">
        <v>780</v>
      </c>
      <c r="D139" s="228"/>
      <c r="E139" s="228"/>
      <c r="F139" s="251" t="s">
        <v>747</v>
      </c>
      <c r="G139" s="228"/>
      <c r="H139" s="228" t="s">
        <v>802</v>
      </c>
      <c r="I139" s="228" t="s">
        <v>782</v>
      </c>
      <c r="J139" s="228"/>
      <c r="K139" s="276"/>
    </row>
    <row r="140" s="1" customFormat="1" ht="15" customHeight="1">
      <c r="B140" s="273"/>
      <c r="C140" s="228" t="s">
        <v>783</v>
      </c>
      <c r="D140" s="228"/>
      <c r="E140" s="228"/>
      <c r="F140" s="251" t="s">
        <v>747</v>
      </c>
      <c r="G140" s="228"/>
      <c r="H140" s="228" t="s">
        <v>783</v>
      </c>
      <c r="I140" s="228" t="s">
        <v>782</v>
      </c>
      <c r="J140" s="228"/>
      <c r="K140" s="276"/>
    </row>
    <row r="141" s="1" customFormat="1" ht="15" customHeight="1">
      <c r="B141" s="273"/>
      <c r="C141" s="228" t="s">
        <v>37</v>
      </c>
      <c r="D141" s="228"/>
      <c r="E141" s="228"/>
      <c r="F141" s="251" t="s">
        <v>747</v>
      </c>
      <c r="G141" s="228"/>
      <c r="H141" s="228" t="s">
        <v>803</v>
      </c>
      <c r="I141" s="228" t="s">
        <v>782</v>
      </c>
      <c r="J141" s="228"/>
      <c r="K141" s="276"/>
    </row>
    <row r="142" s="1" customFormat="1" ht="15" customHeight="1">
      <c r="B142" s="273"/>
      <c r="C142" s="228" t="s">
        <v>804</v>
      </c>
      <c r="D142" s="228"/>
      <c r="E142" s="228"/>
      <c r="F142" s="251" t="s">
        <v>747</v>
      </c>
      <c r="G142" s="228"/>
      <c r="H142" s="228" t="s">
        <v>805</v>
      </c>
      <c r="I142" s="228" t="s">
        <v>782</v>
      </c>
      <c r="J142" s="228"/>
      <c r="K142" s="276"/>
    </row>
    <row r="143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="1" customFormat="1" ht="18.75" customHeight="1">
      <c r="B145" s="236"/>
      <c r="C145" s="236"/>
      <c r="D145" s="236"/>
      <c r="E145" s="236"/>
      <c r="F145" s="236"/>
      <c r="G145" s="236"/>
      <c r="H145" s="236"/>
      <c r="I145" s="236"/>
      <c r="J145" s="236"/>
      <c r="K145" s="236"/>
    </row>
    <row r="146" s="1" customFormat="1" ht="7.5" customHeight="1">
      <c r="B146" s="237"/>
      <c r="C146" s="238"/>
      <c r="D146" s="238"/>
      <c r="E146" s="238"/>
      <c r="F146" s="238"/>
      <c r="G146" s="238"/>
      <c r="H146" s="238"/>
      <c r="I146" s="238"/>
      <c r="J146" s="238"/>
      <c r="K146" s="239"/>
    </row>
    <row r="147" s="1" customFormat="1" ht="45" customHeight="1">
      <c r="B147" s="240"/>
      <c r="C147" s="241" t="s">
        <v>806</v>
      </c>
      <c r="D147" s="241"/>
      <c r="E147" s="241"/>
      <c r="F147" s="241"/>
      <c r="G147" s="241"/>
      <c r="H147" s="241"/>
      <c r="I147" s="241"/>
      <c r="J147" s="241"/>
      <c r="K147" s="242"/>
    </row>
    <row r="148" s="1" customFormat="1" ht="17.25" customHeight="1">
      <c r="B148" s="240"/>
      <c r="C148" s="243" t="s">
        <v>741</v>
      </c>
      <c r="D148" s="243"/>
      <c r="E148" s="243"/>
      <c r="F148" s="243" t="s">
        <v>742</v>
      </c>
      <c r="G148" s="244"/>
      <c r="H148" s="243" t="s">
        <v>53</v>
      </c>
      <c r="I148" s="243" t="s">
        <v>56</v>
      </c>
      <c r="J148" s="243" t="s">
        <v>743</v>
      </c>
      <c r="K148" s="242"/>
    </row>
    <row r="149" s="1" customFormat="1" ht="17.25" customHeight="1">
      <c r="B149" s="240"/>
      <c r="C149" s="245" t="s">
        <v>744</v>
      </c>
      <c r="D149" s="245"/>
      <c r="E149" s="245"/>
      <c r="F149" s="246" t="s">
        <v>745</v>
      </c>
      <c r="G149" s="247"/>
      <c r="H149" s="245"/>
      <c r="I149" s="245"/>
      <c r="J149" s="245" t="s">
        <v>746</v>
      </c>
      <c r="K149" s="242"/>
    </row>
    <row r="150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="1" customFormat="1" ht="15" customHeight="1">
      <c r="B151" s="253"/>
      <c r="C151" s="280" t="s">
        <v>750</v>
      </c>
      <c r="D151" s="228"/>
      <c r="E151" s="228"/>
      <c r="F151" s="281" t="s">
        <v>747</v>
      </c>
      <c r="G151" s="228"/>
      <c r="H151" s="280" t="s">
        <v>787</v>
      </c>
      <c r="I151" s="280" t="s">
        <v>749</v>
      </c>
      <c r="J151" s="280">
        <v>120</v>
      </c>
      <c r="K151" s="276"/>
    </row>
    <row r="152" s="1" customFormat="1" ht="15" customHeight="1">
      <c r="B152" s="253"/>
      <c r="C152" s="280" t="s">
        <v>796</v>
      </c>
      <c r="D152" s="228"/>
      <c r="E152" s="228"/>
      <c r="F152" s="281" t="s">
        <v>747</v>
      </c>
      <c r="G152" s="228"/>
      <c r="H152" s="280" t="s">
        <v>807</v>
      </c>
      <c r="I152" s="280" t="s">
        <v>749</v>
      </c>
      <c r="J152" s="280" t="s">
        <v>798</v>
      </c>
      <c r="K152" s="276"/>
    </row>
    <row r="153" s="1" customFormat="1" ht="15" customHeight="1">
      <c r="B153" s="253"/>
      <c r="C153" s="280" t="s">
        <v>695</v>
      </c>
      <c r="D153" s="228"/>
      <c r="E153" s="228"/>
      <c r="F153" s="281" t="s">
        <v>747</v>
      </c>
      <c r="G153" s="228"/>
      <c r="H153" s="280" t="s">
        <v>808</v>
      </c>
      <c r="I153" s="280" t="s">
        <v>749</v>
      </c>
      <c r="J153" s="280" t="s">
        <v>798</v>
      </c>
      <c r="K153" s="276"/>
    </row>
    <row r="154" s="1" customFormat="1" ht="15" customHeight="1">
      <c r="B154" s="253"/>
      <c r="C154" s="280" t="s">
        <v>752</v>
      </c>
      <c r="D154" s="228"/>
      <c r="E154" s="228"/>
      <c r="F154" s="281" t="s">
        <v>753</v>
      </c>
      <c r="G154" s="228"/>
      <c r="H154" s="280" t="s">
        <v>787</v>
      </c>
      <c r="I154" s="280" t="s">
        <v>749</v>
      </c>
      <c r="J154" s="280">
        <v>50</v>
      </c>
      <c r="K154" s="276"/>
    </row>
    <row r="155" s="1" customFormat="1" ht="15" customHeight="1">
      <c r="B155" s="253"/>
      <c r="C155" s="280" t="s">
        <v>755</v>
      </c>
      <c r="D155" s="228"/>
      <c r="E155" s="228"/>
      <c r="F155" s="281" t="s">
        <v>747</v>
      </c>
      <c r="G155" s="228"/>
      <c r="H155" s="280" t="s">
        <v>787</v>
      </c>
      <c r="I155" s="280" t="s">
        <v>757</v>
      </c>
      <c r="J155" s="280"/>
      <c r="K155" s="276"/>
    </row>
    <row r="156" s="1" customFormat="1" ht="15" customHeight="1">
      <c r="B156" s="253"/>
      <c r="C156" s="280" t="s">
        <v>766</v>
      </c>
      <c r="D156" s="228"/>
      <c r="E156" s="228"/>
      <c r="F156" s="281" t="s">
        <v>753</v>
      </c>
      <c r="G156" s="228"/>
      <c r="H156" s="280" t="s">
        <v>787</v>
      </c>
      <c r="I156" s="280" t="s">
        <v>749</v>
      </c>
      <c r="J156" s="280">
        <v>50</v>
      </c>
      <c r="K156" s="276"/>
    </row>
    <row r="157" s="1" customFormat="1" ht="15" customHeight="1">
      <c r="B157" s="253"/>
      <c r="C157" s="280" t="s">
        <v>774</v>
      </c>
      <c r="D157" s="228"/>
      <c r="E157" s="228"/>
      <c r="F157" s="281" t="s">
        <v>753</v>
      </c>
      <c r="G157" s="228"/>
      <c r="H157" s="280" t="s">
        <v>787</v>
      </c>
      <c r="I157" s="280" t="s">
        <v>749</v>
      </c>
      <c r="J157" s="280">
        <v>50</v>
      </c>
      <c r="K157" s="276"/>
    </row>
    <row r="158" s="1" customFormat="1" ht="15" customHeight="1">
      <c r="B158" s="253"/>
      <c r="C158" s="280" t="s">
        <v>772</v>
      </c>
      <c r="D158" s="228"/>
      <c r="E158" s="228"/>
      <c r="F158" s="281" t="s">
        <v>753</v>
      </c>
      <c r="G158" s="228"/>
      <c r="H158" s="280" t="s">
        <v>787</v>
      </c>
      <c r="I158" s="280" t="s">
        <v>749</v>
      </c>
      <c r="J158" s="280">
        <v>50</v>
      </c>
      <c r="K158" s="276"/>
    </row>
    <row r="159" s="1" customFormat="1" ht="15" customHeight="1">
      <c r="B159" s="253"/>
      <c r="C159" s="280" t="s">
        <v>85</v>
      </c>
      <c r="D159" s="228"/>
      <c r="E159" s="228"/>
      <c r="F159" s="281" t="s">
        <v>747</v>
      </c>
      <c r="G159" s="228"/>
      <c r="H159" s="280" t="s">
        <v>809</v>
      </c>
      <c r="I159" s="280" t="s">
        <v>749</v>
      </c>
      <c r="J159" s="280" t="s">
        <v>810</v>
      </c>
      <c r="K159" s="276"/>
    </row>
    <row r="160" s="1" customFormat="1" ht="15" customHeight="1">
      <c r="B160" s="253"/>
      <c r="C160" s="280" t="s">
        <v>811</v>
      </c>
      <c r="D160" s="228"/>
      <c r="E160" s="228"/>
      <c r="F160" s="281" t="s">
        <v>747</v>
      </c>
      <c r="G160" s="228"/>
      <c r="H160" s="280" t="s">
        <v>812</v>
      </c>
      <c r="I160" s="280" t="s">
        <v>782</v>
      </c>
      <c r="J160" s="280"/>
      <c r="K160" s="276"/>
    </row>
    <row r="16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="1" customFormat="1" ht="18.75" customHeight="1">
      <c r="B163" s="236"/>
      <c r="C163" s="236"/>
      <c r="D163" s="236"/>
      <c r="E163" s="236"/>
      <c r="F163" s="236"/>
      <c r="G163" s="236"/>
      <c r="H163" s="236"/>
      <c r="I163" s="236"/>
      <c r="J163" s="236"/>
      <c r="K163" s="236"/>
    </row>
    <row r="164" s="1" customFormat="1" ht="7.5" customHeight="1">
      <c r="B164" s="215"/>
      <c r="C164" s="216"/>
      <c r="D164" s="216"/>
      <c r="E164" s="216"/>
      <c r="F164" s="216"/>
      <c r="G164" s="216"/>
      <c r="H164" s="216"/>
      <c r="I164" s="216"/>
      <c r="J164" s="216"/>
      <c r="K164" s="217"/>
    </row>
    <row r="165" s="1" customFormat="1" ht="45" customHeight="1">
      <c r="B165" s="218"/>
      <c r="C165" s="219" t="s">
        <v>813</v>
      </c>
      <c r="D165" s="219"/>
      <c r="E165" s="219"/>
      <c r="F165" s="219"/>
      <c r="G165" s="219"/>
      <c r="H165" s="219"/>
      <c r="I165" s="219"/>
      <c r="J165" s="219"/>
      <c r="K165" s="220"/>
    </row>
    <row r="166" s="1" customFormat="1" ht="17.25" customHeight="1">
      <c r="B166" s="218"/>
      <c r="C166" s="243" t="s">
        <v>741</v>
      </c>
      <c r="D166" s="243"/>
      <c r="E166" s="243"/>
      <c r="F166" s="243" t="s">
        <v>742</v>
      </c>
      <c r="G166" s="285"/>
      <c r="H166" s="286" t="s">
        <v>53</v>
      </c>
      <c r="I166" s="286" t="s">
        <v>56</v>
      </c>
      <c r="J166" s="243" t="s">
        <v>743</v>
      </c>
      <c r="K166" s="220"/>
    </row>
    <row r="167" s="1" customFormat="1" ht="17.25" customHeight="1">
      <c r="B167" s="221"/>
      <c r="C167" s="245" t="s">
        <v>744</v>
      </c>
      <c r="D167" s="245"/>
      <c r="E167" s="245"/>
      <c r="F167" s="246" t="s">
        <v>745</v>
      </c>
      <c r="G167" s="287"/>
      <c r="H167" s="288"/>
      <c r="I167" s="288"/>
      <c r="J167" s="245" t="s">
        <v>746</v>
      </c>
      <c r="K167" s="223"/>
    </row>
    <row r="168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="1" customFormat="1" ht="15" customHeight="1">
      <c r="B169" s="253"/>
      <c r="C169" s="228" t="s">
        <v>750</v>
      </c>
      <c r="D169" s="228"/>
      <c r="E169" s="228"/>
      <c r="F169" s="251" t="s">
        <v>747</v>
      </c>
      <c r="G169" s="228"/>
      <c r="H169" s="228" t="s">
        <v>787</v>
      </c>
      <c r="I169" s="228" t="s">
        <v>749</v>
      </c>
      <c r="J169" s="228">
        <v>120</v>
      </c>
      <c r="K169" s="276"/>
    </row>
    <row r="170" s="1" customFormat="1" ht="15" customHeight="1">
      <c r="B170" s="253"/>
      <c r="C170" s="228" t="s">
        <v>796</v>
      </c>
      <c r="D170" s="228"/>
      <c r="E170" s="228"/>
      <c r="F170" s="251" t="s">
        <v>747</v>
      </c>
      <c r="G170" s="228"/>
      <c r="H170" s="228" t="s">
        <v>797</v>
      </c>
      <c r="I170" s="228" t="s">
        <v>749</v>
      </c>
      <c r="J170" s="228" t="s">
        <v>798</v>
      </c>
      <c r="K170" s="276"/>
    </row>
    <row r="171" s="1" customFormat="1" ht="15" customHeight="1">
      <c r="B171" s="253"/>
      <c r="C171" s="228" t="s">
        <v>695</v>
      </c>
      <c r="D171" s="228"/>
      <c r="E171" s="228"/>
      <c r="F171" s="251" t="s">
        <v>747</v>
      </c>
      <c r="G171" s="228"/>
      <c r="H171" s="228" t="s">
        <v>814</v>
      </c>
      <c r="I171" s="228" t="s">
        <v>749</v>
      </c>
      <c r="J171" s="228" t="s">
        <v>798</v>
      </c>
      <c r="K171" s="276"/>
    </row>
    <row r="172" s="1" customFormat="1" ht="15" customHeight="1">
      <c r="B172" s="253"/>
      <c r="C172" s="228" t="s">
        <v>752</v>
      </c>
      <c r="D172" s="228"/>
      <c r="E172" s="228"/>
      <c r="F172" s="251" t="s">
        <v>753</v>
      </c>
      <c r="G172" s="228"/>
      <c r="H172" s="228" t="s">
        <v>814</v>
      </c>
      <c r="I172" s="228" t="s">
        <v>749</v>
      </c>
      <c r="J172" s="228">
        <v>50</v>
      </c>
      <c r="K172" s="276"/>
    </row>
    <row r="173" s="1" customFormat="1" ht="15" customHeight="1">
      <c r="B173" s="253"/>
      <c r="C173" s="228" t="s">
        <v>755</v>
      </c>
      <c r="D173" s="228"/>
      <c r="E173" s="228"/>
      <c r="F173" s="251" t="s">
        <v>747</v>
      </c>
      <c r="G173" s="228"/>
      <c r="H173" s="228" t="s">
        <v>814</v>
      </c>
      <c r="I173" s="228" t="s">
        <v>757</v>
      </c>
      <c r="J173" s="228"/>
      <c r="K173" s="276"/>
    </row>
    <row r="174" s="1" customFormat="1" ht="15" customHeight="1">
      <c r="B174" s="253"/>
      <c r="C174" s="228" t="s">
        <v>766</v>
      </c>
      <c r="D174" s="228"/>
      <c r="E174" s="228"/>
      <c r="F174" s="251" t="s">
        <v>753</v>
      </c>
      <c r="G174" s="228"/>
      <c r="H174" s="228" t="s">
        <v>814</v>
      </c>
      <c r="I174" s="228" t="s">
        <v>749</v>
      </c>
      <c r="J174" s="228">
        <v>50</v>
      </c>
      <c r="K174" s="276"/>
    </row>
    <row r="175" s="1" customFormat="1" ht="15" customHeight="1">
      <c r="B175" s="253"/>
      <c r="C175" s="228" t="s">
        <v>774</v>
      </c>
      <c r="D175" s="228"/>
      <c r="E175" s="228"/>
      <c r="F175" s="251" t="s">
        <v>753</v>
      </c>
      <c r="G175" s="228"/>
      <c r="H175" s="228" t="s">
        <v>814</v>
      </c>
      <c r="I175" s="228" t="s">
        <v>749</v>
      </c>
      <c r="J175" s="228">
        <v>50</v>
      </c>
      <c r="K175" s="276"/>
    </row>
    <row r="176" s="1" customFormat="1" ht="15" customHeight="1">
      <c r="B176" s="253"/>
      <c r="C176" s="228" t="s">
        <v>772</v>
      </c>
      <c r="D176" s="228"/>
      <c r="E176" s="228"/>
      <c r="F176" s="251" t="s">
        <v>753</v>
      </c>
      <c r="G176" s="228"/>
      <c r="H176" s="228" t="s">
        <v>814</v>
      </c>
      <c r="I176" s="228" t="s">
        <v>749</v>
      </c>
      <c r="J176" s="228">
        <v>50</v>
      </c>
      <c r="K176" s="276"/>
    </row>
    <row r="177" s="1" customFormat="1" ht="15" customHeight="1">
      <c r="B177" s="253"/>
      <c r="C177" s="228" t="s">
        <v>99</v>
      </c>
      <c r="D177" s="228"/>
      <c r="E177" s="228"/>
      <c r="F177" s="251" t="s">
        <v>747</v>
      </c>
      <c r="G177" s="228"/>
      <c r="H177" s="228" t="s">
        <v>815</v>
      </c>
      <c r="I177" s="228" t="s">
        <v>816</v>
      </c>
      <c r="J177" s="228"/>
      <c r="K177" s="276"/>
    </row>
    <row r="178" s="1" customFormat="1" ht="15" customHeight="1">
      <c r="B178" s="253"/>
      <c r="C178" s="228" t="s">
        <v>56</v>
      </c>
      <c r="D178" s="228"/>
      <c r="E178" s="228"/>
      <c r="F178" s="251" t="s">
        <v>747</v>
      </c>
      <c r="G178" s="228"/>
      <c r="H178" s="228" t="s">
        <v>817</v>
      </c>
      <c r="I178" s="228" t="s">
        <v>818</v>
      </c>
      <c r="J178" s="228">
        <v>1</v>
      </c>
      <c r="K178" s="276"/>
    </row>
    <row r="179" s="1" customFormat="1" ht="15" customHeight="1">
      <c r="B179" s="253"/>
      <c r="C179" s="228" t="s">
        <v>52</v>
      </c>
      <c r="D179" s="228"/>
      <c r="E179" s="228"/>
      <c r="F179" s="251" t="s">
        <v>747</v>
      </c>
      <c r="G179" s="228"/>
      <c r="H179" s="228" t="s">
        <v>819</v>
      </c>
      <c r="I179" s="228" t="s">
        <v>749</v>
      </c>
      <c r="J179" s="228">
        <v>20</v>
      </c>
      <c r="K179" s="276"/>
    </row>
    <row r="180" s="1" customFormat="1" ht="15" customHeight="1">
      <c r="B180" s="253"/>
      <c r="C180" s="228" t="s">
        <v>53</v>
      </c>
      <c r="D180" s="228"/>
      <c r="E180" s="228"/>
      <c r="F180" s="251" t="s">
        <v>747</v>
      </c>
      <c r="G180" s="228"/>
      <c r="H180" s="228" t="s">
        <v>820</v>
      </c>
      <c r="I180" s="228" t="s">
        <v>749</v>
      </c>
      <c r="J180" s="228">
        <v>255</v>
      </c>
      <c r="K180" s="276"/>
    </row>
    <row r="181" s="1" customFormat="1" ht="15" customHeight="1">
      <c r="B181" s="253"/>
      <c r="C181" s="228" t="s">
        <v>100</v>
      </c>
      <c r="D181" s="228"/>
      <c r="E181" s="228"/>
      <c r="F181" s="251" t="s">
        <v>747</v>
      </c>
      <c r="G181" s="228"/>
      <c r="H181" s="228" t="s">
        <v>711</v>
      </c>
      <c r="I181" s="228" t="s">
        <v>749</v>
      </c>
      <c r="J181" s="228">
        <v>10</v>
      </c>
      <c r="K181" s="276"/>
    </row>
    <row r="182" s="1" customFormat="1" ht="15" customHeight="1">
      <c r="B182" s="253"/>
      <c r="C182" s="228" t="s">
        <v>101</v>
      </c>
      <c r="D182" s="228"/>
      <c r="E182" s="228"/>
      <c r="F182" s="251" t="s">
        <v>747</v>
      </c>
      <c r="G182" s="228"/>
      <c r="H182" s="228" t="s">
        <v>821</v>
      </c>
      <c r="I182" s="228" t="s">
        <v>782</v>
      </c>
      <c r="J182" s="228"/>
      <c r="K182" s="276"/>
    </row>
    <row r="183" s="1" customFormat="1" ht="15" customHeight="1">
      <c r="B183" s="253"/>
      <c r="C183" s="228" t="s">
        <v>822</v>
      </c>
      <c r="D183" s="228"/>
      <c r="E183" s="228"/>
      <c r="F183" s="251" t="s">
        <v>747</v>
      </c>
      <c r="G183" s="228"/>
      <c r="H183" s="228" t="s">
        <v>823</v>
      </c>
      <c r="I183" s="228" t="s">
        <v>782</v>
      </c>
      <c r="J183" s="228"/>
      <c r="K183" s="276"/>
    </row>
    <row r="184" s="1" customFormat="1" ht="15" customHeight="1">
      <c r="B184" s="253"/>
      <c r="C184" s="228" t="s">
        <v>811</v>
      </c>
      <c r="D184" s="228"/>
      <c r="E184" s="228"/>
      <c r="F184" s="251" t="s">
        <v>747</v>
      </c>
      <c r="G184" s="228"/>
      <c r="H184" s="228" t="s">
        <v>824</v>
      </c>
      <c r="I184" s="228" t="s">
        <v>782</v>
      </c>
      <c r="J184" s="228"/>
      <c r="K184" s="276"/>
    </row>
    <row r="185" s="1" customFormat="1" ht="15" customHeight="1">
      <c r="B185" s="253"/>
      <c r="C185" s="228" t="s">
        <v>103</v>
      </c>
      <c r="D185" s="228"/>
      <c r="E185" s="228"/>
      <c r="F185" s="251" t="s">
        <v>753</v>
      </c>
      <c r="G185" s="228"/>
      <c r="H185" s="228" t="s">
        <v>825</v>
      </c>
      <c r="I185" s="228" t="s">
        <v>749</v>
      </c>
      <c r="J185" s="228">
        <v>50</v>
      </c>
      <c r="K185" s="276"/>
    </row>
    <row r="186" s="1" customFormat="1" ht="15" customHeight="1">
      <c r="B186" s="253"/>
      <c r="C186" s="228" t="s">
        <v>826</v>
      </c>
      <c r="D186" s="228"/>
      <c r="E186" s="228"/>
      <c r="F186" s="251" t="s">
        <v>753</v>
      </c>
      <c r="G186" s="228"/>
      <c r="H186" s="228" t="s">
        <v>827</v>
      </c>
      <c r="I186" s="228" t="s">
        <v>828</v>
      </c>
      <c r="J186" s="228"/>
      <c r="K186" s="276"/>
    </row>
    <row r="187" s="1" customFormat="1" ht="15" customHeight="1">
      <c r="B187" s="253"/>
      <c r="C187" s="228" t="s">
        <v>829</v>
      </c>
      <c r="D187" s="228"/>
      <c r="E187" s="228"/>
      <c r="F187" s="251" t="s">
        <v>753</v>
      </c>
      <c r="G187" s="228"/>
      <c r="H187" s="228" t="s">
        <v>830</v>
      </c>
      <c r="I187" s="228" t="s">
        <v>828</v>
      </c>
      <c r="J187" s="228"/>
      <c r="K187" s="276"/>
    </row>
    <row r="188" s="1" customFormat="1" ht="15" customHeight="1">
      <c r="B188" s="253"/>
      <c r="C188" s="228" t="s">
        <v>831</v>
      </c>
      <c r="D188" s="228"/>
      <c r="E188" s="228"/>
      <c r="F188" s="251" t="s">
        <v>753</v>
      </c>
      <c r="G188" s="228"/>
      <c r="H188" s="228" t="s">
        <v>832</v>
      </c>
      <c r="I188" s="228" t="s">
        <v>828</v>
      </c>
      <c r="J188" s="228"/>
      <c r="K188" s="276"/>
    </row>
    <row r="189" s="1" customFormat="1" ht="15" customHeight="1">
      <c r="B189" s="253"/>
      <c r="C189" s="289" t="s">
        <v>833</v>
      </c>
      <c r="D189" s="228"/>
      <c r="E189" s="228"/>
      <c r="F189" s="251" t="s">
        <v>753</v>
      </c>
      <c r="G189" s="228"/>
      <c r="H189" s="228" t="s">
        <v>834</v>
      </c>
      <c r="I189" s="228" t="s">
        <v>835</v>
      </c>
      <c r="J189" s="290" t="s">
        <v>836</v>
      </c>
      <c r="K189" s="276"/>
    </row>
    <row r="190" s="13" customFormat="1" ht="15" customHeight="1">
      <c r="B190" s="291"/>
      <c r="C190" s="292" t="s">
        <v>837</v>
      </c>
      <c r="D190" s="293"/>
      <c r="E190" s="293"/>
      <c r="F190" s="294" t="s">
        <v>753</v>
      </c>
      <c r="G190" s="293"/>
      <c r="H190" s="293" t="s">
        <v>838</v>
      </c>
      <c r="I190" s="293" t="s">
        <v>835</v>
      </c>
      <c r="J190" s="295" t="s">
        <v>836</v>
      </c>
      <c r="K190" s="296"/>
    </row>
    <row r="191" s="1" customFormat="1" ht="15" customHeight="1">
      <c r="B191" s="253"/>
      <c r="C191" s="289" t="s">
        <v>41</v>
      </c>
      <c r="D191" s="228"/>
      <c r="E191" s="228"/>
      <c r="F191" s="251" t="s">
        <v>747</v>
      </c>
      <c r="G191" s="228"/>
      <c r="H191" s="225" t="s">
        <v>839</v>
      </c>
      <c r="I191" s="228" t="s">
        <v>840</v>
      </c>
      <c r="J191" s="228"/>
      <c r="K191" s="276"/>
    </row>
    <row r="192" s="1" customFormat="1" ht="15" customHeight="1">
      <c r="B192" s="253"/>
      <c r="C192" s="289" t="s">
        <v>841</v>
      </c>
      <c r="D192" s="228"/>
      <c r="E192" s="228"/>
      <c r="F192" s="251" t="s">
        <v>747</v>
      </c>
      <c r="G192" s="228"/>
      <c r="H192" s="228" t="s">
        <v>842</v>
      </c>
      <c r="I192" s="228" t="s">
        <v>782</v>
      </c>
      <c r="J192" s="228"/>
      <c r="K192" s="276"/>
    </row>
    <row r="193" s="1" customFormat="1" ht="15" customHeight="1">
      <c r="B193" s="253"/>
      <c r="C193" s="289" t="s">
        <v>843</v>
      </c>
      <c r="D193" s="228"/>
      <c r="E193" s="228"/>
      <c r="F193" s="251" t="s">
        <v>747</v>
      </c>
      <c r="G193" s="228"/>
      <c r="H193" s="228" t="s">
        <v>844</v>
      </c>
      <c r="I193" s="228" t="s">
        <v>782</v>
      </c>
      <c r="J193" s="228"/>
      <c r="K193" s="276"/>
    </row>
    <row r="194" s="1" customFormat="1" ht="15" customHeight="1">
      <c r="B194" s="253"/>
      <c r="C194" s="289" t="s">
        <v>845</v>
      </c>
      <c r="D194" s="228"/>
      <c r="E194" s="228"/>
      <c r="F194" s="251" t="s">
        <v>753</v>
      </c>
      <c r="G194" s="228"/>
      <c r="H194" s="228" t="s">
        <v>846</v>
      </c>
      <c r="I194" s="228" t="s">
        <v>782</v>
      </c>
      <c r="J194" s="228"/>
      <c r="K194" s="276"/>
    </row>
    <row r="195" s="1" customFormat="1" ht="15" customHeight="1">
      <c r="B195" s="282"/>
      <c r="C195" s="297"/>
      <c r="D195" s="262"/>
      <c r="E195" s="262"/>
      <c r="F195" s="262"/>
      <c r="G195" s="262"/>
      <c r="H195" s="262"/>
      <c r="I195" s="262"/>
      <c r="J195" s="262"/>
      <c r="K195" s="283"/>
    </row>
    <row r="196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="1" customFormat="1" ht="18.75" customHeight="1">
      <c r="B197" s="264"/>
      <c r="C197" s="274"/>
      <c r="D197" s="274"/>
      <c r="E197" s="274"/>
      <c r="F197" s="284"/>
      <c r="G197" s="274"/>
      <c r="H197" s="274"/>
      <c r="I197" s="274"/>
      <c r="J197" s="274"/>
      <c r="K197" s="264"/>
    </row>
    <row r="198" s="1" customFormat="1" ht="18.75" customHeight="1">
      <c r="B198" s="236"/>
      <c r="C198" s="236"/>
      <c r="D198" s="236"/>
      <c r="E198" s="236"/>
      <c r="F198" s="236"/>
      <c r="G198" s="236"/>
      <c r="H198" s="236"/>
      <c r="I198" s="236"/>
      <c r="J198" s="236"/>
      <c r="K198" s="236"/>
    </row>
    <row r="199" s="1" customFormat="1" ht="13.5">
      <c r="B199" s="215"/>
      <c r="C199" s="216"/>
      <c r="D199" s="216"/>
      <c r="E199" s="216"/>
      <c r="F199" s="216"/>
      <c r="G199" s="216"/>
      <c r="H199" s="216"/>
      <c r="I199" s="216"/>
      <c r="J199" s="216"/>
      <c r="K199" s="217"/>
    </row>
    <row r="200" s="1" customFormat="1" ht="21">
      <c r="B200" s="218"/>
      <c r="C200" s="219" t="s">
        <v>847</v>
      </c>
      <c r="D200" s="219"/>
      <c r="E200" s="219"/>
      <c r="F200" s="219"/>
      <c r="G200" s="219"/>
      <c r="H200" s="219"/>
      <c r="I200" s="219"/>
      <c r="J200" s="219"/>
      <c r="K200" s="220"/>
    </row>
    <row r="201" s="1" customFormat="1" ht="25.5" customHeight="1">
      <c r="B201" s="218"/>
      <c r="C201" s="298" t="s">
        <v>848</v>
      </c>
      <c r="D201" s="298"/>
      <c r="E201" s="298"/>
      <c r="F201" s="298" t="s">
        <v>849</v>
      </c>
      <c r="G201" s="299"/>
      <c r="H201" s="298" t="s">
        <v>850</v>
      </c>
      <c r="I201" s="298"/>
      <c r="J201" s="298"/>
      <c r="K201" s="220"/>
    </row>
    <row r="202" s="1" customFormat="1" ht="5.25" customHeight="1">
      <c r="B202" s="253"/>
      <c r="C202" s="248"/>
      <c r="D202" s="248"/>
      <c r="E202" s="248"/>
      <c r="F202" s="248"/>
      <c r="G202" s="274"/>
      <c r="H202" s="248"/>
      <c r="I202" s="248"/>
      <c r="J202" s="248"/>
      <c r="K202" s="276"/>
    </row>
    <row r="203" s="1" customFormat="1" ht="15" customHeight="1">
      <c r="B203" s="253"/>
      <c r="C203" s="228" t="s">
        <v>840</v>
      </c>
      <c r="D203" s="228"/>
      <c r="E203" s="228"/>
      <c r="F203" s="251" t="s">
        <v>42</v>
      </c>
      <c r="G203" s="228"/>
      <c r="H203" s="228" t="s">
        <v>851</v>
      </c>
      <c r="I203" s="228"/>
      <c r="J203" s="228"/>
      <c r="K203" s="276"/>
    </row>
    <row r="204" s="1" customFormat="1" ht="15" customHeight="1">
      <c r="B204" s="253"/>
      <c r="C204" s="228"/>
      <c r="D204" s="228"/>
      <c r="E204" s="228"/>
      <c r="F204" s="251" t="s">
        <v>43</v>
      </c>
      <c r="G204" s="228"/>
      <c r="H204" s="228" t="s">
        <v>852</v>
      </c>
      <c r="I204" s="228"/>
      <c r="J204" s="228"/>
      <c r="K204" s="276"/>
    </row>
    <row r="205" s="1" customFormat="1" ht="15" customHeight="1">
      <c r="B205" s="253"/>
      <c r="C205" s="228"/>
      <c r="D205" s="228"/>
      <c r="E205" s="228"/>
      <c r="F205" s="251" t="s">
        <v>46</v>
      </c>
      <c r="G205" s="228"/>
      <c r="H205" s="228" t="s">
        <v>853</v>
      </c>
      <c r="I205" s="228"/>
      <c r="J205" s="228"/>
      <c r="K205" s="276"/>
    </row>
    <row r="206" s="1" customFormat="1" ht="15" customHeight="1">
      <c r="B206" s="253"/>
      <c r="C206" s="228"/>
      <c r="D206" s="228"/>
      <c r="E206" s="228"/>
      <c r="F206" s="251" t="s">
        <v>44</v>
      </c>
      <c r="G206" s="228"/>
      <c r="H206" s="228" t="s">
        <v>854</v>
      </c>
      <c r="I206" s="228"/>
      <c r="J206" s="228"/>
      <c r="K206" s="276"/>
    </row>
    <row r="207" s="1" customFormat="1" ht="15" customHeight="1">
      <c r="B207" s="253"/>
      <c r="C207" s="228"/>
      <c r="D207" s="228"/>
      <c r="E207" s="228"/>
      <c r="F207" s="251" t="s">
        <v>45</v>
      </c>
      <c r="G207" s="228"/>
      <c r="H207" s="228" t="s">
        <v>855</v>
      </c>
      <c r="I207" s="228"/>
      <c r="J207" s="228"/>
      <c r="K207" s="276"/>
    </row>
    <row r="208" s="1" customFormat="1" ht="15" customHeight="1">
      <c r="B208" s="253"/>
      <c r="C208" s="228"/>
      <c r="D208" s="228"/>
      <c r="E208" s="228"/>
      <c r="F208" s="251"/>
      <c r="G208" s="228"/>
      <c r="H208" s="228"/>
      <c r="I208" s="228"/>
      <c r="J208" s="228"/>
      <c r="K208" s="276"/>
    </row>
    <row r="209" s="1" customFormat="1" ht="15" customHeight="1">
      <c r="B209" s="253"/>
      <c r="C209" s="228" t="s">
        <v>794</v>
      </c>
      <c r="D209" s="228"/>
      <c r="E209" s="228"/>
      <c r="F209" s="251" t="s">
        <v>77</v>
      </c>
      <c r="G209" s="228"/>
      <c r="H209" s="228" t="s">
        <v>856</v>
      </c>
      <c r="I209" s="228"/>
      <c r="J209" s="228"/>
      <c r="K209" s="276"/>
    </row>
    <row r="210" s="1" customFormat="1" ht="15" customHeight="1">
      <c r="B210" s="253"/>
      <c r="C210" s="228"/>
      <c r="D210" s="228"/>
      <c r="E210" s="228"/>
      <c r="F210" s="251" t="s">
        <v>689</v>
      </c>
      <c r="G210" s="228"/>
      <c r="H210" s="228" t="s">
        <v>690</v>
      </c>
      <c r="I210" s="228"/>
      <c r="J210" s="228"/>
      <c r="K210" s="276"/>
    </row>
    <row r="211" s="1" customFormat="1" ht="15" customHeight="1">
      <c r="B211" s="253"/>
      <c r="C211" s="228"/>
      <c r="D211" s="228"/>
      <c r="E211" s="228"/>
      <c r="F211" s="251" t="s">
        <v>687</v>
      </c>
      <c r="G211" s="228"/>
      <c r="H211" s="228" t="s">
        <v>857</v>
      </c>
      <c r="I211" s="228"/>
      <c r="J211" s="228"/>
      <c r="K211" s="276"/>
    </row>
    <row r="212" s="1" customFormat="1" ht="15" customHeight="1">
      <c r="B212" s="300"/>
      <c r="C212" s="228"/>
      <c r="D212" s="228"/>
      <c r="E212" s="228"/>
      <c r="F212" s="251" t="s">
        <v>691</v>
      </c>
      <c r="G212" s="289"/>
      <c r="H212" s="280" t="s">
        <v>692</v>
      </c>
      <c r="I212" s="280"/>
      <c r="J212" s="280"/>
      <c r="K212" s="301"/>
    </row>
    <row r="213" s="1" customFormat="1" ht="15" customHeight="1">
      <c r="B213" s="300"/>
      <c r="C213" s="228"/>
      <c r="D213" s="228"/>
      <c r="E213" s="228"/>
      <c r="F213" s="251" t="s">
        <v>693</v>
      </c>
      <c r="G213" s="289"/>
      <c r="H213" s="280" t="s">
        <v>453</v>
      </c>
      <c r="I213" s="280"/>
      <c r="J213" s="280"/>
      <c r="K213" s="301"/>
    </row>
    <row r="214" s="1" customFormat="1" ht="15" customHeight="1">
      <c r="B214" s="300"/>
      <c r="C214" s="228"/>
      <c r="D214" s="228"/>
      <c r="E214" s="228"/>
      <c r="F214" s="251"/>
      <c r="G214" s="289"/>
      <c r="H214" s="280"/>
      <c r="I214" s="280"/>
      <c r="J214" s="280"/>
      <c r="K214" s="301"/>
    </row>
    <row r="215" s="1" customFormat="1" ht="15" customHeight="1">
      <c r="B215" s="300"/>
      <c r="C215" s="228" t="s">
        <v>818</v>
      </c>
      <c r="D215" s="228"/>
      <c r="E215" s="228"/>
      <c r="F215" s="251">
        <v>1</v>
      </c>
      <c r="G215" s="289"/>
      <c r="H215" s="280" t="s">
        <v>858</v>
      </c>
      <c r="I215" s="280"/>
      <c r="J215" s="280"/>
      <c r="K215" s="301"/>
    </row>
    <row r="216" s="1" customFormat="1" ht="15" customHeight="1">
      <c r="B216" s="300"/>
      <c r="C216" s="228"/>
      <c r="D216" s="228"/>
      <c r="E216" s="228"/>
      <c r="F216" s="251">
        <v>2</v>
      </c>
      <c r="G216" s="289"/>
      <c r="H216" s="280" t="s">
        <v>859</v>
      </c>
      <c r="I216" s="280"/>
      <c r="J216" s="280"/>
      <c r="K216" s="301"/>
    </row>
    <row r="217" s="1" customFormat="1" ht="15" customHeight="1">
      <c r="B217" s="300"/>
      <c r="C217" s="228"/>
      <c r="D217" s="228"/>
      <c r="E217" s="228"/>
      <c r="F217" s="251">
        <v>3</v>
      </c>
      <c r="G217" s="289"/>
      <c r="H217" s="280" t="s">
        <v>860</v>
      </c>
      <c r="I217" s="280"/>
      <c r="J217" s="280"/>
      <c r="K217" s="301"/>
    </row>
    <row r="218" s="1" customFormat="1" ht="15" customHeight="1">
      <c r="B218" s="300"/>
      <c r="C218" s="228"/>
      <c r="D218" s="228"/>
      <c r="E218" s="228"/>
      <c r="F218" s="251">
        <v>4</v>
      </c>
      <c r="G218" s="289"/>
      <c r="H218" s="280" t="s">
        <v>861</v>
      </c>
      <c r="I218" s="280"/>
      <c r="J218" s="280"/>
      <c r="K218" s="301"/>
    </row>
    <row r="219" s="1" customFormat="1" ht="12.75" customHeight="1">
      <c r="B219" s="302"/>
      <c r="C219" s="303"/>
      <c r="D219" s="303"/>
      <c r="E219" s="303"/>
      <c r="F219" s="303"/>
      <c r="G219" s="303"/>
      <c r="H219" s="303"/>
      <c r="I219" s="303"/>
      <c r="J219" s="303"/>
      <c r="K219" s="30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Brožová Andrea, Ing.</dc:creator>
  <cp:lastModifiedBy>Brožová Andrea, Ing.</cp:lastModifiedBy>
  <dcterms:created xsi:type="dcterms:W3CDTF">2025-08-28T08:03:08Z</dcterms:created>
  <dcterms:modified xsi:type="dcterms:W3CDTF">2025-08-28T08:03:11Z</dcterms:modified>
</cp:coreProperties>
</file>